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2024/2. LIQUIDACIÓN MENSUAL/7. JULIO/"/>
    </mc:Choice>
  </mc:AlternateContent>
  <xr:revisionPtr revIDLastSave="95" documentId="8_{3737C07E-FB8A-42D6-B054-BCFB55063794}" xr6:coauthVersionLast="47" xr6:coauthVersionMax="47" xr10:uidLastSave="{0F716B1D-F148-4807-918E-167D4F1CF11A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108" yWindow="-108" windowWidth="23256" windowHeight="12456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MCJ'!$A$5:$J$412</definedName>
    <definedName name="_xlnm._FilterDatabase" localSheetId="4" hidden="1">Hoja1!$A$1:$F$22</definedName>
    <definedName name="_xlnm._FilterDatabase" localSheetId="1" hidden="1">'POR PROGRAMA'!$A$5:$P$1907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4" l="1"/>
  <c r="J10" i="4"/>
  <c r="H6" i="1"/>
  <c r="G6" i="1"/>
  <c r="F6" i="1"/>
  <c r="E6" i="1"/>
  <c r="D6" i="1"/>
  <c r="C6" i="1"/>
  <c r="J1923" i="2"/>
  <c r="J1922" i="2"/>
  <c r="J1921" i="2"/>
  <c r="J1919" i="2"/>
  <c r="J1918" i="2"/>
  <c r="J1917" i="2"/>
  <c r="J6" i="1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P6" i="2" l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<sst xmlns="http://schemas.openxmlformats.org/spreadsheetml/2006/main" count="10466" uniqueCount="769">
  <si>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</si>
  <si>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</si>
  <si>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</si>
  <si>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</si>
  <si>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</si>
  <si>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</si>
  <si>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</si>
  <si>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</si>
  <si>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</si>
  <si>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</si>
  <si>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</si>
  <si>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</si>
  <si>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</si>
  <si>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</si>
  <si>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</si>
  <si>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</si>
  <si>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</si>
  <si>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</si>
  <si>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001</t>
  </si>
  <si>
    <t/>
  </si>
  <si>
    <t>21374900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</si>
  <si>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</si>
  <si>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</si>
  <si>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</si>
  <si>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</si>
  <si>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</si>
  <si>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</si>
  <si>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</si>
  <si>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</si>
  <si>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</si>
  <si>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</si>
  <si>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</si>
  <si>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</si>
  <si>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</si>
  <si>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</si>
  <si>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</si>
  <si>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</si>
  <si>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</si>
  <si>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</si>
  <si>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</si>
  <si>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</si>
  <si>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</si>
  <si>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</si>
  <si>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</si>
  <si>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</si>
  <si>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</si>
  <si>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</si>
  <si>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</si>
  <si>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</si>
  <si>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</si>
  <si>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</si>
  <si>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</si>
  <si>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</si>
  <si>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</si>
  <si>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</si>
  <si>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</si>
  <si>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</si>
  <si>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</si>
  <si>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</si>
  <si>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</si>
  <si>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</si>
  <si>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</si>
  <si>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</si>
  <si>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</si>
  <si>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</si>
  <si>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</si>
  <si>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</si>
  <si>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</si>
  <si>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</si>
  <si>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</si>
  <si>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</si>
  <si>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</si>
  <si>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</si>
  <si>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</si>
  <si>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</si>
  <si>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</si>
  <si>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</si>
  <si>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</si>
  <si>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</si>
  <si>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</si>
  <si>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</si>
  <si>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</si>
  <si>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</si>
  <si>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</si>
  <si>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</si>
  <si>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</si>
  <si>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</si>
  <si>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</si>
  <si>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</si>
  <si>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</si>
  <si>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</si>
  <si>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</si>
  <si>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</si>
  <si>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</si>
  <si>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</si>
  <si>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</si>
  <si>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</si>
  <si>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</si>
  <si>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</si>
  <si>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</si>
  <si>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</si>
  <si>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</si>
  <si>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</si>
  <si>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</si>
  <si>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</si>
  <si>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</si>
  <si>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</si>
  <si>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</si>
  <si>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</si>
  <si>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</si>
  <si>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</si>
  <si>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</si>
  <si>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</si>
  <si>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</si>
  <si>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</si>
  <si>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</si>
  <si>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</si>
  <si>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</si>
  <si>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</si>
  <si>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</si>
  <si>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</si>
  <si>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</si>
  <si>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</si>
  <si>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</si>
  <si>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</si>
  <si>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</si>
  <si>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</si>
  <si>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</si>
  <si>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</si>
  <si>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</si>
  <si>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</si>
  <si>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</si>
  <si>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</si>
  <si>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</si>
  <si>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</si>
  <si>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</si>
  <si>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</si>
  <si>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</si>
  <si>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</si>
  <si>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</si>
  <si>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</si>
  <si>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</si>
  <si>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</si>
  <si>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</si>
  <si>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</si>
  <si>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</si>
  <si>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</si>
  <si>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</si>
  <si>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</si>
  <si>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</si>
  <si>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</si>
  <si>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</si>
  <si>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</si>
  <si>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</si>
  <si>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</si>
  <si>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</si>
  <si>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</si>
  <si>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</si>
  <si>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</si>
  <si>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</si>
  <si>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</si>
  <si>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</si>
  <si>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</si>
  <si>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</si>
  <si>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</si>
  <si>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</si>
  <si>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</si>
  <si>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</si>
  <si>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</si>
  <si>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</si>
  <si>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</si>
  <si>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</si>
  <si>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</si>
  <si>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</si>
  <si>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</si>
  <si>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</si>
  <si>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</si>
  <si>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</si>
  <si>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</si>
  <si>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</si>
  <si>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</si>
  <si>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</si>
  <si>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</si>
  <si>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</si>
  <si>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</si>
  <si>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</si>
  <si>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</si>
  <si>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</si>
  <si>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</si>
  <si>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</si>
  <si>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</si>
  <si>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</si>
  <si>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</si>
  <si>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</si>
  <si>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</si>
  <si>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</si>
  <si>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</si>
  <si>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</si>
  <si>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</si>
  <si>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</si>
  <si>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</si>
  <si>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</si>
  <si>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</si>
  <si>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</si>
  <si>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</si>
  <si>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</si>
  <si>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</si>
  <si>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</si>
  <si>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</si>
  <si>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</si>
  <si>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</si>
  <si>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</si>
  <si>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</si>
  <si>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</si>
  <si>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</si>
  <si>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</si>
  <si>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</si>
  <si>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</si>
  <si>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</si>
  <si>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</si>
  <si>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</si>
  <si>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</si>
  <si>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</si>
  <si>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</si>
  <si>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</si>
  <si>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</si>
  <si>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</si>
  <si>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</si>
  <si>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</si>
  <si>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</si>
  <si>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</si>
  <si>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</si>
  <si>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</si>
  <si>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</si>
  <si>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</si>
  <si>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</si>
  <si>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</si>
  <si>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</si>
  <si>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</si>
  <si>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</si>
  <si>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</si>
  <si>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</si>
  <si>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</si>
  <si>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</si>
  <si>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</si>
  <si>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</si>
  <si>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</si>
  <si>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</si>
  <si>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</si>
  <si>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</si>
  <si>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</si>
  <si>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</si>
  <si>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</si>
  <si>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</si>
  <si>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</si>
  <si>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</si>
  <si>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</si>
  <si>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</si>
  <si>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</si>
  <si>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</si>
  <si>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</si>
  <si>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</si>
  <si>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</si>
  <si>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</si>
  <si>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</si>
  <si>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</si>
  <si>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</si>
  <si>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</si>
  <si>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</si>
  <si>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</si>
  <si>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</si>
  <si>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</si>
  <si>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</si>
  <si>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</si>
  <si>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</si>
  <si>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</si>
  <si>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</si>
  <si>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</si>
  <si>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</si>
  <si>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</si>
  <si>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</si>
  <si>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</si>
  <si>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</si>
  <si>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</si>
  <si>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</si>
  <si>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</si>
  <si>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</si>
  <si>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</si>
  <si>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</si>
  <si>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</si>
  <si>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</si>
  <si>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</si>
  <si>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</si>
  <si>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</si>
  <si>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</si>
  <si>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</si>
  <si>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</si>
  <si>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</si>
  <si>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</si>
  <si>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</si>
  <si>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</si>
  <si>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</si>
  <si>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</si>
  <si>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</si>
  <si>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</si>
  <si>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</si>
  <si>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</si>
  <si>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</si>
  <si>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</si>
  <si>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</si>
  <si>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</si>
  <si>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</si>
  <si>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</si>
  <si>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</si>
  <si>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</si>
  <si>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</si>
  <si>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</si>
  <si>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</si>
  <si>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</si>
  <si>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</si>
  <si>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</si>
  <si>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</si>
  <si>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</si>
  <si>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</si>
  <si>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</si>
  <si>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</si>
  <si>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</si>
  <si>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</si>
  <si>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</si>
  <si>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</si>
  <si>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</si>
  <si>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</si>
  <si>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</si>
  <si>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</si>
  <si>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</si>
  <si>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</si>
  <si>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</si>
  <si>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</si>
  <si>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</si>
  <si>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</si>
  <si>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</si>
  <si>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</si>
  <si>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</si>
  <si>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</si>
  <si>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</si>
  <si>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</si>
  <si>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</si>
  <si>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</si>
  <si>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</si>
  <si>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</si>
  <si>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</si>
  <si>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</si>
  <si>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</si>
  <si>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</si>
  <si>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</si>
  <si>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</si>
  <si>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</si>
  <si>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</si>
  <si>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</si>
  <si>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</si>
  <si>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</si>
  <si>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</si>
  <si>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</si>
  <si>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</si>
  <si>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</si>
  <si>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</si>
  <si>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</si>
  <si>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</si>
  <si>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</si>
  <si>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</si>
  <si>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</si>
  <si>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</si>
  <si>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</si>
  <si>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</si>
  <si>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</si>
  <si>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</si>
  <si>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</si>
  <si>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</si>
  <si>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</si>
  <si>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</si>
  <si>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</si>
  <si>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</si>
  <si>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</si>
  <si>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</si>
  <si>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</si>
  <si>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</si>
  <si>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</si>
  <si>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</si>
  <si>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</si>
  <si>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</si>
  <si>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</si>
  <si>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</si>
  <si>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</si>
  <si>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</si>
  <si>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</si>
  <si>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</si>
  <si>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</si>
  <si>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</si>
  <si>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</si>
  <si>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</si>
  <si>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</si>
  <si>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</si>
  <si>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</si>
  <si>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</si>
  <si>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</si>
  <si>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</si>
  <si>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</si>
  <si>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</si>
  <si>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</si>
  <si>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</si>
  <si>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</si>
  <si>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</si>
  <si>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</si>
  <si>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</si>
  <si>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</si>
  <si>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</si>
  <si>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</si>
  <si>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</si>
  <si>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</si>
  <si>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</si>
  <si>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</si>
  <si>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</si>
  <si>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</si>
  <si>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</si>
  <si>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</si>
  <si>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</si>
  <si>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</si>
  <si>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</si>
  <si>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</si>
  <si>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</si>
  <si>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</si>
  <si>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</si>
  <si>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</si>
  <si>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</si>
  <si>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</si>
  <si>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</si>
  <si>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</si>
  <si>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</si>
  <si>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</si>
  <si>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</si>
  <si>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</si>
  <si>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</si>
  <si>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</si>
  <si>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</si>
  <si>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</si>
  <si>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</si>
  <si>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</si>
  <si>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</si>
  <si>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</si>
  <si>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</si>
  <si>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</si>
  <si>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</si>
  <si>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</si>
  <si>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</si>
  <si>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</si>
  <si>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</si>
  <si>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</si>
  <si>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</si>
  <si>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</si>
  <si>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</si>
  <si>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</si>
  <si>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</si>
  <si>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</si>
  <si>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</si>
  <si>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</si>
  <si>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</si>
  <si>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</si>
  <si>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</si>
  <si>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</si>
  <si>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</si>
  <si>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</si>
  <si>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</si>
  <si>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</si>
  <si>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</si>
  <si>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</si>
  <si>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</si>
  <si>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</si>
  <si>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</si>
  <si>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</si>
  <si>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</si>
  <si>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</si>
  <si>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</si>
  <si>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</si>
  <si>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</si>
  <si>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</si>
  <si>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</si>
  <si>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</si>
  <si>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</si>
  <si>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</si>
  <si>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</si>
  <si>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</si>
  <si>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</si>
  <si>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</si>
  <si>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</si>
  <si>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</si>
  <si>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</si>
  <si>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</si>
  <si>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</si>
  <si>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</si>
  <si>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</si>
  <si>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</si>
  <si>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</si>
  <si>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</si>
  <si>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</si>
  <si>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</si>
  <si>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</si>
  <si>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</si>
  <si>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</si>
  <si>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</si>
  <si>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</si>
  <si>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</si>
  <si>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</si>
  <si>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</si>
  <si>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</si>
  <si>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</si>
  <si>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</si>
  <si>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</si>
  <si>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</si>
  <si>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</si>
  <si>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</si>
  <si>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</si>
  <si>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</si>
  <si>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</si>
  <si>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</si>
  <si>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</si>
  <si>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</si>
  <si>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</si>
  <si>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</si>
  <si>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</si>
  <si>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</si>
  <si>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</si>
  <si>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</si>
  <si>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</si>
  <si>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</si>
  <si>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</si>
  <si>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</si>
  <si>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</si>
  <si>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</si>
  <si>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</si>
  <si>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</si>
  <si>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</si>
  <si>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</si>
  <si>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</si>
  <si>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</si>
  <si>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</si>
  <si>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</si>
  <si>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</si>
  <si>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</si>
  <si>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</si>
  <si>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</si>
  <si>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</si>
  <si>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</si>
  <si>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</si>
  <si>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</si>
  <si>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</si>
  <si>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</si>
  <si>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</si>
  <si>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</si>
  <si>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</si>
  <si>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</si>
  <si>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</si>
  <si>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</si>
  <si>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</si>
  <si>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</si>
  <si>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</si>
  <si>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</si>
  <si>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</si>
  <si>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</si>
  <si>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</si>
  <si>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</si>
  <si>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</si>
  <si>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</si>
  <si>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</si>
  <si>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</si>
  <si>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</si>
  <si>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</si>
  <si>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</si>
  <si>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</si>
  <si>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</si>
  <si>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</si>
  <si>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</si>
  <si>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</si>
  <si>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</si>
  <si>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</si>
  <si>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</si>
  <si>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</si>
  <si>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</si>
  <si>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</si>
  <si>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</si>
  <si>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</si>
  <si>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</si>
  <si>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</si>
  <si>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</si>
  <si>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</si>
  <si>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</si>
  <si>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</si>
  <si>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</si>
  <si>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</si>
  <si>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</si>
  <si>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</si>
  <si>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</si>
  <si>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</si>
  <si>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</si>
  <si>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</si>
  <si>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</si>
  <si>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</si>
  <si>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</si>
  <si>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</si>
  <si>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</si>
  <si>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</si>
  <si>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</si>
  <si>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</si>
  <si>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</si>
  <si>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</si>
  <si>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</si>
  <si>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</si>
  <si>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</si>
  <si>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</si>
  <si>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</si>
  <si>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</si>
  <si>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</si>
  <si>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</si>
  <si>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</si>
  <si>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</si>
  <si>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</si>
  <si>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</si>
  <si>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</si>
  <si>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</si>
  <si>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</si>
  <si>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</si>
  <si>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</si>
  <si>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</si>
  <si>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</si>
  <si>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</si>
  <si>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</si>
  <si>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</si>
  <si>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</si>
  <si>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</si>
  <si>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</si>
  <si>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</si>
  <si>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</si>
  <si>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</si>
  <si>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</si>
  <si>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</si>
  <si>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</si>
  <si>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</si>
  <si>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</si>
  <si>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</si>
  <si>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</si>
  <si>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</si>
  <si>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</si>
  <si>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</si>
  <si>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</si>
  <si>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</si>
  <si>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</si>
  <si>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</si>
  <si>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</si>
  <si>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</si>
  <si>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</si>
  <si>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</si>
  <si>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</si>
  <si>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</si>
  <si>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</si>
  <si>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</si>
  <si>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</si>
  <si>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</si>
  <si>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</si>
  <si>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</si>
  <si>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</si>
  <si>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</si>
  <si>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</si>
  <si>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</si>
  <si>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</si>
  <si>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</si>
  <si>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</si>
  <si>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</si>
  <si>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</si>
  <si>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</si>
  <si>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</si>
  <si>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</si>
  <si>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</si>
  <si>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</si>
  <si>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</si>
  <si>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</si>
  <si>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</si>
  <si>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</si>
  <si>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</si>
  <si>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</si>
  <si>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</si>
  <si>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</si>
  <si>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</si>
  <si>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</si>
  <si>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</si>
  <si>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</si>
  <si>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</si>
  <si>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</si>
  <si>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</si>
  <si>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</si>
  <si>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</si>
  <si>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</si>
  <si>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</si>
  <si>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</si>
  <si>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</si>
  <si>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</si>
  <si>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</si>
  <si>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</si>
  <si>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</si>
  <si>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</si>
  <si>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</si>
  <si>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</si>
  <si>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</si>
  <si>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</si>
  <si>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</si>
  <si>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</si>
  <si>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</si>
  <si>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</si>
  <si>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</si>
  <si>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</si>
  <si>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</si>
  <si>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</si>
  <si>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</si>
  <si>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</si>
  <si>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</si>
  <si>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</si>
  <si>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</si>
  <si>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</si>
  <si>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</si>
  <si>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</si>
  <si>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</si>
  <si>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E6070100175900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</si>
  <si>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</si>
  <si>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</si>
  <si>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</si>
  <si>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</si>
  <si>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</si>
  <si>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</si>
  <si>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</si>
  <si>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</si>
  <si>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</si>
  <si>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</si>
  <si>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</si>
  <si>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</si>
  <si>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</si>
  <si>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</si>
  <si>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</si>
  <si>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% Proyectado 90%</t>
  </si>
  <si>
    <t>% Sin. Ejecutar</t>
  </si>
  <si>
    <t>Monto Sin. Ejecutar</t>
  </si>
  <si>
    <t>E7030230074900</t>
  </si>
  <si>
    <t>FUNDACION PARQUE METROPOLITANO LA LIBERTAD (PARA LA CONCLUSION DEL DESARROLLO DE OBRAS DE MITIGACION DE RIESGO, CON PRIORIDAD EN LA</t>
  </si>
  <si>
    <t>E0050520075108</t>
  </si>
  <si>
    <t>SECRETARIA GENERAL IBEROAMERICANA-SEGIB (CUOTA ANUAL DE MEMBRESIA PARA EL PROGRAMA DE COOPERACION DE IBERORQUESTAS JUVENILES). (CUOTA</t>
  </si>
  <si>
    <t>BANCO POPULAR Y DE DESARROLLO COMUNAL. (BPDC) (SEGUN LEY NO. 4351 DEL 11 DE JULIO DE 1969, LEY ORGANICA DEL B.P.D.C. FINANCIADO EN PARTE POR LA</t>
  </si>
  <si>
    <t>ORGANIZACION DE ESTADOS IBEROAMERICANOS (CUOTA ANUAL DE MEMBRESIA, SEGUN DECLARACION DE MONTEVIDEO, XVI CUMBRE MONTEVIDEO-URUGUAY DE</t>
  </si>
  <si>
    <t>FUNDACION PARQUE METROPOLITANO LA LIBERTAD. (PARA CUBRIR LOS GASTOS DE LOS PROYECTOS Y PROGRAMAS QUE SE EFECTUEN CON LA FUNDACION PARQUE</t>
  </si>
  <si>
    <t>ASOCIACION LATINOAMERICANA DE ARCHIVOS. (PARA LA CUOTA DE MEMBRESIA ANUAL A LA ASOCIACION LATINOAMERICANA DE ARCHIVOS, SEGUN VII</t>
  </si>
  <si>
    <t>E-00202</t>
  </si>
  <si>
    <t>RECARGO DE FUNCIONES</t>
  </si>
  <si>
    <t>E6070100375900</t>
  </si>
  <si>
    <t>ORGANIZACIÓN DE ESTADOS IBEROAMERICANOS. (CUOTA ANUAL DEL PROGRAMA DE AYUDAS PARA EL DESARROLLO DE LOS ARCHIVOS IBEROAMERICANOS-IBERARCHIVOS-</t>
  </si>
  <si>
    <t>Ministerio de Cultura Juventud</t>
  </si>
  <si>
    <t>213 Ministerio de Cultura Juventud</t>
  </si>
  <si>
    <t>Actividades Centrales</t>
  </si>
  <si>
    <t>Gestión y Desarrollo Cultural</t>
  </si>
  <si>
    <t>Información y Comunicación</t>
  </si>
  <si>
    <t>Desarrollo Artístico y Extensión Musical</t>
  </si>
  <si>
    <t>INFORME DE LIQUIDACIÓN GENERAL PROGRAMAS Y SUBPROGRAMAS JULIO 2024</t>
  </si>
  <si>
    <t>***</t>
  </si>
  <si>
    <t>Liquidación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</si>
</sst>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  <numFmt numFmtId="167" formatCode="&quot;₡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2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9" borderId="1" xfId="0" applyFont="1" applyFill="1" applyBorder="1" applyAlignment="1">
      <alignment vertical="top"/>
    </xf>
    <xf numFmtId="0" fontId="17" fillId="9" borderId="10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6" fontId="3" fillId="0" borderId="1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right" vertical="center"/>
    </xf>
    <xf numFmtId="4" fontId="19" fillId="9" borderId="0" xfId="0" applyNumberFormat="1" applyFont="1" applyFill="1" applyAlignment="1">
      <alignment horizontal="right" vertical="top"/>
    </xf>
    <xf numFmtId="10" fontId="5" fillId="9" borderId="9" xfId="2" applyNumberFormat="1" applyFont="1" applyFill="1" applyBorder="1"/>
    <xf numFmtId="10" fontId="7" fillId="10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10" fontId="7" fillId="3" borderId="13" xfId="2" applyNumberFormat="1" applyFont="1" applyFill="1" applyBorder="1"/>
    <xf numFmtId="0" fontId="9" fillId="8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6" fillId="0" borderId="1" xfId="0" applyFont="1" applyBorder="1"/>
    <xf numFmtId="10" fontId="10" fillId="8" borderId="0" xfId="0" applyNumberFormat="1" applyFont="1" applyFill="1"/>
    <xf numFmtId="0" fontId="10" fillId="8" borderId="0" xfId="0" applyFont="1" applyFill="1"/>
    <xf numFmtId="165" fontId="10" fillId="8" borderId="0" xfId="0" applyNumberFormat="1" applyFont="1" applyFill="1"/>
    <xf numFmtId="166" fontId="23" fillId="0" borderId="0" xfId="1" applyNumberFormat="1" applyFont="1"/>
    <xf numFmtId="9" fontId="23" fillId="0" borderId="0" xfId="2" applyFont="1"/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6" fontId="5" fillId="0" borderId="0" xfId="3" applyNumberFormat="1" applyFont="1" applyFill="1" applyBorder="1" applyAlignment="1">
      <alignment horizontal="center" vertical="center" wrapText="1"/>
    </xf>
    <xf numFmtId="167" fontId="25" fillId="0" borderId="0" xfId="3" applyNumberFormat="1" applyFont="1" applyFill="1" applyBorder="1"/>
    <xf numFmtId="0" fontId="26" fillId="0" borderId="0" xfId="0" applyFont="1" applyAlignment="1">
      <alignment horizontal="center"/>
    </xf>
    <xf numFmtId="167" fontId="26" fillId="0" borderId="0" xfId="0" applyNumberFormat="1" applyFont="1"/>
    <xf numFmtId="10" fontId="5" fillId="0" borderId="0" xfId="2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horizontal="center"/>
    </xf>
    <xf numFmtId="9" fontId="26" fillId="0" borderId="0" xfId="2" applyFont="1" applyFill="1" applyBorder="1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0" fontId="10" fillId="0" borderId="0" xfId="0" applyNumberFormat="1" applyFont="1"/>
    <xf numFmtId="0" fontId="5" fillId="2" borderId="0" xfId="0" applyFont="1" applyFill="1" applyAlignment="1">
      <alignment horizontal="center" vertical="center"/>
    </xf>
    <xf numFmtId="0" fontId="27" fillId="0" borderId="0" xfId="0" applyFont="1" applyAlignment="1">
      <alignment horizontal="left" wrapText="1"/>
    </xf>
    <xf numFmtId="4" fontId="19" fillId="9" borderId="15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164" fontId="19" fillId="9" borderId="1" xfId="1" applyFont="1" applyFill="1" applyBorder="1" applyAlignment="1">
      <alignment vertical="top"/>
    </xf>
    <xf numFmtId="0" fontId="24" fillId="0" borderId="0" xfId="0" applyFont="1" applyAlignment="1">
      <alignment horizontal="center" vertical="center" wrapText="1"/>
    </xf>
    <xf numFmtId="10" fontId="5" fillId="2" borderId="13" xfId="2" applyNumberFormat="1" applyFont="1" applyFill="1" applyBorder="1" applyAlignment="1">
      <alignment horizontal="center" vertical="center" wrapText="1"/>
    </xf>
    <xf numFmtId="9" fontId="0" fillId="0" borderId="13" xfId="2" applyFont="1" applyBorder="1" applyAlignment="1">
      <alignment horizontal="center"/>
    </xf>
    <xf numFmtId="9" fontId="26" fillId="10" borderId="13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9" borderId="1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numFmt numFmtId="14" formatCode="0.00%"/>
    </dxf>
    <dxf>
      <numFmt numFmtId="165" formatCode="[$₡-140A]#,##0.00"/>
      <fill>
        <patternFill patternType="solid">
          <fgColor indexed="64"/>
          <bgColor theme="4" tint="0.59999389629810485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3411537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703792</xdr:colOff>
      <xdr:row>3</xdr:row>
      <xdr:rowOff>207645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97366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808855" cy="714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 Cárdenas Mora" refreshedDate="45511.35333391204" createdVersion="8" refreshedVersion="8" minRefreshableVersion="3" recordCount="1860" xr:uid="{BBFD0D3A-D4D7-4FC9-8C49-B5698C029492}">
  <cacheSource type="worksheet">
    <worksheetSource ref="A5:P1865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7">
        <s v="213 Ministerio de Cultura Juventud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  <s v="21375300 DIRECCIÓN DESARROLLO SOCIOCULTURAL" u="1"/>
        <s v="21375500 SISTE. NAC. DE BIBLIOTECAS" u="1"/>
        <s v="21375800 DIRECCIÓN DE BANDAS" u="1"/>
        <s v="213 Ministerio de Cultura Juvent. y Deportes" u="1"/>
        <s v="21375300 GESTIÓN y DESARRPLLO CULTURAL" u="1"/>
        <s v="21375500 SISTEMA NACIONAL DE BIBLIOTECAS" u="1"/>
      </sharedItems>
    </cacheField>
    <cacheField name="Fondo" numFmtId="0">
      <sharedItems/>
    </cacheField>
    <cacheField name="PosPre" numFmtId="0">
      <sharedItems count="405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3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6"/>
        <s v="E-10807"/>
        <s v="E-10808"/>
        <s v="E-10899"/>
        <s v="E-109"/>
        <s v="E-10999"/>
        <s v="E-199"/>
        <s v="E-19905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2"/>
        <s v="E-50103"/>
        <s v="E-50104"/>
        <s v="E-50105"/>
        <s v="E-50107"/>
        <s v="E-502"/>
        <s v="E-50299"/>
        <s v="E-599"/>
        <s v="E-59903"/>
        <s v="E-7"/>
        <s v="E-703"/>
        <s v="E7030230074900"/>
        <s v="E0040120075101"/>
        <s v="E0040520075101"/>
        <s v="E0050120075101"/>
        <s v="E0050220075101"/>
        <s v="E0050320075101"/>
        <s v="E-10402"/>
        <s v="E-10403"/>
        <s v="E-10702"/>
        <s v="E-19902"/>
        <s v="E-50199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104"/>
        <s v="E-10304"/>
        <s v="E-10305"/>
        <s v="E-19999"/>
        <s v="E-20302"/>
        <s v="E-20303"/>
        <s v="E-20305"/>
        <s v="E-29907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-10803"/>
        <s v="E6010320075103"/>
        <s v="E6010320275103"/>
        <s v="E6070100175103"/>
        <s v="E-50101"/>
        <s v="E-50201"/>
        <s v="E-59902"/>
        <s v="E0040120075104"/>
        <s v="E0040520075104"/>
        <s v="E0050120075104"/>
        <s v="E0050220075104"/>
        <s v="E0050320075104"/>
        <s v="E0050520075104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-50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-10199"/>
        <s v="E6010320075801"/>
        <s v="E6010320275801"/>
        <s v="E60701001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-00202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6070100375900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4">
      <sharedItems containsSemiMixedTypes="0" containsString="0" containsNumber="1" containsInteger="1" minValue="0" maxValue="48895000000"/>
    </cacheField>
    <cacheField name="Presupuesto Actual" numFmtId="4">
      <sharedItems containsSemiMixedTypes="0" containsString="0" containsNumber="1" minValue="0" maxValue="50457694592.370003"/>
    </cacheField>
    <cacheField name="Cuota Liberación" numFmtId="4">
      <sharedItems containsSemiMixedTypes="0" containsString="0" containsNumber="1" minValue="0" maxValue="43401315957.959999"/>
    </cacheField>
    <cacheField name="Solicitado" numFmtId="4">
      <sharedItems containsSemiMixedTypes="0" containsString="0" containsNumber="1" minValue="0" maxValue="847323872.86000001"/>
    </cacheField>
    <cacheField name="Comprometido" numFmtId="4">
      <sharedItems containsSemiMixedTypes="0" containsString="0" containsNumber="1" minValue="0" maxValue="3035524979.6999998"/>
    </cacheField>
    <cacheField name="Recepción Mercancía" numFmtId="4">
      <sharedItems containsSemiMixedTypes="0" containsString="0" containsNumber="1" minValue="0" maxValue="62201295.200000003"/>
    </cacheField>
    <cacheField name="Devengado" numFmtId="4">
      <sharedItems containsSemiMixedTypes="0" containsString="0" containsNumber="1" minValue="0" maxValue="21129313166.509998"/>
    </cacheField>
    <cacheField name="Pagado" numFmtId="4">
      <sharedItems containsSemiMixedTypes="0" containsString="0" containsNumber="1" minValue="0" maxValue="20580372570.299999"/>
    </cacheField>
    <cacheField name="Disponible Presupuesto" numFmtId="4">
      <sharedItems containsSemiMixedTypes="0" containsString="0" containsNumber="1" minValue="0" maxValue="25383331278.099998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0">
  <r>
    <s v="213"/>
    <s v="Ministerio de Cultura Juventud"/>
    <x v="0"/>
    <s v="001"/>
    <x v="0"/>
    <s v=""/>
    <n v="48895000000"/>
    <n v="50457694592.370003"/>
    <n v="43401315957.959999"/>
    <n v="847323872.86000001"/>
    <n v="3035524979.6999998"/>
    <n v="62201295.200000003"/>
    <n v="21129313166.509998"/>
    <n v="20580372570.299999"/>
    <n v="25383331278.099998"/>
    <n v="0.41875304326141533"/>
  </r>
  <r>
    <s v="21374900"/>
    <s v="Actividades Centrales"/>
    <x v="1"/>
    <s v="001"/>
    <x v="0"/>
    <s v=""/>
    <n v="8666777421"/>
    <n v="9666777421"/>
    <n v="7743755627.5600004"/>
    <n v="171281409.55000001"/>
    <n v="1429074522.4300001"/>
    <n v="50515995.590000004"/>
    <n v="4123664230.1300001"/>
    <n v="3989545769.5"/>
    <n v="3892241263.3000002"/>
    <n v="0.4265810673546489"/>
  </r>
  <r>
    <s v="21374900"/>
    <s v="Actividades Centrales"/>
    <x v="1"/>
    <s v="001"/>
    <x v="1"/>
    <s v="REMUNERACIONES"/>
    <n v="3216503639"/>
    <n v="3216503639"/>
    <n v="3216503639"/>
    <n v="0"/>
    <n v="248459597.61000001"/>
    <n v="0"/>
    <n v="1753056947.73"/>
    <n v="1753056947.73"/>
    <n v="1214987093.6600001"/>
    <n v="0.54501941999201953"/>
  </r>
  <r>
    <s v="21374900"/>
    <s v="Actividades Centrales"/>
    <x v="1"/>
    <s v="001"/>
    <x v="2"/>
    <s v="REMUNERACIONES BASICAS"/>
    <n v="1294197354"/>
    <n v="1408713868"/>
    <n v="1408713868"/>
    <n v="0"/>
    <n v="981512.68"/>
    <n v="0"/>
    <n v="744419250.04999995"/>
    <n v="744419250.04999995"/>
    <n v="663313105.26999998"/>
    <n v="0.52843893068709391"/>
  </r>
  <r>
    <s v="21374900"/>
    <s v="Actividades Centrales"/>
    <x v="1"/>
    <s v="001"/>
    <x v="3"/>
    <s v="SUELDOS PARA CARGOS FIJOS"/>
    <n v="1279197354"/>
    <n v="1398713868"/>
    <n v="1398713868"/>
    <n v="0"/>
    <n v="981512.68"/>
    <n v="0"/>
    <n v="737723108.85000002"/>
    <n v="737723108.85000002"/>
    <n v="660009246.47000003"/>
    <n v="0.52742960924871596"/>
  </r>
  <r>
    <s v="21374900"/>
    <s v="Actividades Centrales"/>
    <x v="1"/>
    <s v="001"/>
    <x v="4"/>
    <s v="SUPLENCIAS"/>
    <n v="15000000"/>
    <n v="10000000"/>
    <n v="10000000"/>
    <n v="0"/>
    <n v="0"/>
    <n v="0"/>
    <n v="6696141.2000000002"/>
    <n v="6696141.2000000002"/>
    <n v="3303858.8"/>
    <n v="0.66961411999999998"/>
  </r>
  <r>
    <s v="21374900"/>
    <s v="Actividades Centrales"/>
    <x v="1"/>
    <s v="001"/>
    <x v="5"/>
    <s v="REMUNERACIONES EVENTUALES"/>
    <n v="31100000"/>
    <n v="31100000"/>
    <n v="31100000"/>
    <n v="0"/>
    <n v="0"/>
    <n v="0"/>
    <n v="15939600.140000001"/>
    <n v="15939600.140000001"/>
    <n v="15160399.859999999"/>
    <n v="0.51252733569131836"/>
  </r>
  <r>
    <s v="21374900"/>
    <s v="Actividades Centrales"/>
    <x v="1"/>
    <s v="001"/>
    <x v="6"/>
    <s v="TIEMPO EXTRAORDINARIO"/>
    <n v="31100000"/>
    <n v="31100000"/>
    <n v="31100000"/>
    <n v="0"/>
    <n v="0"/>
    <n v="0"/>
    <n v="15939600.140000001"/>
    <n v="15939600.140000001"/>
    <n v="15160399.859999999"/>
    <n v="0.51252733569131836"/>
  </r>
  <r>
    <s v="21374900"/>
    <s v="Actividades Centrales"/>
    <x v="1"/>
    <s v="001"/>
    <x v="7"/>
    <s v="INCENTIVOS SALARIALES"/>
    <n v="1324502641"/>
    <n v="1212486127"/>
    <n v="1212486127"/>
    <n v="0"/>
    <n v="394454.51"/>
    <n v="0"/>
    <n v="685392164.96000004"/>
    <n v="685392164.96000004"/>
    <n v="526699507.52999997"/>
    <n v="0.56527835634361867"/>
  </r>
  <r>
    <s v="21374900"/>
    <s v="Actividades Centrales"/>
    <x v="1"/>
    <s v="001"/>
    <x v="8"/>
    <s v="RETRIBUCION POR AÑOS SERVIDOS"/>
    <n v="407700000"/>
    <n v="356761312"/>
    <n v="356761312"/>
    <n v="0"/>
    <n v="105298.21"/>
    <n v="0"/>
    <n v="206365577.71000001"/>
    <n v="206365577.71000001"/>
    <n v="150290436.08000001"/>
    <n v="0.57844158200090934"/>
  </r>
  <r>
    <s v="21374900"/>
    <s v="Actividades Centrales"/>
    <x v="1"/>
    <s v="001"/>
    <x v="9"/>
    <s v="RESTRICCION AL EJERCICIO LIBERAL DE LA PROFESION"/>
    <n v="437416065"/>
    <n v="386400135"/>
    <n v="386400135"/>
    <n v="0"/>
    <n v="267335.5"/>
    <n v="0"/>
    <n v="247068302.06999999"/>
    <n v="247068302.06999999"/>
    <n v="139064497.43000001"/>
    <n v="0.63941049624633284"/>
  </r>
  <r>
    <s v="21374900"/>
    <s v="Actividades Centrales"/>
    <x v="1"/>
    <s v="001"/>
    <x v="10"/>
    <s v="DECIMOTERCER MES"/>
    <n v="200874516"/>
    <n v="200874516"/>
    <n v="200874516"/>
    <n v="0"/>
    <n v="0"/>
    <n v="0"/>
    <n v="5773229.4400000004"/>
    <n v="5773229.4400000004"/>
    <n v="195101286.56"/>
    <n v="2.8740477164360661E-2"/>
  </r>
  <r>
    <s v="21374900"/>
    <s v="Actividades Centrales"/>
    <x v="1"/>
    <s v="001"/>
    <x v="11"/>
    <s v="SALARIO ESCOLAR"/>
    <n v="169512060"/>
    <n v="172012060"/>
    <n v="172012060"/>
    <n v="0"/>
    <n v="0"/>
    <n v="0"/>
    <n v="171980096"/>
    <n v="171980096"/>
    <n v="31964"/>
    <n v="0.99981417581999776"/>
  </r>
  <r>
    <s v="21374900"/>
    <s v="Actividades Centrales"/>
    <x v="1"/>
    <s v="001"/>
    <x v="12"/>
    <s v="OTROS INCENTIVOS SALARIALES"/>
    <n v="109000000"/>
    <n v="96438104"/>
    <n v="96438104"/>
    <n v="0"/>
    <n v="21820.799999999999"/>
    <n v="0"/>
    <n v="54204959.740000002"/>
    <n v="54204959.740000002"/>
    <n v="42211323.460000001"/>
    <n v="0.56206994426186563"/>
  </r>
  <r>
    <s v="21374900"/>
    <s v="Actividades Centrales"/>
    <x v="1"/>
    <s v="001"/>
    <x v="13"/>
    <s v="CONTRIB. PATRONALES AL DES. Y LA SEGURIDAD SOCIAL"/>
    <n v="238770235"/>
    <n v="238770235"/>
    <n v="238770235"/>
    <n v="0"/>
    <n v="95573259"/>
    <n v="0"/>
    <n v="136749274"/>
    <n v="136749274"/>
    <n v="6447702"/>
    <n v="0.57272328772470316"/>
  </r>
  <r>
    <s v="21374900"/>
    <s v="Actividades Centrales"/>
    <x v="1"/>
    <s v="001"/>
    <x v="14"/>
    <s v="CCSS CONTRIBUCION PATRONAL SEGURO SALUD (CONTRIBUCION PATRONAL SEGURO DE SALUD, SEGUN LEY NO. 17 DEL 22 DE OCTUBRE DE 1943, LEY"/>
    <n v="226525607"/>
    <n v="226525607"/>
    <n v="226525607"/>
    <n v="0"/>
    <n v="90505396"/>
    <n v="0"/>
    <n v="129742185"/>
    <n v="129742185"/>
    <n v="6278026"/>
    <n v="0.57274842662710534"/>
  </r>
  <r>
    <s v="21374900"/>
    <s v="Actividades Centrales"/>
    <x v="1"/>
    <s v="001"/>
    <x v="15"/>
    <s v="BANCO POPULAR Y DE DESARROLLO COMUNAL. (BPDC) (SEGUN LEY NO. 4351 DEL 11 DE JULIO DE 1969, LEY ORGANICA DEL B.P.D.C.)."/>
    <n v="12244628"/>
    <n v="12244628"/>
    <n v="12244628"/>
    <n v="0"/>
    <n v="5067863"/>
    <n v="0"/>
    <n v="7007089"/>
    <n v="7007089"/>
    <n v="169676"/>
    <n v="0.57225821805284738"/>
  </r>
  <r>
    <s v="21374900"/>
    <s v="Actividades Centrales"/>
    <x v="1"/>
    <s v="001"/>
    <x v="16"/>
    <s v="CONTRIB PATRONALES A FOND PENS Y OTROS FOND CAPIT."/>
    <n v="327933409"/>
    <n v="325433409"/>
    <n v="325433409"/>
    <n v="0"/>
    <n v="151510371.41999999"/>
    <n v="0"/>
    <n v="170556658.58000001"/>
    <n v="170556658.58000001"/>
    <n v="3366379"/>
    <n v="0.5240908089433437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32731761"/>
    <n v="132731761"/>
    <n v="132731761"/>
    <n v="0"/>
    <n v="54899981"/>
    <n v="0"/>
    <n v="75992488"/>
    <n v="75992488"/>
    <n v="1839292"/>
    <n v="0.57252678204126295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73467765"/>
    <n v="73467765"/>
    <n v="73467765"/>
    <n v="0"/>
    <n v="30407048"/>
    <n v="0"/>
    <n v="42042659"/>
    <n v="42042659"/>
    <n v="1018058"/>
    <n v="0.57225994284704318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36733883"/>
    <n v="36733883"/>
    <n v="36733883"/>
    <n v="0"/>
    <n v="15203525"/>
    <n v="0"/>
    <n v="21021329"/>
    <n v="21021329"/>
    <n v="509029"/>
    <n v="0.57225992144636606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2500000"/>
    <n v="82500000"/>
    <n v="0"/>
    <n v="50999817.420000002"/>
    <n v="0"/>
    <n v="31500182.579999998"/>
    <n v="31500182.579999998"/>
    <n v="0"/>
    <n v="0.38182039490909087"/>
  </r>
  <r>
    <s v="21374900"/>
    <s v="Actividades Centrales"/>
    <x v="1"/>
    <s v="001"/>
    <x v="21"/>
    <s v="SERVICIOS"/>
    <n v="1695663673"/>
    <n v="1695663673"/>
    <n v="1384731957.1500001"/>
    <n v="51652941.509999998"/>
    <n v="604861239.85000002"/>
    <n v="48715465.420000002"/>
    <n v="424795461.56999999"/>
    <n v="311145049.67000002"/>
    <n v="565638564.64999998"/>
    <n v="0.25051870151729078"/>
  </r>
  <r>
    <s v="21374900"/>
    <s v="Actividades Centrales"/>
    <x v="1"/>
    <s v="001"/>
    <x v="22"/>
    <s v="ALQUILERES"/>
    <n v="22000000"/>
    <n v="22000000"/>
    <n v="15045840.49"/>
    <n v="0"/>
    <n v="5223960.9000000004"/>
    <n v="0"/>
    <n v="9479786.8100000005"/>
    <n v="7896967.3600000003"/>
    <n v="7296252.29"/>
    <n v="0.4308994004545455"/>
  </r>
  <r>
    <s v="21374900"/>
    <s v="Actividades Centrales"/>
    <x v="1"/>
    <s v="001"/>
    <x v="23"/>
    <s v="ALQUILER DE EQUIPO DE COMPUTO"/>
    <n v="22000000"/>
    <n v="22000000"/>
    <n v="15045840.49"/>
    <n v="0"/>
    <n v="5223960.9000000004"/>
    <n v="0"/>
    <n v="9479786.8100000005"/>
    <n v="7896967.3600000003"/>
    <n v="7296252.29"/>
    <n v="0.4308994004545455"/>
  </r>
  <r>
    <s v="21374900"/>
    <s v="Actividades Centrales"/>
    <x v="1"/>
    <s v="001"/>
    <x v="24"/>
    <s v="SERVICIOS BASICOS"/>
    <n v="214681184"/>
    <n v="154458956"/>
    <n v="132640845.66"/>
    <n v="0"/>
    <n v="43660291.25"/>
    <n v="7648473.0599999996"/>
    <n v="45281857.630000003"/>
    <n v="36986344.630000003"/>
    <n v="57868334.060000002"/>
    <n v="0.29316433829838912"/>
  </r>
  <r>
    <s v="21374900"/>
    <s v="Actividades Centrales"/>
    <x v="1"/>
    <s v="001"/>
    <x v="25"/>
    <s v="SERVICIO DE AGUA Y ALCANTARILLADO"/>
    <n v="30000000"/>
    <n v="20000000"/>
    <n v="16297583.439999999"/>
    <n v="0"/>
    <n v="4293389.4400000004"/>
    <n v="0"/>
    <n v="12004194"/>
    <n v="9746371"/>
    <n v="3702416.56"/>
    <n v="0.60020969999999996"/>
  </r>
  <r>
    <s v="21374900"/>
    <s v="Actividades Centrales"/>
    <x v="1"/>
    <s v="001"/>
    <x v="26"/>
    <s v="SERVICIO DE ENERGIA ELECTRICA"/>
    <n v="32000000"/>
    <n v="35000000"/>
    <n v="24057292.09"/>
    <n v="0"/>
    <n v="3509807.74"/>
    <n v="0"/>
    <n v="20547484.350000001"/>
    <n v="14509794.35"/>
    <n v="10942707.91"/>
    <n v="0.5870709814285715"/>
  </r>
  <r>
    <s v="21374900"/>
    <s v="Actividades Centrales"/>
    <x v="1"/>
    <s v="001"/>
    <x v="27"/>
    <s v="SERVICIO DE CORREO"/>
    <n v="25000"/>
    <n v="28400"/>
    <n v="24999.48"/>
    <n v="0"/>
    <n v="0"/>
    <n v="0"/>
    <n v="0"/>
    <n v="0"/>
    <n v="28400"/>
    <n v="0"/>
  </r>
  <r>
    <s v="21374900"/>
    <s v="Actividades Centrales"/>
    <x v="1"/>
    <s v="001"/>
    <x v="28"/>
    <s v="SERVICIO DE TELECOMUNICACIONES"/>
    <n v="134300000"/>
    <n v="82000000"/>
    <n v="82000000"/>
    <n v="0"/>
    <n v="35718411.020000003"/>
    <n v="7625760.0599999996"/>
    <n v="2654576.48"/>
    <n v="2654576.48"/>
    <n v="36001252.439999998"/>
    <n v="3.2372883902439024E-2"/>
  </r>
  <r>
    <s v="21374900"/>
    <s v="Actividades Centrales"/>
    <x v="1"/>
    <s v="001"/>
    <x v="29"/>
    <s v="OTROS SERVICIOS BASICOS"/>
    <n v="18356184"/>
    <n v="17430556"/>
    <n v="10260970.65"/>
    <n v="0"/>
    <n v="138683.04999999999"/>
    <n v="22713"/>
    <n v="10075602.800000001"/>
    <n v="10075602.800000001"/>
    <n v="7193557.1500000004"/>
    <n v="0.57804253633676406"/>
  </r>
  <r>
    <s v="21374900"/>
    <s v="Actividades Centrales"/>
    <x v="1"/>
    <s v="001"/>
    <x v="30"/>
    <s v="SERVICIOS COMERCIALES Y FINANCIEROS"/>
    <n v="289653786"/>
    <n v="259544257"/>
    <n v="178799895.47999999"/>
    <n v="11902181.4"/>
    <n v="72792174.540000007"/>
    <n v="3294635.36"/>
    <n v="19418041.27"/>
    <n v="14351408.039999999"/>
    <n v="152137224.43000001"/>
    <n v="7.481591576884708E-2"/>
  </r>
  <r>
    <s v="21374900"/>
    <s v="Actividades Centrales"/>
    <x v="1"/>
    <s v="001"/>
    <x v="31"/>
    <s v="INFORMACION"/>
    <n v="56930000"/>
    <n v="2930000"/>
    <n v="1496970.86"/>
    <n v="0"/>
    <n v="868499.98"/>
    <n v="0"/>
    <n v="627669.80000000005"/>
    <n v="391443.3"/>
    <n v="1433830.22"/>
    <n v="0.21422177474402732"/>
  </r>
  <r>
    <s v="21374900"/>
    <s v="Actividades Centrales"/>
    <x v="1"/>
    <s v="001"/>
    <x v="32"/>
    <s v="PUBLICIDAD Y PROPAGANDA"/>
    <n v="0"/>
    <n v="44000000"/>
    <n v="43662042"/>
    <n v="0"/>
    <n v="43662040.32"/>
    <n v="0"/>
    <n v="0"/>
    <n v="0"/>
    <n v="337959.67999999999"/>
    <n v="0"/>
  </r>
  <r>
    <s v="21374900"/>
    <s v="Actividades Centrales"/>
    <x v="1"/>
    <s v="001"/>
    <x v="33"/>
    <s v="IMPRESION, ENCUADERNACION Y OTROS"/>
    <n v="350000"/>
    <n v="7350000"/>
    <n v="6805923"/>
    <n v="0"/>
    <n v="6805922.2000000002"/>
    <n v="0"/>
    <n v="0"/>
    <n v="0"/>
    <n v="544077.80000000005"/>
    <n v="0"/>
  </r>
  <r>
    <s v="21374900"/>
    <s v="Actividades Centrales"/>
    <x v="1"/>
    <s v="001"/>
    <x v="34"/>
    <s v="COMIS. Y GASTOS POR SERV. FINANCIEROS Y COMERCIAL."/>
    <n v="31214795"/>
    <n v="31214795"/>
    <n v="31214795"/>
    <n v="11902181.4"/>
    <n v="8814403.9199999999"/>
    <n v="0"/>
    <n v="3844563.06"/>
    <n v="1977715.32"/>
    <n v="6653646.6200000001"/>
    <n v="0.1231647704237686"/>
  </r>
  <r>
    <s v="21374900"/>
    <s v="Actividades Centrales"/>
    <x v="1"/>
    <s v="001"/>
    <x v="35"/>
    <s v="SERVICIOS DE TECNOLOGIAS DE INFORMACION"/>
    <n v="201158991"/>
    <n v="174049462"/>
    <n v="95620164.620000005"/>
    <n v="0"/>
    <n v="12641308.119999999"/>
    <n v="3294635.36"/>
    <n v="14945808.41"/>
    <n v="11982249.42"/>
    <n v="143167710.11000001"/>
    <n v="8.5871040555126801E-2"/>
  </r>
  <r>
    <s v="21374900"/>
    <s v="Actividades Centrales"/>
    <x v="1"/>
    <s v="001"/>
    <x v="36"/>
    <s v="SERVICIOS DE GESTION Y APOYO"/>
    <n v="802257863"/>
    <n v="886101700"/>
    <n v="835932984.34000003"/>
    <n v="38488242.829999998"/>
    <n v="364402752.25999999"/>
    <n v="30180898.350000001"/>
    <n v="276338632.19999999"/>
    <n v="231066323.09"/>
    <n v="176691174.36000001"/>
    <n v="0.31185882184855301"/>
  </r>
  <r>
    <s v="21374900"/>
    <s v="Actividades Centrales"/>
    <x v="1"/>
    <s v="001"/>
    <x v="37"/>
    <s v="SERVICIOS EN CIENCIAS ECONOMICAS Y SOCIALES"/>
    <n v="70000000"/>
    <n v="70000000"/>
    <n v="67221440"/>
    <n v="0"/>
    <n v="47055008"/>
    <n v="13047771"/>
    <n v="7118661"/>
    <n v="7118661"/>
    <n v="2778560"/>
    <n v="0.10169515714285714"/>
  </r>
  <r>
    <s v="21374900"/>
    <s v="Actividades Centrales"/>
    <x v="1"/>
    <s v="001"/>
    <x v="38"/>
    <s v="SERVICIOS INFORMATICOS"/>
    <n v="83934345"/>
    <n v="43508900"/>
    <n v="36826258.390000001"/>
    <n v="0"/>
    <n v="0"/>
    <n v="17133127.350000001"/>
    <n v="13572521.529999999"/>
    <n v="13572521.529999999"/>
    <n v="12803251.119999999"/>
    <n v="0.31194816531790048"/>
  </r>
  <r>
    <s v="21374900"/>
    <s v="Actividades Centrales"/>
    <x v="1"/>
    <s v="001"/>
    <x v="39"/>
    <s v="SERVICIOS GENERALES"/>
    <n v="552421778"/>
    <n v="552421778"/>
    <n v="520959325.94999999"/>
    <n v="0"/>
    <n v="255495911.06"/>
    <n v="0"/>
    <n v="255495911.02000001"/>
    <n v="210223601.91"/>
    <n v="41429955.920000002"/>
    <n v="0.46250151821494628"/>
  </r>
  <r>
    <s v="21374900"/>
    <s v="Actividades Centrales"/>
    <x v="1"/>
    <s v="001"/>
    <x v="40"/>
    <s v="OTROS SERVICIOS DE GESTION Y APOYO"/>
    <n v="95901740"/>
    <n v="220171022"/>
    <n v="210925960"/>
    <n v="38488242.829999998"/>
    <n v="61851833.200000003"/>
    <n v="0"/>
    <n v="151538.65"/>
    <n v="151538.65"/>
    <n v="119679407.31999999"/>
    <n v="6.8827699768773379E-4"/>
  </r>
  <r>
    <s v="21374900"/>
    <s v="Actividades Centrales"/>
    <x v="1"/>
    <s v="001"/>
    <x v="41"/>
    <s v="GASTOS DE VIAJE Y DE TRANSPORTE"/>
    <n v="20972600"/>
    <n v="24072600"/>
    <n v="13640660.01"/>
    <n v="0"/>
    <n v="4730403.72"/>
    <n v="0"/>
    <n v="6358390.2800000003"/>
    <n v="6358390.2800000003"/>
    <n v="12983806"/>
    <n v="0.26413392321560614"/>
  </r>
  <r>
    <s v="21374900"/>
    <s v="Actividades Centrales"/>
    <x v="1"/>
    <s v="001"/>
    <x v="42"/>
    <s v="TRANSPORTE DENTRO DEL PAIS"/>
    <n v="700000"/>
    <n v="700000"/>
    <n v="467600"/>
    <n v="0"/>
    <n v="121809.72"/>
    <n v="0"/>
    <n v="308190.28000000003"/>
    <n v="308190.28000000003"/>
    <n v="270000"/>
    <n v="0.4402718285714286"/>
  </r>
  <r>
    <s v="21374900"/>
    <s v="Actividades Centrales"/>
    <x v="1"/>
    <s v="001"/>
    <x v="43"/>
    <s v="VIATICOS DENTRO DEL PAIS"/>
    <n v="14272600"/>
    <n v="17372600"/>
    <n v="11671714.27"/>
    <n v="0"/>
    <n v="3108594"/>
    <n v="0"/>
    <n v="6050200"/>
    <n v="6050200"/>
    <n v="8213806"/>
    <n v="0.34826105476439911"/>
  </r>
  <r>
    <s v="21374900"/>
    <s v="Actividades Centrales"/>
    <x v="1"/>
    <s v="001"/>
    <x v="44"/>
    <s v="TRANSPORTE EN EL EXTERIOR"/>
    <n v="3000000"/>
    <n v="3000000"/>
    <n v="672.87"/>
    <n v="0"/>
    <n v="0"/>
    <n v="0"/>
    <n v="0"/>
    <n v="0"/>
    <n v="3000000"/>
    <n v="0"/>
  </r>
  <r>
    <s v="21374900"/>
    <s v="Actividades Centrales"/>
    <x v="1"/>
    <s v="001"/>
    <x v="45"/>
    <s v="VIATICOS EN EL EXTERIOR"/>
    <n v="3000000"/>
    <n v="3000000"/>
    <n v="1500672.87"/>
    <n v="0"/>
    <n v="1500000"/>
    <n v="0"/>
    <n v="0"/>
    <n v="0"/>
    <n v="1500000"/>
    <n v="0"/>
  </r>
  <r>
    <s v="21374900"/>
    <s v="Actividades Centrales"/>
    <x v="1"/>
    <s v="001"/>
    <x v="46"/>
    <s v="SEGUROS, REASEGUROS Y OTRAS OBLIGACIONES"/>
    <n v="93193275"/>
    <n v="70000000"/>
    <n v="66160901.909999996"/>
    <n v="0"/>
    <n v="7241158.6500000004"/>
    <n v="7241158.6500000004"/>
    <n v="51189544"/>
    <n v="0"/>
    <n v="4328138.7"/>
    <n v="0.73127920000000002"/>
  </r>
  <r>
    <s v="21374900"/>
    <s v="Actividades Centrales"/>
    <x v="1"/>
    <s v="001"/>
    <x v="47"/>
    <s v="SEGUROS"/>
    <n v="93193275"/>
    <n v="70000000"/>
    <n v="66160901.909999996"/>
    <n v="0"/>
    <n v="7241158.6500000004"/>
    <n v="7241158.6500000004"/>
    <n v="51189544"/>
    <n v="0"/>
    <n v="4328138.7"/>
    <n v="0.73127920000000002"/>
  </r>
  <r>
    <s v="21374900"/>
    <s v="Actividades Centrales"/>
    <x v="1"/>
    <s v="001"/>
    <x v="48"/>
    <s v="CAPACITACION Y PROTOCOLO"/>
    <n v="7000000"/>
    <n v="7000000"/>
    <n v="5942428.5700000003"/>
    <n v="895789.3"/>
    <n v="4005720"/>
    <n v="0"/>
    <n v="491580"/>
    <n v="491580"/>
    <n v="1606910.7"/>
    <n v="7.022571428571428E-2"/>
  </r>
  <r>
    <s v="21374900"/>
    <s v="Actividades Centrales"/>
    <x v="1"/>
    <s v="001"/>
    <x v="49"/>
    <s v="ACTIVIDADES DE CAPACITACION"/>
    <n v="5500000"/>
    <n v="5500000"/>
    <n v="5093090.3600000003"/>
    <n v="895789.3"/>
    <n v="3988200"/>
    <n v="0"/>
    <n v="209100"/>
    <n v="209100"/>
    <n v="406910.7"/>
    <n v="3.8018181818181819E-2"/>
  </r>
  <r>
    <s v="21374900"/>
    <s v="Actividades Centrales"/>
    <x v="1"/>
    <s v="001"/>
    <x v="50"/>
    <s v="GASTOS DE REPRESENTACION INSTITUCIONAL"/>
    <n v="1500000"/>
    <n v="1500000"/>
    <n v="849338.21"/>
    <n v="0"/>
    <n v="17520"/>
    <n v="0"/>
    <n v="282480"/>
    <n v="282480"/>
    <n v="1200000"/>
    <n v="0.18831999999999999"/>
  </r>
  <r>
    <s v="21374900"/>
    <s v="Actividades Centrales"/>
    <x v="1"/>
    <s v="001"/>
    <x v="51"/>
    <s v="MANTENIMIENTO Y REPARACION"/>
    <n v="244104965"/>
    <n v="270689560"/>
    <n v="136157110.41"/>
    <n v="366727.98"/>
    <n v="102804285.31999999"/>
    <n v="350300"/>
    <n v="15827171.380000001"/>
    <n v="13583578.27"/>
    <n v="151341075.31999999"/>
    <n v="5.8469825655632975E-2"/>
  </r>
  <r>
    <s v="21374900"/>
    <s v="Actividades Centrales"/>
    <x v="1"/>
    <s v="001"/>
    <x v="52"/>
    <s v="MANTENIMIENTO DE EDIFICIOS, LOCALES Y TERRENOS"/>
    <n v="104872666"/>
    <n v="145872666"/>
    <n v="108507640.89"/>
    <n v="0"/>
    <n v="87384487.140000001"/>
    <n v="124300"/>
    <n v="4914887.38"/>
    <n v="4790587.38"/>
    <n v="53448991.479999997"/>
    <n v="3.3692997562682507E-2"/>
  </r>
  <r>
    <s v="21374900"/>
    <s v="Actividades Centrales"/>
    <x v="1"/>
    <s v="001"/>
    <x v="53"/>
    <s v="MANT. Y REPARACION DE MAQUINARIA Y EQUIPO DE PROD."/>
    <n v="2826761"/>
    <n v="733456"/>
    <n v="733456"/>
    <n v="366727.98"/>
    <n v="183363.97"/>
    <n v="0"/>
    <n v="183363.97"/>
    <n v="0"/>
    <n v="0.08"/>
    <n v="0.24999995909775091"/>
  </r>
  <r>
    <s v="21374900"/>
    <s v="Actividades Centrales"/>
    <x v="1"/>
    <s v="001"/>
    <x v="54"/>
    <s v="MANT. Y REPARACION DE EQUIPO DE TRANSPORTE"/>
    <n v="8400000"/>
    <n v="8400000"/>
    <n v="7943397.5"/>
    <n v="0"/>
    <n v="4135999.99"/>
    <n v="0"/>
    <n v="3776223.87"/>
    <n v="3287397.36"/>
    <n v="487776.14"/>
    <n v="0.44955046071428573"/>
  </r>
  <r>
    <s v="21374900"/>
    <s v="Actividades Centrales"/>
    <x v="1"/>
    <s v="001"/>
    <x v="55"/>
    <s v="MANT. Y REPARACION DE EQUIPO DE COMUNICAC."/>
    <n v="12000000"/>
    <n v="678000"/>
    <n v="678000"/>
    <n v="0"/>
    <n v="0"/>
    <n v="226000"/>
    <n v="452000"/>
    <n v="452000"/>
    <n v="0"/>
    <n v="0.66666666666666663"/>
  </r>
  <r>
    <s v="21374900"/>
    <s v="Actividades Centrales"/>
    <x v="1"/>
    <s v="001"/>
    <x v="56"/>
    <s v="MANT. Y REPARACION DE EQUIPO Y MOBILIARIO DE OFIC."/>
    <n v="1644707"/>
    <n v="2644707"/>
    <n v="2142851.11"/>
    <n v="0"/>
    <n v="1041521.88"/>
    <n v="0"/>
    <n v="1101327.3899999999"/>
    <n v="453273.52"/>
    <n v="501857.73"/>
    <n v="0.41642699550460593"/>
  </r>
  <r>
    <s v="21374900"/>
    <s v="Actividades Centrales"/>
    <x v="1"/>
    <s v="001"/>
    <x v="57"/>
    <s v="MANT. Y REP. DE EQUIPO DE COMPUTO Y SIST. DE INF."/>
    <n v="113458775"/>
    <n v="111458675"/>
    <n v="15549708.91"/>
    <n v="0"/>
    <n v="10058912.34"/>
    <n v="0"/>
    <n v="5399368.7699999996"/>
    <n v="4600320.01"/>
    <n v="96000393.890000001"/>
    <n v="4.8442786261365472E-2"/>
  </r>
  <r>
    <s v="21374900"/>
    <s v="Actividades Centrales"/>
    <x v="1"/>
    <s v="001"/>
    <x v="58"/>
    <s v="MANTENIMIENTO Y REPARACION DE OTROS EQUIPOS"/>
    <n v="902056"/>
    <n v="902056"/>
    <n v="602056"/>
    <n v="0"/>
    <n v="0"/>
    <n v="0"/>
    <n v="0"/>
    <n v="0"/>
    <n v="902056"/>
    <n v="0"/>
  </r>
  <r>
    <s v="21374900"/>
    <s v="Actividades Centrales"/>
    <x v="1"/>
    <s v="001"/>
    <x v="59"/>
    <s v="IMPUESTOS"/>
    <n v="600000"/>
    <n v="596600"/>
    <n v="410951.83"/>
    <n v="0"/>
    <n v="493.21"/>
    <n v="0"/>
    <n v="410458"/>
    <n v="410458"/>
    <n v="185648.79"/>
    <n v="0.68799530673818299"/>
  </r>
  <r>
    <s v="21374900"/>
    <s v="Actividades Centrales"/>
    <x v="1"/>
    <s v="001"/>
    <x v="60"/>
    <s v="OTROS IMPUESTOS"/>
    <n v="600000"/>
    <n v="596600"/>
    <n v="410951.83"/>
    <n v="0"/>
    <n v="493.21"/>
    <n v="0"/>
    <n v="410458"/>
    <n v="410458"/>
    <n v="185648.79"/>
    <n v="0.68799530673818299"/>
  </r>
  <r>
    <s v="21374900"/>
    <s v="Actividades Centrales"/>
    <x v="1"/>
    <s v="001"/>
    <x v="61"/>
    <s v="SERVICIOS DIVERSOS"/>
    <n v="1200000"/>
    <n v="1200000"/>
    <n v="338.45"/>
    <n v="0"/>
    <n v="0"/>
    <n v="0"/>
    <n v="0"/>
    <n v="0"/>
    <n v="1200000"/>
    <n v="0"/>
  </r>
  <r>
    <s v="21374900"/>
    <s v="Actividades Centrales"/>
    <x v="1"/>
    <s v="001"/>
    <x v="62"/>
    <s v="DEDUCIBLES"/>
    <n v="1200000"/>
    <n v="1200000"/>
    <n v="338.45"/>
    <n v="0"/>
    <n v="0"/>
    <n v="0"/>
    <n v="0"/>
    <n v="0"/>
    <n v="1200000"/>
    <n v="0"/>
  </r>
  <r>
    <s v="21374900"/>
    <s v="Actividades Centrales"/>
    <x v="1"/>
    <s v="001"/>
    <x v="63"/>
    <s v="MATERIALES Y SUMINISTROS"/>
    <n v="58280000"/>
    <n v="58280000"/>
    <n v="12756016.16"/>
    <n v="1021235.69"/>
    <n v="1700732.17"/>
    <n v="0"/>
    <n v="9905474.6799999997"/>
    <n v="9794345.5299999993"/>
    <n v="45652557.460000001"/>
    <n v="0.16996353260123542"/>
  </r>
  <r>
    <s v="21374900"/>
    <s v="Actividades Centrales"/>
    <x v="1"/>
    <s v="001"/>
    <x v="64"/>
    <s v="PRODUCTOS QUIMICOS Y CONEXOS"/>
    <n v="29250000"/>
    <n v="29250000"/>
    <n v="8959687.1999999993"/>
    <n v="425794.69"/>
    <n v="1678192.83"/>
    <n v="0"/>
    <n v="6786734.8899999997"/>
    <n v="6786734.8899999997"/>
    <n v="20359277.59"/>
    <n v="0.23202512444444442"/>
  </r>
  <r>
    <s v="21374900"/>
    <s v="Actividades Centrales"/>
    <x v="1"/>
    <s v="001"/>
    <x v="65"/>
    <s v="COMBUSTIBLES Y LUBRICANTES"/>
    <n v="15000000"/>
    <n v="15000000"/>
    <n v="6886379.4100000001"/>
    <n v="0"/>
    <n v="1445512"/>
    <n v="0"/>
    <n v="5440374"/>
    <n v="5440374"/>
    <n v="8114114"/>
    <n v="0.3626916"/>
  </r>
  <r>
    <s v="21374900"/>
    <s v="Actividades Centrales"/>
    <x v="1"/>
    <s v="001"/>
    <x v="66"/>
    <s v="PRODUCTOS FARMACEUTICOS Y MEDICINALES"/>
    <n v="3500000"/>
    <n v="3500000"/>
    <n v="433303.23"/>
    <n v="425794.69"/>
    <n v="0"/>
    <n v="0"/>
    <n v="0"/>
    <n v="0"/>
    <n v="3074205.31"/>
    <n v="0"/>
  </r>
  <r>
    <s v="21374900"/>
    <s v="Actividades Centrales"/>
    <x v="1"/>
    <s v="001"/>
    <x v="67"/>
    <s v="TINTAS, PINTURAS Y DILUYENTES"/>
    <n v="10450000"/>
    <n v="10450000"/>
    <n v="1640004.56"/>
    <n v="0"/>
    <n v="232680.83"/>
    <n v="0"/>
    <n v="1346360.89"/>
    <n v="1346360.89"/>
    <n v="8870958.2799999993"/>
    <n v="0.12883836267942583"/>
  </r>
  <r>
    <s v="21374900"/>
    <s v="Actividades Centrales"/>
    <x v="1"/>
    <s v="001"/>
    <x v="68"/>
    <s v="OTROS PRODUCTOS QUIMICOS Y CONEXOS"/>
    <n v="300000"/>
    <n v="300000"/>
    <n v="0"/>
    <n v="0"/>
    <n v="0"/>
    <n v="0"/>
    <n v="0"/>
    <n v="0"/>
    <n v="300000"/>
    <n v="0"/>
  </r>
  <r>
    <s v="21374900"/>
    <s v="Actividades Centrales"/>
    <x v="1"/>
    <s v="001"/>
    <x v="69"/>
    <s v="ALIMENTOS Y PRODUCTOS AGROPECUARIOS"/>
    <n v="1500000"/>
    <n v="1500000"/>
    <n v="0"/>
    <n v="0"/>
    <n v="0"/>
    <n v="0"/>
    <n v="0"/>
    <n v="0"/>
    <n v="1500000"/>
    <n v="0"/>
  </r>
  <r>
    <s v="21374900"/>
    <s v="Actividades Centrales"/>
    <x v="1"/>
    <s v="001"/>
    <x v="70"/>
    <s v="PRODUCTOS AGROFORESTALES"/>
    <n v="0"/>
    <n v="0"/>
    <n v="0"/>
    <n v="0"/>
    <n v="0"/>
    <n v="0"/>
    <n v="0"/>
    <n v="0"/>
    <n v="0"/>
    <n v="0"/>
  </r>
  <r>
    <s v="21374900"/>
    <s v="Actividades Centrales"/>
    <x v="1"/>
    <s v="001"/>
    <x v="71"/>
    <s v="ALIMENTOS Y BEBIDAS"/>
    <n v="1500000"/>
    <n v="1500000"/>
    <n v="0"/>
    <n v="0"/>
    <n v="0"/>
    <n v="0"/>
    <n v="0"/>
    <n v="0"/>
    <n v="1500000"/>
    <n v="0"/>
  </r>
  <r>
    <s v="21374900"/>
    <s v="Actividades Centrales"/>
    <x v="1"/>
    <s v="001"/>
    <x v="72"/>
    <s v="MATERIALES Y PROD DE USO EN LA CONSTRUC Y MANT."/>
    <n v="4780000"/>
    <n v="4788000"/>
    <n v="139000"/>
    <n v="35409"/>
    <n v="0"/>
    <n v="0"/>
    <n v="49945.04"/>
    <n v="49945.04"/>
    <n v="4702645.96"/>
    <n v="1.0431294903926483E-2"/>
  </r>
  <r>
    <s v="21374900"/>
    <s v="Actividades Centrales"/>
    <x v="1"/>
    <s v="001"/>
    <x v="73"/>
    <s v="MATERIALES Y PRODUCTOS METALICOS"/>
    <n v="1000000"/>
    <n v="1000000"/>
    <n v="50000"/>
    <n v="34409"/>
    <n v="0"/>
    <n v="0"/>
    <n v="0"/>
    <n v="0"/>
    <n v="965591"/>
    <n v="0"/>
  </r>
  <r>
    <s v="21374900"/>
    <s v="Actividades Centrales"/>
    <x v="1"/>
    <s v="001"/>
    <x v="74"/>
    <s v="MAT. Y PROD. ELECTRICOS, TELEFONICOS Y DE COMPUTO"/>
    <n v="3500000"/>
    <n v="3500000"/>
    <n v="1000"/>
    <n v="1000"/>
    <n v="0"/>
    <n v="0"/>
    <n v="0"/>
    <n v="0"/>
    <n v="3499000"/>
    <n v="0"/>
  </r>
  <r>
    <s v="21374900"/>
    <s v="Actividades Centrales"/>
    <x v="1"/>
    <s v="001"/>
    <x v="75"/>
    <s v="MATERIALES Y PRODUCTOS DE PLASTICO"/>
    <n v="30000"/>
    <n v="38000"/>
    <n v="38000"/>
    <n v="0"/>
    <n v="0"/>
    <n v="0"/>
    <n v="0"/>
    <n v="0"/>
    <n v="38000"/>
    <n v="0"/>
  </r>
  <r>
    <s v="21374900"/>
    <s v="Actividades Centrales"/>
    <x v="1"/>
    <s v="001"/>
    <x v="76"/>
    <s v="OTROS MAT. Y PROD.DE USO EN LA CONSTRU. Y MANTENIM"/>
    <n v="250000"/>
    <n v="250000"/>
    <n v="50000"/>
    <n v="0"/>
    <n v="0"/>
    <n v="0"/>
    <n v="49945.04"/>
    <n v="49945.04"/>
    <n v="200054.96"/>
    <n v="0.19978016000000001"/>
  </r>
  <r>
    <s v="21374900"/>
    <s v="Actividades Centrales"/>
    <x v="1"/>
    <s v="001"/>
    <x v="77"/>
    <s v="HERRAMIENTAS, REPUESTOS Y ACCESORIOS"/>
    <n v="3250000"/>
    <n v="3242000"/>
    <n v="1236146"/>
    <n v="55181"/>
    <n v="0"/>
    <n v="0"/>
    <n v="1176145.52"/>
    <n v="1176145.52"/>
    <n v="2010673.48"/>
    <n v="0.3627839358420728"/>
  </r>
  <r>
    <s v="21374900"/>
    <s v="Actividades Centrales"/>
    <x v="1"/>
    <s v="001"/>
    <x v="78"/>
    <s v="HERRAMIENTAS E INSTRUMENTOS"/>
    <n v="200000"/>
    <n v="200000"/>
    <n v="60000"/>
    <n v="55181"/>
    <n v="0"/>
    <n v="0"/>
    <n v="0"/>
    <n v="0"/>
    <n v="144819"/>
    <n v="0"/>
  </r>
  <r>
    <s v="21374900"/>
    <s v="Actividades Centrales"/>
    <x v="1"/>
    <s v="001"/>
    <x v="79"/>
    <s v="REPUESTOS Y ACCESORIOS"/>
    <n v="3050000"/>
    <n v="3042000"/>
    <n v="1176146"/>
    <n v="0"/>
    <n v="0"/>
    <n v="0"/>
    <n v="1176145.52"/>
    <n v="1176145.52"/>
    <n v="1865854.48"/>
    <n v="0.38663560815253123"/>
  </r>
  <r>
    <s v="21374900"/>
    <s v="Actividades Centrales"/>
    <x v="1"/>
    <s v="001"/>
    <x v="80"/>
    <s v="UTILES, MATERIALES Y SUMINISTROS DIVERSOS"/>
    <n v="19500000"/>
    <n v="19500000"/>
    <n v="2421182.96"/>
    <n v="504851"/>
    <n v="22539.34"/>
    <n v="0"/>
    <n v="1892649.23"/>
    <n v="1781520.08"/>
    <n v="17079960.43"/>
    <n v="9.7058934871794872E-2"/>
  </r>
  <r>
    <s v="21374900"/>
    <s v="Actividades Centrales"/>
    <x v="1"/>
    <s v="001"/>
    <x v="81"/>
    <s v="UTILES Y MATERIALES DE OFICINA Y COMPUTO"/>
    <n v="1300000"/>
    <n v="1300000"/>
    <n v="143000"/>
    <n v="0"/>
    <n v="22539.33"/>
    <n v="0"/>
    <n v="119554.01"/>
    <n v="8424.86"/>
    <n v="1157906.6599999999"/>
    <n v="9.1964623076923074E-2"/>
  </r>
  <r>
    <s v="21374900"/>
    <s v="Actividades Centrales"/>
    <x v="1"/>
    <s v="001"/>
    <x v="82"/>
    <s v="UTILES Y MATERIALES MEDICO, HOSPITALARIO Y DE INV."/>
    <n v="1500000"/>
    <n v="1500000"/>
    <n v="312000"/>
    <n v="311765"/>
    <n v="0"/>
    <n v="0"/>
    <n v="0"/>
    <n v="0"/>
    <n v="1188235"/>
    <n v="0"/>
  </r>
  <r>
    <s v="21374900"/>
    <s v="Actividades Centrales"/>
    <x v="1"/>
    <s v="001"/>
    <x v="83"/>
    <s v="PRODUCTOS DE PAPEL, CARTON E IMPRESOS"/>
    <n v="1000000"/>
    <n v="1000000"/>
    <n v="0.96"/>
    <n v="0"/>
    <n v="0"/>
    <n v="0"/>
    <n v="0"/>
    <n v="0"/>
    <n v="1000000"/>
    <n v="0"/>
  </r>
  <r>
    <s v="21374900"/>
    <s v="Actividades Centrales"/>
    <x v="1"/>
    <s v="001"/>
    <x v="84"/>
    <s v="TEXTILES Y VESTUARIO"/>
    <n v="10000000"/>
    <n v="10000000"/>
    <n v="0"/>
    <n v="0"/>
    <n v="0"/>
    <n v="0"/>
    <n v="0"/>
    <n v="0"/>
    <n v="10000000"/>
    <n v="0"/>
  </r>
  <r>
    <s v="21374900"/>
    <s v="Actividades Centrales"/>
    <x v="1"/>
    <s v="001"/>
    <x v="85"/>
    <s v="UTILES Y MATERIALES DE LIMPIEZA"/>
    <n v="5500000"/>
    <n v="5500000"/>
    <n v="1773096"/>
    <n v="0"/>
    <n v="0.01"/>
    <n v="0"/>
    <n v="1773095.22"/>
    <n v="1773095.22"/>
    <n v="3726904.77"/>
    <n v="0.32238094909090909"/>
  </r>
  <r>
    <s v="21374900"/>
    <s v="Actividades Centrales"/>
    <x v="1"/>
    <s v="001"/>
    <x v="86"/>
    <s v="UTILES Y MATERIALES DE RESGUARDO Y SEGURIDAD"/>
    <n v="200000"/>
    <n v="200000"/>
    <n v="193086"/>
    <n v="193086"/>
    <n v="0"/>
    <n v="0"/>
    <n v="0"/>
    <n v="0"/>
    <n v="6914"/>
    <n v="0"/>
  </r>
  <r>
    <s v="21374900"/>
    <s v="Actividades Centrales"/>
    <x v="1"/>
    <s v="001"/>
    <x v="87"/>
    <s v="OTROS UTILES, MATERIALES Y SUMINISTROS DIVERSOS"/>
    <n v="0"/>
    <n v="0"/>
    <n v="0"/>
    <n v="0"/>
    <n v="0"/>
    <n v="0"/>
    <n v="0"/>
    <n v="0"/>
    <n v="0"/>
    <n v="0"/>
  </r>
  <r>
    <s v="21374900"/>
    <s v="Actividades Centrales"/>
    <x v="1"/>
    <s v="001"/>
    <x v="88"/>
    <s v="TRANSFERENCIAS CORRIENTES"/>
    <n v="3447320109"/>
    <n v="4447320109"/>
    <n v="2885754015.25"/>
    <n v="0"/>
    <n v="570698061.92999995"/>
    <n v="0"/>
    <n v="1901304381.8699999"/>
    <n v="1881305181.8699999"/>
    <n v="1975317665.2"/>
    <n v="0.42751687201970195"/>
  </r>
  <r>
    <s v="21374900"/>
    <s v="Actividades Centrales"/>
    <x v="1"/>
    <s v="001"/>
    <x v="89"/>
    <s v="TRANSFERENCIAS CORRIENTES AL SECTOR PUBLICO"/>
    <n v="1228951951"/>
    <n v="2229386021"/>
    <n v="1340223749.8800001"/>
    <n v="0"/>
    <n v="216342702.27000001"/>
    <n v="0"/>
    <n v="716395075.94000006"/>
    <n v="716395075.94000006"/>
    <n v="1296648242.79"/>
    <n v="0.32134187134566233"/>
  </r>
  <r>
    <s v="21374900"/>
    <s v="Actividades Centrales"/>
    <x v="1"/>
    <s v="001"/>
    <x v="90"/>
    <s v="CCSS CONTRIBUCION ESTATAL SEGURO PENSIONES (CONTRIBUCION ESTATAL AL SEGURO DE PENSIONES, SEGUN LEY NO. 17 DEL 22 DE OCTUBRE DE 1943, LEY"/>
    <n v="38448131"/>
    <n v="38822576"/>
    <n v="38822576"/>
    <n v="0"/>
    <n v="16287481.68"/>
    <n v="0"/>
    <n v="22002310.32"/>
    <n v="22002310.32"/>
    <n v="532784"/>
    <n v="0.56674009267185155"/>
  </r>
  <r>
    <s v="21374900"/>
    <s v="Actividades Centrales"/>
    <x v="1"/>
    <s v="001"/>
    <x v="91"/>
    <s v="CCSS CONTRIBUCION ESTATAL SEGURO SALUD (CONTRIBUCION ESTATAL AL SEGURO DE SALUD, SEGUN LEY NO. 17 DEL 22 DE OCTUBRE DE 1943, LEY"/>
    <n v="6122314"/>
    <n v="6181939"/>
    <n v="6181939"/>
    <n v="0"/>
    <n v="2593548.38"/>
    <n v="0"/>
    <n v="3503552.62"/>
    <n v="3503552.62"/>
    <n v="84838"/>
    <n v="0.56674008268279585"/>
  </r>
  <r>
    <s v="21374900"/>
    <s v="Actividades Centrales"/>
    <x v="1"/>
    <s v="001"/>
    <x v="92"/>
    <s v="SISTEMA NACIONAL DE RADIO Y TELEVISION SOCIEDAD ANONIMA (SINART S.A.). (PARA GASTOS DE OPERACION SEGUN LEY NO. 8346 DEL 12/02/2003 Y SEGUN LOS"/>
    <n v="1184381506"/>
    <n v="2122381506"/>
    <n v="1295219234.8800001"/>
    <n v="0"/>
    <n v="197461672.21000001"/>
    <n v="0"/>
    <n v="690889213"/>
    <n v="690889213"/>
    <n v="1234030620.79"/>
    <n v="0.32552545856946419"/>
  </r>
  <r>
    <s v="21374900"/>
    <s v="Actividades Centrales"/>
    <x v="1"/>
    <s v="280"/>
    <x v="92"/>
    <s v="SISTEMA NACIONAL DE RADIO Y TELEVISION SOCIEDAD ANONIMA (SINART S.A.). (PARA GASTOS DE OPERACION SEGUN LEY NO. 8346 DEL 12/02/2003 Y SEGUN LOS"/>
    <n v="0"/>
    <n v="62000000"/>
    <n v="0"/>
    <n v="0"/>
    <n v="0"/>
    <n v="0"/>
    <n v="0"/>
    <n v="0"/>
    <n v="62000000"/>
    <n v="0"/>
  </r>
  <r>
    <s v="21374900"/>
    <s v="Actividades Centrales"/>
    <x v="1"/>
    <s v="001"/>
    <x v="93"/>
    <s v="TRANSFERENCIAS CORRIENTES A PERSONAS"/>
    <n v="121730000"/>
    <n v="121295930"/>
    <n v="91929334.049999997"/>
    <n v="0"/>
    <n v="10888934.050000001"/>
    <n v="0"/>
    <n v="81040400"/>
    <n v="61041200"/>
    <n v="29366595.949999999"/>
    <n v="0.66812134586873606"/>
  </r>
  <r>
    <s v="21374900"/>
    <s v="Actividades Centrales"/>
    <x v="1"/>
    <s v="001"/>
    <x v="94"/>
    <s v="BECAS A TERCERAS PERSONAS"/>
    <n v="100000000"/>
    <n v="100000000"/>
    <n v="70887334.049999997"/>
    <n v="0"/>
    <n v="10888934.050000001"/>
    <n v="0"/>
    <n v="59998400"/>
    <n v="39999200"/>
    <n v="29112665.949999999"/>
    <n v="0.59998399999999996"/>
  </r>
  <r>
    <s v="21374900"/>
    <s v="Actividades Centrales"/>
    <x v="1"/>
    <s v="001"/>
    <x v="95"/>
    <s v="OTRAS TRANSFERENCIAS A PERSONAS"/>
    <n v="21730000"/>
    <n v="21295930"/>
    <n v="21042000"/>
    <n v="0"/>
    <n v="0"/>
    <n v="0"/>
    <n v="21042000"/>
    <n v="21042000"/>
    <n v="253930"/>
    <n v="0.98807612534413858"/>
  </r>
  <r>
    <s v="21374900"/>
    <s v="Actividades Centrales"/>
    <x v="1"/>
    <s v="001"/>
    <x v="96"/>
    <s v="PRESTACIONES"/>
    <n v="63300000"/>
    <n v="63300000"/>
    <n v="44830451.789999999"/>
    <n v="0"/>
    <n v="17384432.800000001"/>
    <n v="0"/>
    <n v="21943518.989999998"/>
    <n v="21943518.989999998"/>
    <n v="23972048.210000001"/>
    <n v="0.34665906777251182"/>
  </r>
  <r>
    <s v="21374900"/>
    <s v="Actividades Centrales"/>
    <x v="1"/>
    <s v="001"/>
    <x v="97"/>
    <s v="PRESTACIONES LEGALES"/>
    <n v="50300000"/>
    <n v="50300000"/>
    <n v="31830451.789999999"/>
    <n v="0"/>
    <n v="17384432.800000001"/>
    <n v="0"/>
    <n v="14446018.99"/>
    <n v="14446018.99"/>
    <n v="18469548.210000001"/>
    <n v="0.28719719662027832"/>
  </r>
  <r>
    <s v="21374900"/>
    <s v="Actividades Centrales"/>
    <x v="1"/>
    <s v="001"/>
    <x v="98"/>
    <s v="OTRAS PRESTACIONES"/>
    <n v="13000000"/>
    <n v="13000000"/>
    <n v="13000000"/>
    <n v="0"/>
    <n v="0"/>
    <n v="0"/>
    <n v="7497500"/>
    <n v="7497500"/>
    <n v="5502500"/>
    <n v="0.57673076923076927"/>
  </r>
  <r>
    <s v="21374900"/>
    <s v="Actividades Centrales"/>
    <x v="1"/>
    <s v="001"/>
    <x v="99"/>
    <s v="TRANSF. C.TES A ENTIDADES PRIV. SIN FINES DE LUCRO"/>
    <n v="1900000000"/>
    <n v="1900000000"/>
    <n v="1378990661.8099999"/>
    <n v="0"/>
    <n v="325048992.81"/>
    <n v="0"/>
    <n v="1053941669"/>
    <n v="1053941669"/>
    <n v="521009338.19"/>
    <n v="0.55470614157894738"/>
  </r>
  <r>
    <s v="21374900"/>
    <s v="Actividades Centrales"/>
    <x v="1"/>
    <s v="001"/>
    <x v="100"/>
    <s v="FUNDACION AYUDENOS PARA AYUDAR. (PARA GASTOS DE OPERACION DEL MUSEO DE LOS NIÑOS, SEGUN DECRETO EJECUTIVO NO."/>
    <n v="90000000"/>
    <n v="90000000"/>
    <n v="72030096.409999996"/>
    <n v="0"/>
    <n v="19530096.41"/>
    <n v="0"/>
    <n v="52500000"/>
    <n v="52500000"/>
    <n v="17969903.59"/>
    <n v="0.58333333333333337"/>
  </r>
  <r>
    <s v="21374900"/>
    <s v="Actividades Centrales"/>
    <x v="1"/>
    <s v="001"/>
    <x v="101"/>
    <s v="FUNDACION AYUDENOS PARA AYUDAR. (PARA EL MUSEO DE LOS NIÑOS, PARA GASTOS SEGUN LEY Nº 7972 DEL 22/12/1999 Y SEGUN ARTICULOS NO."/>
    <n v="762500000"/>
    <n v="762500000"/>
    <n v="540515922.14999998"/>
    <n v="0"/>
    <n v="150115922.15000001"/>
    <n v="0"/>
    <n v="390400000"/>
    <n v="390400000"/>
    <n v="221984077.84999999"/>
    <n v="0.51200000000000001"/>
  </r>
  <r>
    <s v="21374900"/>
    <s v="Actividades Centrales"/>
    <x v="1"/>
    <s v="001"/>
    <x v="102"/>
    <s v="FUNDACION PARQUE METROPOLITANO LA LIBERTAD. (PARA GASTOS DE OPERACION Y DE MANTENIMIENTO DEL PARQUE METROPOLITANO LA LIBERTAD, SEGUN LEY NO"/>
    <n v="1047500000"/>
    <n v="1047500000"/>
    <n v="766444643.25"/>
    <n v="0"/>
    <n v="155402974.25"/>
    <n v="0"/>
    <n v="611041669"/>
    <n v="611041669"/>
    <n v="281055356.75"/>
    <n v="0.5833333355608592"/>
  </r>
  <r>
    <s v="21374900"/>
    <s v="Actividades Centrales"/>
    <x v="1"/>
    <s v="001"/>
    <x v="103"/>
    <s v="OTRAS TRANSFERENCIAS CORRIENTES AL SECTOR PRIVADO"/>
    <n v="100000000"/>
    <n v="100000000"/>
    <n v="1796099.72"/>
    <n v="0"/>
    <n v="1033000"/>
    <n v="0"/>
    <n v="0"/>
    <n v="0"/>
    <n v="98967000"/>
    <n v="0"/>
  </r>
  <r>
    <s v="21374900"/>
    <s v="Actividades Centrales"/>
    <x v="1"/>
    <s v="001"/>
    <x v="104"/>
    <s v="INDEMNIZACIONES"/>
    <n v="100000000"/>
    <n v="100000000"/>
    <n v="1796099.72"/>
    <n v="0"/>
    <n v="1033000"/>
    <n v="0"/>
    <n v="0"/>
    <n v="0"/>
    <n v="98967000"/>
    <n v="0"/>
  </r>
  <r>
    <s v="21374900"/>
    <s v="Actividades Centrales"/>
    <x v="1"/>
    <s v="001"/>
    <x v="105"/>
    <s v="TRANSFERENCIAS CORRIENTES AL SECTOR EXTERNO"/>
    <n v="33338158"/>
    <n v="33338158"/>
    <n v="27983718"/>
    <n v="0"/>
    <n v="0"/>
    <n v="0"/>
    <n v="27983717.940000001"/>
    <n v="27983717.940000001"/>
    <n v="5354440.0599999996"/>
    <n v="0.83939004488490343"/>
  </r>
  <r>
    <s v="21374900"/>
    <s v="Actividades Centrales"/>
    <x v="1"/>
    <s v="001"/>
    <x v="106"/>
    <s v="ORGANIZACION DE LAS NACIONES UNIDAS PARA LA EDUCACION, LA CIENCIA Y LA CULTURA (UNESCO). (CUOTA ANUAL DE MEMBRESIA, SEGUN LEY NO. 5980,"/>
    <n v="1432158"/>
    <n v="1432158"/>
    <n v="1262018"/>
    <n v="0"/>
    <n v="0"/>
    <n v="0"/>
    <n v="1262017.94"/>
    <n v="1262017.94"/>
    <n v="170140.06"/>
    <n v="0.88120021673586291"/>
  </r>
  <r>
    <s v="21374900"/>
    <s v="Actividades Centrales"/>
    <x v="1"/>
    <s v="001"/>
    <x v="107"/>
    <s v="COORDINADORA EDUCATIVA CULTURAL CECC/SICA. (CUOTA ANUAL, SEGUN TRATADOS INTERNACIONALES NO. 9032 CONVENIO CONSTITUTIVO DE LA COORDINACION"/>
    <n v="6020000"/>
    <n v="6020000"/>
    <n v="5216500"/>
    <n v="0"/>
    <n v="0"/>
    <n v="0"/>
    <n v="5216500"/>
    <n v="5216500"/>
    <n v="803500"/>
    <n v="0.86652823920265776"/>
  </r>
  <r>
    <s v="21374900"/>
    <s v="Actividades Centrales"/>
    <x v="1"/>
    <s v="001"/>
    <x v="108"/>
    <s v="PROGRAMA IBERRUTAS. (CUOTA ANUAL, SEGUN COMPROMISOS ADQUIRIDOS EN LA XXI CUMBRE DE JEFES DE ESTADO Y DE GOBIERNOS"/>
    <n v="7826000"/>
    <n v="7826000"/>
    <n v="6419400"/>
    <n v="0"/>
    <n v="0"/>
    <n v="0"/>
    <n v="6419400"/>
    <n v="6419400"/>
    <n v="1406600"/>
    <n v="0.82026578073089706"/>
  </r>
  <r>
    <s v="21374900"/>
    <s v="Actividades Centrales"/>
    <x v="1"/>
    <s v="001"/>
    <x v="109"/>
    <s v="PROGRAMA IBEROAMERICANO DE MUSEOS IBERMUSEOS (CUOTA ANUAL, SEGUN COMPROMISOS ADQUIRIDOS EN LA X CONFERENCIA IBEROAMERICANA DE MINISTROS DE"/>
    <n v="18060000"/>
    <n v="18060000"/>
    <n v="15085800"/>
    <n v="0"/>
    <n v="0"/>
    <n v="0"/>
    <n v="15085800"/>
    <n v="15085800"/>
    <n v="2974200"/>
    <n v="0.83531561461794024"/>
  </r>
  <r>
    <s v="21374900"/>
    <s v="Actividades Centrales"/>
    <x v="1"/>
    <s v="280"/>
    <x v="110"/>
    <s v="BIENES DURADEROS"/>
    <n v="229010000"/>
    <n v="229010000"/>
    <n v="229010000"/>
    <n v="118607232.34999999"/>
    <n v="21552.87"/>
    <n v="1800530.17"/>
    <n v="22935302.280000001"/>
    <n v="22577582.699999999"/>
    <n v="85645382.329999998"/>
    <n v="0.10014978507488756"/>
  </r>
  <r>
    <s v="21374900"/>
    <s v="Actividades Centrales"/>
    <x v="1"/>
    <s v="280"/>
    <x v="111"/>
    <s v="MAQUINARIA, EQUIPO Y MOBILIARIO"/>
    <n v="118010000"/>
    <n v="70010000"/>
    <n v="70010000"/>
    <n v="8997232.3499999996"/>
    <n v="21552.87"/>
    <n v="0"/>
    <n v="4051045.8"/>
    <n v="3693326.22"/>
    <n v="56940168.979999997"/>
    <n v="5.786381659762891E-2"/>
  </r>
  <r>
    <s v="21374900"/>
    <s v="Actividades Centrales"/>
    <x v="1"/>
    <s v="280"/>
    <x v="112"/>
    <s v="EQUIPO DE TRANSPORTE"/>
    <n v="0"/>
    <n v="0"/>
    <n v="0"/>
    <n v="0"/>
    <n v="0"/>
    <n v="0"/>
    <n v="0"/>
    <n v="0"/>
    <n v="0"/>
    <n v="0"/>
  </r>
  <r>
    <s v="21374900"/>
    <s v="Actividades Centrales"/>
    <x v="1"/>
    <s v="280"/>
    <x v="113"/>
    <s v="EQUIPO DE COMUNICACION"/>
    <n v="0"/>
    <n v="1418023.9"/>
    <n v="1418023.9"/>
    <n v="0"/>
    <n v="0"/>
    <n v="0"/>
    <n v="1355435"/>
    <n v="1355435"/>
    <n v="62588.9"/>
    <n v="0.9558618863899262"/>
  </r>
  <r>
    <s v="21374900"/>
    <s v="Actividades Centrales"/>
    <x v="1"/>
    <s v="280"/>
    <x v="114"/>
    <s v="EQUIPO Y MOBILIARIO DE OFICINA"/>
    <n v="1010000"/>
    <n v="2782202.75"/>
    <n v="2782202.75"/>
    <n v="0"/>
    <n v="21552.87"/>
    <n v="0"/>
    <n v="2695610.8"/>
    <n v="2337891.2200000002"/>
    <n v="65039.08"/>
    <n v="0.96887647746017069"/>
  </r>
  <r>
    <s v="21374900"/>
    <s v="Actividades Centrales"/>
    <x v="1"/>
    <s v="280"/>
    <x v="115"/>
    <s v="EQUIPO Y PROGRAMAS DE COMPUTO"/>
    <n v="112000000"/>
    <n v="65809773.350000001"/>
    <n v="65809773.350000001"/>
    <n v="8997232.3499999996"/>
    <n v="0"/>
    <n v="0"/>
    <n v="0"/>
    <n v="0"/>
    <n v="56812541"/>
    <n v="0"/>
  </r>
  <r>
    <s v="21374900"/>
    <s v="Actividades Centrales"/>
    <x v="1"/>
    <s v="280"/>
    <x v="116"/>
    <s v="EQUIPO Y MOBILIARIO EDUCACIONAL, DEP. Y RECREATIVO"/>
    <n v="5000000"/>
    <n v="0"/>
    <n v="0"/>
    <n v="0"/>
    <n v="0"/>
    <n v="0"/>
    <n v="0"/>
    <n v="0"/>
    <n v="0"/>
    <n v="0"/>
  </r>
  <r>
    <s v="21374900"/>
    <s v="Actividades Centrales"/>
    <x v="1"/>
    <s v="280"/>
    <x v="117"/>
    <s v="CONSTRUCCIONES, ADICIONES Y MEJORAS"/>
    <n v="80000000"/>
    <n v="128000000"/>
    <n v="128000000"/>
    <n v="109610000"/>
    <n v="0"/>
    <n v="0"/>
    <n v="17557957.850000001"/>
    <n v="17557957.850000001"/>
    <n v="832042.15"/>
    <n v="0.13717154570312501"/>
  </r>
  <r>
    <s v="21374900"/>
    <s v="Actividades Centrales"/>
    <x v="1"/>
    <s v="280"/>
    <x v="118"/>
    <s v="OTRAS CONSTRUCCIONES, ADICIONES Y MEJORAS"/>
    <n v="80000000"/>
    <n v="128000000"/>
    <n v="128000000"/>
    <n v="109610000"/>
    <n v="0"/>
    <n v="0"/>
    <n v="17557957.850000001"/>
    <n v="17557957.850000001"/>
    <n v="832042.15"/>
    <n v="0.13717154570312501"/>
  </r>
  <r>
    <s v="21374900"/>
    <s v="Actividades Centrales"/>
    <x v="1"/>
    <s v="280"/>
    <x v="119"/>
    <s v="BIENES DURADEROS DIVERSOS"/>
    <n v="31000000"/>
    <n v="31000000"/>
    <n v="31000000"/>
    <n v="0"/>
    <n v="0"/>
    <n v="1800530.17"/>
    <n v="1326298.6299999999"/>
    <n v="1326298.6299999999"/>
    <n v="27873171.199999999"/>
    <n v="4.2783826774193547E-2"/>
  </r>
  <r>
    <s v="21374900"/>
    <s v="Actividades Centrales"/>
    <x v="1"/>
    <s v="280"/>
    <x v="120"/>
    <s v="BIENES INTANGIBLES"/>
    <n v="31000000"/>
    <n v="31000000"/>
    <n v="31000000"/>
    <n v="0"/>
    <n v="0"/>
    <n v="1800530.17"/>
    <n v="1326298.6299999999"/>
    <n v="1326298.6299999999"/>
    <n v="27873171.199999999"/>
    <n v="4.2783826774193547E-2"/>
  </r>
  <r>
    <s v="21374900"/>
    <s v="Actividades Centrales"/>
    <x v="1"/>
    <s v="280"/>
    <x v="121"/>
    <s v="TRANSFERENCIAS DE CAPITAL"/>
    <n v="20000000"/>
    <n v="20000000"/>
    <n v="15000000"/>
    <n v="0"/>
    <n v="3333338"/>
    <n v="0"/>
    <n v="11666662"/>
    <n v="11666662"/>
    <n v="5000000"/>
    <n v="0.58333310000000005"/>
  </r>
  <r>
    <s v="21374900"/>
    <s v="Actividades Centrales"/>
    <x v="1"/>
    <s v="280"/>
    <x v="122"/>
    <s v="TRANSF. DE C.TAL A ENTID. PRIV. SIN FINES DE LUCRO"/>
    <n v="20000000"/>
    <n v="20000000"/>
    <n v="15000000"/>
    <n v="0"/>
    <n v="3333338"/>
    <n v="0"/>
    <n v="11666662"/>
    <n v="11666662"/>
    <n v="5000000"/>
    <n v="0.58333310000000005"/>
  </r>
  <r>
    <s v="21374900"/>
    <s v="Actividades Centrales"/>
    <x v="1"/>
    <s v="280"/>
    <x v="123"/>
    <s v="FUNDACION PARQUE METROPOLITANO LA LIBERTAD (PARA LA CONCLUSION DEL DESARROLLO DE OBRAS DE MITIGACION DE RIESGO, CON PRIORIDAD EN LA"/>
    <n v="20000000"/>
    <n v="20000000"/>
    <n v="15000000"/>
    <n v="0"/>
    <n v="3333338"/>
    <n v="0"/>
    <n v="11666662"/>
    <n v="11666662"/>
    <n v="5000000"/>
    <n v="0.58333310000000005"/>
  </r>
  <r>
    <s v="21375101"/>
    <s v="CENTRO INVEST. Y CONSERVACIÓN PATRIMONIO"/>
    <x v="2"/>
    <s v="001"/>
    <x v="0"/>
    <s v=""/>
    <n v="2196941049"/>
    <n v="2754024057.3699999"/>
    <n v="2000727073.8499999"/>
    <n v="6343114.9299999997"/>
    <n v="517881037.02999997"/>
    <n v="0"/>
    <n v="566629705.22000003"/>
    <n v="544416337.70000005"/>
    <n v="1663170200.1900001"/>
    <n v="0.20574609858750192"/>
  </r>
  <r>
    <s v="21375101"/>
    <s v="CENTRO INVEST. Y CONSERVACIÓN PATRIMONIO"/>
    <x v="2"/>
    <s v="001"/>
    <x v="1"/>
    <s v="REMUNERACIONES"/>
    <n v="694728397"/>
    <n v="689195485"/>
    <n v="689195485"/>
    <n v="0"/>
    <n v="46262555"/>
    <n v="0"/>
    <n v="351871768.13999999"/>
    <n v="351871768.13999999"/>
    <n v="291061161.86000001"/>
    <n v="0.51055437216046184"/>
  </r>
  <r>
    <s v="21375101"/>
    <s v="CENTRO INVEST. Y CONSERVACIÓN PATRIMONIO"/>
    <x v="2"/>
    <s v="001"/>
    <x v="2"/>
    <s v="REMUNERACIONES BASICAS"/>
    <n v="272020200"/>
    <n v="290369167"/>
    <n v="290369167"/>
    <n v="0"/>
    <n v="0"/>
    <n v="0"/>
    <n v="150338749.28999999"/>
    <n v="150338749.28999999"/>
    <n v="140030417.71000001"/>
    <n v="0.51775038942065077"/>
  </r>
  <r>
    <s v="21375101"/>
    <s v="CENTRO INVEST. Y CONSERVACIÓN PATRIMONIO"/>
    <x v="2"/>
    <s v="001"/>
    <x v="3"/>
    <s v="SUELDOS PARA CARGOS FIJOS"/>
    <n v="267020200"/>
    <n v="285369167"/>
    <n v="285369167"/>
    <n v="0"/>
    <n v="0"/>
    <n v="0"/>
    <n v="150338749.28999999"/>
    <n v="150338749.28999999"/>
    <n v="135030417.71000001"/>
    <n v="0.52682197894911331"/>
  </r>
  <r>
    <s v="21375101"/>
    <s v="CENTRO INVEST. Y CONSERVACIÓN PATRIMONIO"/>
    <x v="2"/>
    <s v="001"/>
    <x v="4"/>
    <s v="SUPLENCIAS"/>
    <n v="5000000"/>
    <n v="5000000"/>
    <n v="5000000"/>
    <n v="0"/>
    <n v="0"/>
    <n v="0"/>
    <n v="0"/>
    <n v="0"/>
    <n v="5000000"/>
    <n v="0"/>
  </r>
  <r>
    <s v="21375101"/>
    <s v="CENTRO INVEST. Y CONSERVACIÓN PATRIMONIO"/>
    <x v="2"/>
    <s v="001"/>
    <x v="5"/>
    <s v="REMUNERACIONES EVENTUALES"/>
    <n v="2000000"/>
    <n v="2000000"/>
    <n v="2000000"/>
    <n v="0"/>
    <n v="0"/>
    <n v="0"/>
    <n v="98661"/>
    <n v="98661"/>
    <n v="1901339"/>
    <n v="4.9330499999999999E-2"/>
  </r>
  <r>
    <s v="21375101"/>
    <s v="CENTRO INVEST. Y CONSERVACIÓN PATRIMONIO"/>
    <x v="2"/>
    <s v="001"/>
    <x v="6"/>
    <s v="TIEMPO EXTRAORDINARIO"/>
    <n v="2000000"/>
    <n v="2000000"/>
    <n v="2000000"/>
    <n v="0"/>
    <n v="0"/>
    <n v="0"/>
    <n v="98661"/>
    <n v="98661"/>
    <n v="1901339"/>
    <n v="4.9330499999999999E-2"/>
  </r>
  <r>
    <s v="21375101"/>
    <s v="CENTRO INVEST. Y CONSERVACIÓN PATRIMONIO"/>
    <x v="2"/>
    <s v="001"/>
    <x v="7"/>
    <s v="INCENTIVOS SALARIALES"/>
    <n v="313876051"/>
    <n v="290844425"/>
    <n v="290844425"/>
    <n v="0"/>
    <n v="0"/>
    <n v="0"/>
    <n v="146286135.84999999"/>
    <n v="146286135.84999999"/>
    <n v="144558289.15000001"/>
    <n v="0.50297039680234545"/>
  </r>
  <r>
    <s v="21375101"/>
    <s v="CENTRO INVEST. Y CONSERVACIÓN PATRIMONIO"/>
    <x v="2"/>
    <s v="001"/>
    <x v="8"/>
    <s v="RETRIBUCION POR AÑOS SERVIDOS"/>
    <n v="92200000"/>
    <n v="80706844"/>
    <n v="80706844"/>
    <n v="0"/>
    <n v="0"/>
    <n v="0"/>
    <n v="39227091.43"/>
    <n v="39227091.43"/>
    <n v="41479752.57"/>
    <n v="0.48604417526226151"/>
  </r>
  <r>
    <s v="21375101"/>
    <s v="CENTRO INVEST. Y CONSERVACIÓN PATRIMONIO"/>
    <x v="2"/>
    <s v="001"/>
    <x v="9"/>
    <s v="RESTRICCION AL EJERCICIO LIBERAL DE LA PROFESION"/>
    <n v="111759770"/>
    <n v="103481580"/>
    <n v="103481580"/>
    <n v="0"/>
    <n v="0"/>
    <n v="0"/>
    <n v="56989397.969999999"/>
    <n v="56989397.969999999"/>
    <n v="46492182.030000001"/>
    <n v="0.55072021484403311"/>
  </r>
  <r>
    <s v="21375101"/>
    <s v="CENTRO INVEST. Y CONSERVACIÓN PATRIMONIO"/>
    <x v="2"/>
    <s v="001"/>
    <x v="10"/>
    <s v="DECIMOTERCER MES"/>
    <n v="44774018"/>
    <n v="44413946"/>
    <n v="44413946"/>
    <n v="0"/>
    <n v="0"/>
    <n v="0"/>
    <n v="1058160.3899999999"/>
    <n v="1058160.3899999999"/>
    <n v="43355785.609999999"/>
    <n v="2.382495781842937E-2"/>
  </r>
  <r>
    <s v="21375101"/>
    <s v="CENTRO INVEST. Y CONSERVACIÓN PATRIMONIO"/>
    <x v="2"/>
    <s v="001"/>
    <x v="11"/>
    <s v="SALARIO ESCOLAR"/>
    <n v="38742263"/>
    <n v="38742263"/>
    <n v="38742263"/>
    <n v="0"/>
    <n v="0"/>
    <n v="0"/>
    <n v="37364861.359999999"/>
    <n v="37364861.359999999"/>
    <n v="1377401.64"/>
    <n v="0.96444705256375962"/>
  </r>
  <r>
    <s v="21375101"/>
    <s v="CENTRO INVEST. Y CONSERVACIÓN PATRIMONIO"/>
    <x v="2"/>
    <s v="001"/>
    <x v="12"/>
    <s v="OTROS INCENTIVOS SALARIALES"/>
    <n v="26400000"/>
    <n v="23499792"/>
    <n v="23499792"/>
    <n v="0"/>
    <n v="0"/>
    <n v="0"/>
    <n v="11646624.699999999"/>
    <n v="11646624.699999999"/>
    <n v="11853167.300000001"/>
    <n v="0.49560543769919324"/>
  </r>
  <r>
    <s v="21375101"/>
    <s v="CENTRO INVEST. Y CONSERVACIÓN PATRIMONIO"/>
    <x v="2"/>
    <s v="001"/>
    <x v="13"/>
    <s v="CONTRIB. PATRONALES AL DES. Y LA SEGURIDAD SOCIAL"/>
    <n v="52954419"/>
    <n v="52532967"/>
    <n v="52532967"/>
    <n v="0"/>
    <n v="22931373"/>
    <n v="0"/>
    <n v="27335789"/>
    <n v="27335789"/>
    <n v="2265805"/>
    <n v="0.52035494206904398"/>
  </r>
  <r>
    <s v="21375101"/>
    <s v="CENTRO INVEST. Y CONSERVACIÓN PATRIMONIO"/>
    <x v="2"/>
    <s v="001"/>
    <x v="124"/>
    <s v="CCSS CONTRIBUCION PATRONAL SEGURO SALUD (CONTRIBUCION PATRONAL SEGURO DE SALUD, SEGUN LEY NO. 17 DEL 22 DE OCTUBRE DE 1943, LEY"/>
    <n v="50238807"/>
    <n v="49838968"/>
    <n v="49838968"/>
    <n v="0"/>
    <n v="21755401"/>
    <n v="0"/>
    <n v="25933957"/>
    <n v="25933957"/>
    <n v="2149610"/>
    <n v="0.52035501617930768"/>
  </r>
  <r>
    <s v="21375101"/>
    <s v="CENTRO INVEST. Y CONSERVACIÓN PATRIMONIO"/>
    <x v="2"/>
    <s v="001"/>
    <x v="125"/>
    <s v="BANCO POPULAR Y DE DESARROLLO COMUNAL. (BPDC) (SEGUN LEY NO. 4351 DEL 11 DE JULIO DE 1969, LEY ORGANICA DEL B.P.D.C.)."/>
    <n v="2715612"/>
    <n v="2693999"/>
    <n v="2693999"/>
    <n v="0"/>
    <n v="1175972"/>
    <n v="0"/>
    <n v="1401832"/>
    <n v="1401832"/>
    <n v="116195"/>
    <n v="0.52035357102953639"/>
  </r>
  <r>
    <s v="21375101"/>
    <s v="CENTRO INVEST. Y CONSERVACIÓN PATRIMONIO"/>
    <x v="2"/>
    <s v="001"/>
    <x v="16"/>
    <s v="CONTRIB PATRONALES A FOND PENS Y OTROS FOND CAPIT."/>
    <n v="53877727"/>
    <n v="53448926"/>
    <n v="53448926"/>
    <n v="0"/>
    <n v="23331182"/>
    <n v="0"/>
    <n v="27812433"/>
    <n v="27812433"/>
    <n v="2305311"/>
    <n v="0.52035532014244779"/>
  </r>
  <r>
    <s v="21375101"/>
    <s v="CENTRO INVEST. Y CONSERVACIÓN PATRIMONIO"/>
    <x v="2"/>
    <s v="001"/>
    <x v="126"/>
    <s v="CCSS CONTRIBUCION PATRONAL SEGURO PENSIONES (CONTRIBUCION PATRONAL SEGURO DE PENSIONES, SEGUN LEY NO. 17 DEL 22 DE OCTUBRE DE 1943, LEY"/>
    <n v="29437226"/>
    <n v="29202942"/>
    <n v="29202942"/>
    <n v="0"/>
    <n v="12747489"/>
    <n v="0"/>
    <n v="15195898"/>
    <n v="15195898"/>
    <n v="1259555"/>
    <n v="0.52035503820128803"/>
  </r>
  <r>
    <s v="21375101"/>
    <s v="CENTRO INVEST. Y CONSERVACIÓN PATRIMONIO"/>
    <x v="2"/>
    <s v="001"/>
    <x v="127"/>
    <s v="CCSS APORTE PATRONAL REGIMEN PENSIONES (APORTE PATRONAL AL REGIMEN DE PENSIONES, SEGUN LEY DE PROTECCION AL TRABAJADOR NO. 7983 DEL 16"/>
    <n v="16293667"/>
    <n v="16163989"/>
    <n v="16163989"/>
    <n v="0"/>
    <n v="7055791"/>
    <n v="0"/>
    <n v="8411027"/>
    <n v="8411027"/>
    <n v="697171"/>
    <n v="0.52035589729738119"/>
  </r>
  <r>
    <s v="21375101"/>
    <s v="CENTRO INVEST. Y CONSERVACIÓN PATRIMONIO"/>
    <x v="2"/>
    <s v="001"/>
    <x v="128"/>
    <s v="CCSS APORTE PATRONAL FONDO CAPITALIZACION LABORAL (APORTE PATRONAL AL FONDO DE CAPITALIZACION LABORAL, SEGUN LEY DE PROTECCION AL TRABAJADOR"/>
    <n v="8146834"/>
    <n v="8081995"/>
    <n v="8081995"/>
    <n v="0"/>
    <n v="3527902"/>
    <n v="0"/>
    <n v="4205508"/>
    <n v="4205508"/>
    <n v="348585"/>
    <n v="0.52035518458004493"/>
  </r>
  <r>
    <s v="21375101"/>
    <s v="CENTRO INVEST. Y CONSERVACIÓN PATRIMONIO"/>
    <x v="2"/>
    <s v="001"/>
    <x v="21"/>
    <s v="SERVICIOS"/>
    <n v="504482000"/>
    <n v="504482000"/>
    <n v="352823158.22000003"/>
    <n v="0"/>
    <n v="90334441.480000004"/>
    <n v="0"/>
    <n v="165797482.16"/>
    <n v="143607064.63999999"/>
    <n v="248350076.36000001"/>
    <n v="0.32864895508660369"/>
  </r>
  <r>
    <s v="21375101"/>
    <s v="CENTRO INVEST. Y CONSERVACIÓN PATRIMONIO"/>
    <x v="2"/>
    <s v="001"/>
    <x v="24"/>
    <s v="SERVICIOS BASICOS"/>
    <n v="23862000"/>
    <n v="15562000"/>
    <n v="13497575.42"/>
    <n v="0"/>
    <n v="6155517"/>
    <n v="0"/>
    <n v="7256875.71"/>
    <n v="7256875.71"/>
    <n v="2149607.29"/>
    <n v="0.46632024868268862"/>
  </r>
  <r>
    <s v="21375101"/>
    <s v="CENTRO INVEST. Y CONSERVACIÓN PATRIMONIO"/>
    <x v="2"/>
    <s v="001"/>
    <x v="25"/>
    <s v="SERVICIO DE AGUA Y ALCANTARILLADO"/>
    <n v="1260000"/>
    <n v="1260000"/>
    <n v="893180.41"/>
    <n v="0"/>
    <n v="476546"/>
    <n v="0"/>
    <n v="416454"/>
    <n v="416454"/>
    <n v="367000"/>
    <n v="0.3305190476190476"/>
  </r>
  <r>
    <s v="21375101"/>
    <s v="CENTRO INVEST. Y CONSERVACIÓN PATRIMONIO"/>
    <x v="2"/>
    <s v="001"/>
    <x v="26"/>
    <s v="SERVICIO DE ENERGIA ELECTRICA"/>
    <n v="5922000"/>
    <n v="5922000"/>
    <n v="4225058.84"/>
    <n v="0"/>
    <n v="950373"/>
    <n v="0"/>
    <n v="3274627"/>
    <n v="3274627"/>
    <n v="1697000"/>
    <n v="0.55295964201283354"/>
  </r>
  <r>
    <s v="21375101"/>
    <s v="CENTRO INVEST. Y CONSERVACIÓN PATRIMONIO"/>
    <x v="2"/>
    <s v="001"/>
    <x v="27"/>
    <s v="SERVICIO DE CORREO"/>
    <n v="50000"/>
    <n v="0"/>
    <n v="0"/>
    <n v="0"/>
    <n v="0"/>
    <n v="0"/>
    <n v="0"/>
    <n v="0"/>
    <n v="0"/>
    <n v="0"/>
  </r>
  <r>
    <s v="21375101"/>
    <s v="CENTRO INVEST. Y CONSERVACIÓN PATRIMONIO"/>
    <x v="2"/>
    <s v="001"/>
    <x v="28"/>
    <s v="SERVICIO DE TELECOMUNICACIONES"/>
    <n v="16380000"/>
    <n v="8380000"/>
    <n v="8379336.1699999999"/>
    <n v="0"/>
    <n v="4728598"/>
    <n v="0"/>
    <n v="3565794.71"/>
    <n v="3565794.71"/>
    <n v="85607.29"/>
    <n v="0.42551249522673029"/>
  </r>
  <r>
    <s v="21375101"/>
    <s v="CENTRO INVEST. Y CONSERVACIÓN PATRIMONIO"/>
    <x v="2"/>
    <s v="001"/>
    <x v="29"/>
    <s v="OTROS SERVICIOS BASICOS"/>
    <n v="250000"/>
    <n v="0"/>
    <n v="0"/>
    <n v="0"/>
    <n v="0"/>
    <n v="0"/>
    <n v="0"/>
    <n v="0"/>
    <n v="0"/>
    <n v="0"/>
  </r>
  <r>
    <s v="21375101"/>
    <s v="CENTRO INVEST. Y CONSERVACIÓN PATRIMONIO"/>
    <x v="2"/>
    <s v="001"/>
    <x v="30"/>
    <s v="SERVICIOS COMERCIALES Y FINANCIEROS"/>
    <n v="30000000"/>
    <n v="27000000"/>
    <n v="24604131.079999998"/>
    <n v="0"/>
    <n v="22315072.789999999"/>
    <n v="0"/>
    <n v="121944.4"/>
    <n v="112791.4"/>
    <n v="4562982.8099999996"/>
    <n v="4.5164592592592595E-3"/>
  </r>
  <r>
    <s v="21375101"/>
    <s v="CENTRO INVEST. Y CONSERVACIÓN PATRIMONIO"/>
    <x v="2"/>
    <s v="001"/>
    <x v="31"/>
    <s v="INFORMACION"/>
    <n v="21000000"/>
    <n v="21000000"/>
    <n v="18683752.140000001"/>
    <n v="0"/>
    <n v="16613524.42"/>
    <n v="0"/>
    <n v="112791.4"/>
    <n v="112791.4"/>
    <n v="4273684.18"/>
    <n v="5.371019047619047E-3"/>
  </r>
  <r>
    <s v="21375101"/>
    <s v="CENTRO INVEST. Y CONSERVACIÓN PATRIMONIO"/>
    <x v="2"/>
    <s v="001"/>
    <x v="33"/>
    <s v="IMPRESION, ENCUADERNACION Y OTROS"/>
    <n v="2000000"/>
    <n v="1000000"/>
    <n v="920383.02"/>
    <n v="0"/>
    <n v="852146.56"/>
    <n v="0"/>
    <n v="0"/>
    <n v="0"/>
    <n v="147853.44"/>
    <n v="0"/>
  </r>
  <r>
    <s v="21375101"/>
    <s v="CENTRO INVEST. Y CONSERVACIÓN PATRIMONIO"/>
    <x v="2"/>
    <s v="001"/>
    <x v="35"/>
    <s v="SERVICIOS DE TECNOLOGIAS DE INFORMACION"/>
    <n v="7000000"/>
    <n v="5000000"/>
    <n v="4999995.92"/>
    <n v="0"/>
    <n v="4849401.8099999996"/>
    <n v="0"/>
    <n v="9153"/>
    <n v="0"/>
    <n v="141445.19"/>
    <n v="1.8305999999999999E-3"/>
  </r>
  <r>
    <s v="21375101"/>
    <s v="CENTRO INVEST. Y CONSERVACIÓN PATRIMONIO"/>
    <x v="2"/>
    <s v="001"/>
    <x v="36"/>
    <s v="SERVICIOS DE GESTION Y APOYO"/>
    <n v="255220000"/>
    <n v="279220000"/>
    <n v="232861521.94"/>
    <n v="0"/>
    <n v="49485224.640000001"/>
    <n v="0"/>
    <n v="150204005.02000001"/>
    <n v="130230060.25"/>
    <n v="79530770.340000004"/>
    <n v="0.53794142618723595"/>
  </r>
  <r>
    <s v="21375101"/>
    <s v="CENTRO INVEST. Y CONSERVACIÓN PATRIMONIO"/>
    <x v="2"/>
    <s v="001"/>
    <x v="129"/>
    <s v="SERVICIOS JURIDICOS"/>
    <n v="20000"/>
    <n v="20000"/>
    <n v="11748.08"/>
    <n v="0"/>
    <n v="0"/>
    <n v="0"/>
    <n v="0"/>
    <n v="0"/>
    <n v="20000"/>
    <n v="0"/>
  </r>
  <r>
    <s v="21375101"/>
    <s v="CENTRO INVEST. Y CONSERVACIÓN PATRIMONIO"/>
    <x v="2"/>
    <s v="001"/>
    <x v="130"/>
    <s v="SERVICIOS DE INGENIERIA Y ARQUITECTURA"/>
    <n v="80000000"/>
    <n v="80000000"/>
    <n v="73293747.129999995"/>
    <n v="0"/>
    <n v="6939880.04"/>
    <n v="0"/>
    <n v="65557067.969999999"/>
    <n v="51677307.909999996"/>
    <n v="7503051.9900000002"/>
    <n v="0.819463349625"/>
  </r>
  <r>
    <s v="21375101"/>
    <s v="CENTRO INVEST. Y CONSERVACIÓN PATRIMONIO"/>
    <x v="2"/>
    <s v="001"/>
    <x v="37"/>
    <s v="SERVICIOS EN CIENCIAS ECONOMICAS Y SOCIALES"/>
    <n v="100000000"/>
    <n v="100000000"/>
    <n v="61970395.509999998"/>
    <n v="0"/>
    <n v="11945096.09"/>
    <n v="0"/>
    <n v="17917644.039999999"/>
    <n v="17917644.039999999"/>
    <n v="70137259.870000005"/>
    <n v="0.1791764404"/>
  </r>
  <r>
    <s v="21375101"/>
    <s v="CENTRO INVEST. Y CONSERVACIÓN PATRIMONIO"/>
    <x v="2"/>
    <s v="001"/>
    <x v="39"/>
    <s v="SERVICIOS GENERALES"/>
    <n v="75000000"/>
    <n v="75000000"/>
    <n v="73418159.060000002"/>
    <n v="0"/>
    <n v="30530248.629999999"/>
    <n v="0"/>
    <n v="42659292.969999999"/>
    <n v="36565108.259999998"/>
    <n v="1810458.4"/>
    <n v="0.56879057293333335"/>
  </r>
  <r>
    <s v="21375101"/>
    <s v="CENTRO INVEST. Y CONSERVACIÓN PATRIMONIO"/>
    <x v="2"/>
    <s v="001"/>
    <x v="40"/>
    <s v="OTROS SERVICIOS DE GESTION Y APOYO"/>
    <n v="200000"/>
    <n v="24200000"/>
    <n v="24167472.16"/>
    <n v="0"/>
    <n v="69999.88"/>
    <n v="0"/>
    <n v="24070000.039999999"/>
    <n v="24070000.039999999"/>
    <n v="60000.08"/>
    <n v="0.99462810082644626"/>
  </r>
  <r>
    <s v="21375101"/>
    <s v="CENTRO INVEST. Y CONSERVACIÓN PATRIMONIO"/>
    <x v="2"/>
    <s v="001"/>
    <x v="41"/>
    <s v="GASTOS DE VIAJE Y DE TRANSPORTE"/>
    <n v="10500000"/>
    <n v="10500000"/>
    <n v="6247730.5300000003"/>
    <n v="0"/>
    <n v="1481927.86"/>
    <n v="0"/>
    <n v="1042472.14"/>
    <n v="1042472.14"/>
    <n v="7975600"/>
    <n v="9.9283060952380958E-2"/>
  </r>
  <r>
    <s v="21375101"/>
    <s v="CENTRO INVEST. Y CONSERVACIÓN PATRIMONIO"/>
    <x v="2"/>
    <s v="001"/>
    <x v="42"/>
    <s v="TRANSPORTE DENTRO DEL PAIS"/>
    <n v="500000"/>
    <n v="500000"/>
    <n v="373566.05"/>
    <n v="0"/>
    <n v="107927.86"/>
    <n v="0"/>
    <n v="265072.14"/>
    <n v="265072.14"/>
    <n v="127000"/>
    <n v="0.53014428000000002"/>
  </r>
  <r>
    <s v="21375101"/>
    <s v="CENTRO INVEST. Y CONSERVACIÓN PATRIMONIO"/>
    <x v="2"/>
    <s v="001"/>
    <x v="43"/>
    <s v="VIATICOS DENTRO DEL PAIS"/>
    <n v="10000000"/>
    <n v="10000000"/>
    <n v="5874164.4800000004"/>
    <n v="0"/>
    <n v="1374000"/>
    <n v="0"/>
    <n v="777400"/>
    <n v="777400"/>
    <n v="7848600"/>
    <n v="7.7740000000000004E-2"/>
  </r>
  <r>
    <s v="21375101"/>
    <s v="CENTRO INVEST. Y CONSERVACIÓN PATRIMONIO"/>
    <x v="2"/>
    <s v="001"/>
    <x v="46"/>
    <s v="SEGUROS, REASEGUROS Y OTRAS OBLIGACIONES"/>
    <n v="2500000"/>
    <n v="2500000"/>
    <n v="2498724.52"/>
    <n v="0"/>
    <n v="407704"/>
    <n v="0"/>
    <n v="2076294"/>
    <n v="2076294"/>
    <n v="16002"/>
    <n v="0.83051759999999997"/>
  </r>
  <r>
    <s v="21375101"/>
    <s v="CENTRO INVEST. Y CONSERVACIÓN PATRIMONIO"/>
    <x v="2"/>
    <s v="001"/>
    <x v="47"/>
    <s v="SEGUROS"/>
    <n v="2500000"/>
    <n v="2500000"/>
    <n v="2498724.52"/>
    <n v="0"/>
    <n v="407704"/>
    <n v="0"/>
    <n v="2076294"/>
    <n v="2076294"/>
    <n v="16002"/>
    <n v="0.83051759999999997"/>
  </r>
  <r>
    <s v="21375101"/>
    <s v="CENTRO INVEST. Y CONSERVACIÓN PATRIMONIO"/>
    <x v="2"/>
    <s v="001"/>
    <x v="48"/>
    <s v="CAPACITACION Y PROTOCOLO"/>
    <n v="1300000"/>
    <n v="1300000"/>
    <n v="1026100.56"/>
    <n v="0"/>
    <n v="350000.01"/>
    <n v="0"/>
    <n v="442020"/>
    <n v="442020"/>
    <n v="507979.99"/>
    <n v="0.34001538461538461"/>
  </r>
  <r>
    <s v="21375101"/>
    <s v="CENTRO INVEST. Y CONSERVACIÓN PATRIMONIO"/>
    <x v="2"/>
    <s v="001"/>
    <x v="49"/>
    <s v="ACTIVIDADES DE CAPACITACION"/>
    <n v="700000"/>
    <n v="700000"/>
    <n v="439278.42"/>
    <n v="0"/>
    <n v="0"/>
    <n v="0"/>
    <n v="218280"/>
    <n v="218280"/>
    <n v="481720"/>
    <n v="0.31182857142857145"/>
  </r>
  <r>
    <s v="21375101"/>
    <s v="CENTRO INVEST. Y CONSERVACIÓN PATRIMONIO"/>
    <x v="2"/>
    <s v="001"/>
    <x v="131"/>
    <s v="ACTIVIDADES PROTOCOLARIAS Y SOCIALES"/>
    <n v="600000"/>
    <n v="600000"/>
    <n v="586822.14"/>
    <n v="0"/>
    <n v="350000.01"/>
    <n v="0"/>
    <n v="223740"/>
    <n v="223740"/>
    <n v="26259.99"/>
    <n v="0.37290000000000001"/>
  </r>
  <r>
    <s v="21375101"/>
    <s v="CENTRO INVEST. Y CONSERVACIÓN PATRIMONIO"/>
    <x v="2"/>
    <s v="001"/>
    <x v="51"/>
    <s v="MANTENIMIENTO Y REPARACION"/>
    <n v="179700000"/>
    <n v="167250000"/>
    <n v="71018454.810000002"/>
    <n v="0"/>
    <n v="9139001.6799999997"/>
    <n v="0"/>
    <n v="4653870.8899999997"/>
    <n v="2446551.14"/>
    <n v="153457127.43000001"/>
    <n v="2.7825834917787742E-2"/>
  </r>
  <r>
    <s v="21375101"/>
    <s v="CENTRO INVEST. Y CONSERVACIÓN PATRIMONIO"/>
    <x v="2"/>
    <s v="001"/>
    <x v="52"/>
    <s v="MANTENIMIENTO DE EDIFICIOS, LOCALES Y TERRENOS"/>
    <n v="136000000"/>
    <n v="130600000"/>
    <n v="47508311.799999997"/>
    <n v="0"/>
    <n v="953155"/>
    <n v="0"/>
    <n v="680825"/>
    <n v="680825"/>
    <n v="128966020"/>
    <n v="5.2130551301684536E-3"/>
  </r>
  <r>
    <s v="21375101"/>
    <s v="CENTRO INVEST. Y CONSERVACIÓN PATRIMONIO"/>
    <x v="2"/>
    <s v="001"/>
    <x v="53"/>
    <s v="MANT. Y REPARACION DE MAQUINARIA Y EQUIPO DE PROD."/>
    <n v="250000"/>
    <n v="250000"/>
    <n v="114863.23"/>
    <n v="0"/>
    <n v="0"/>
    <n v="0"/>
    <n v="0"/>
    <n v="0"/>
    <n v="250000"/>
    <n v="0"/>
  </r>
  <r>
    <s v="21375101"/>
    <s v="CENTRO INVEST. Y CONSERVACIÓN PATRIMONIO"/>
    <x v="2"/>
    <s v="001"/>
    <x v="54"/>
    <s v="MANT. Y REPARACION DE EQUIPO DE TRANSPORTE"/>
    <n v="5000000"/>
    <n v="5000000"/>
    <n v="4992135.3"/>
    <n v="0"/>
    <n v="3276457.6"/>
    <n v="0"/>
    <n v="1703926.13"/>
    <n v="1703926.13"/>
    <n v="19616.27"/>
    <n v="0.340785226"/>
  </r>
  <r>
    <s v="21375101"/>
    <s v="CENTRO INVEST. Y CONSERVACIÓN PATRIMONIO"/>
    <x v="2"/>
    <s v="001"/>
    <x v="55"/>
    <s v="MANT. Y REPARACION DE EQUIPO DE COMUNICAC."/>
    <n v="500000"/>
    <n v="500000"/>
    <n v="229184.25"/>
    <n v="0"/>
    <n v="0"/>
    <n v="0"/>
    <n v="0"/>
    <n v="0"/>
    <n v="500000"/>
    <n v="0"/>
  </r>
  <r>
    <s v="21375101"/>
    <s v="CENTRO INVEST. Y CONSERVACIÓN PATRIMONIO"/>
    <x v="2"/>
    <s v="001"/>
    <x v="56"/>
    <s v="MANT. Y REPARACION DE EQUIPO Y MOBILIARIO DE OFIC."/>
    <n v="500000"/>
    <n v="500000"/>
    <n v="363250.77"/>
    <n v="0"/>
    <n v="185398.79"/>
    <n v="0"/>
    <n v="61800.01"/>
    <n v="61800.01"/>
    <n v="252801.2"/>
    <n v="0.12360002"/>
  </r>
  <r>
    <s v="21375101"/>
    <s v="CENTRO INVEST. Y CONSERVACIÓN PATRIMONIO"/>
    <x v="2"/>
    <s v="001"/>
    <x v="57"/>
    <s v="MANT. Y REP. DE EQUIPO DE COMPUTO Y SIST. DE INF."/>
    <n v="37400000"/>
    <n v="30400000"/>
    <n v="17810709.460000001"/>
    <n v="0"/>
    <n v="4723990.29"/>
    <n v="0"/>
    <n v="2207319.75"/>
    <n v="0"/>
    <n v="23468689.960000001"/>
    <n v="7.2609202302631584E-2"/>
  </r>
  <r>
    <s v="21375101"/>
    <s v="CENTRO INVEST. Y CONSERVACIÓN PATRIMONIO"/>
    <x v="2"/>
    <s v="001"/>
    <x v="58"/>
    <s v="MANTENIMIENTO Y REPARACION DE OTROS EQUIPOS"/>
    <n v="50000"/>
    <n v="0"/>
    <n v="0"/>
    <n v="0"/>
    <n v="0"/>
    <n v="0"/>
    <n v="0"/>
    <n v="0"/>
    <n v="0"/>
    <n v="0"/>
  </r>
  <r>
    <s v="21375101"/>
    <s v="CENTRO INVEST. Y CONSERVACIÓN PATRIMONIO"/>
    <x v="2"/>
    <s v="001"/>
    <x v="59"/>
    <s v="IMPUESTOS"/>
    <n v="300000"/>
    <n v="150000"/>
    <n v="68920.289999999994"/>
    <n v="0"/>
    <n v="0"/>
    <n v="0"/>
    <n v="0"/>
    <n v="0"/>
    <n v="150000"/>
    <n v="0"/>
  </r>
  <r>
    <s v="21375101"/>
    <s v="CENTRO INVEST. Y CONSERVACIÓN PATRIMONIO"/>
    <x v="2"/>
    <s v="001"/>
    <x v="60"/>
    <s v="OTROS IMPUESTOS"/>
    <n v="300000"/>
    <n v="150000"/>
    <n v="68920.289999999994"/>
    <n v="0"/>
    <n v="0"/>
    <n v="0"/>
    <n v="0"/>
    <n v="0"/>
    <n v="150000"/>
    <n v="0"/>
  </r>
  <r>
    <s v="21375101"/>
    <s v="CENTRO INVEST. Y CONSERVACIÓN PATRIMONIO"/>
    <x v="2"/>
    <s v="001"/>
    <x v="61"/>
    <s v="SERVICIOS DIVERSOS"/>
    <n v="1100000"/>
    <n v="1000000"/>
    <n v="999999.07"/>
    <n v="0"/>
    <n v="999993.5"/>
    <n v="0"/>
    <n v="0"/>
    <n v="0"/>
    <n v="6.5"/>
    <n v="0"/>
  </r>
  <r>
    <s v="21375101"/>
    <s v="CENTRO INVEST. Y CONSERVACIÓN PATRIMONIO"/>
    <x v="2"/>
    <s v="001"/>
    <x v="132"/>
    <s v="INTERESES MORATORIOS Y MULTAS"/>
    <n v="100000"/>
    <n v="0"/>
    <n v="0"/>
    <n v="0"/>
    <n v="0"/>
    <n v="0"/>
    <n v="0"/>
    <n v="0"/>
    <n v="0"/>
    <n v="0"/>
  </r>
  <r>
    <s v="21375101"/>
    <s v="CENTRO INVEST. Y CONSERVACIÓN PATRIMONIO"/>
    <x v="2"/>
    <s v="001"/>
    <x v="62"/>
    <s v="DEDUCIBLES"/>
    <n v="1000000"/>
    <n v="1000000"/>
    <n v="999999.07"/>
    <n v="0"/>
    <n v="999993.5"/>
    <n v="0"/>
    <n v="0"/>
    <n v="0"/>
    <n v="6.5"/>
    <n v="0"/>
  </r>
  <r>
    <s v="21375101"/>
    <s v="CENTRO INVEST. Y CONSERVACIÓN PATRIMONIO"/>
    <x v="2"/>
    <s v="001"/>
    <x v="63"/>
    <s v="MATERIALES Y SUMINISTROS"/>
    <n v="12349380"/>
    <n v="12349380"/>
    <n v="9348375.3399999999"/>
    <n v="137737.06"/>
    <n v="2818012.95"/>
    <n v="0"/>
    <n v="4209403.4000000004"/>
    <n v="4186453.4"/>
    <n v="5184226.59"/>
    <n v="0.34085949254132597"/>
  </r>
  <r>
    <s v="21375101"/>
    <s v="CENTRO INVEST. Y CONSERVACIÓN PATRIMONIO"/>
    <x v="2"/>
    <s v="001"/>
    <x v="64"/>
    <s v="PRODUCTOS QUIMICOS Y CONEXOS"/>
    <n v="5050000"/>
    <n v="5050000"/>
    <n v="3451846.86"/>
    <n v="0"/>
    <n v="1954152.01"/>
    <n v="0"/>
    <n v="1375085.19"/>
    <n v="1352135.19"/>
    <n v="1720762.8"/>
    <n v="0.27229409702970298"/>
  </r>
  <r>
    <s v="21375101"/>
    <s v="CENTRO INVEST. Y CONSERVACIÓN PATRIMONIO"/>
    <x v="2"/>
    <s v="001"/>
    <x v="65"/>
    <s v="COMBUSTIBLES Y LUBRICANTES"/>
    <n v="4000000"/>
    <n v="4000000"/>
    <n v="2490642.54"/>
    <n v="0"/>
    <n v="1925969"/>
    <n v="0"/>
    <n v="564031"/>
    <n v="564031"/>
    <n v="1510000"/>
    <n v="0.14100774999999999"/>
  </r>
  <r>
    <s v="21375101"/>
    <s v="CENTRO INVEST. Y CONSERVACIÓN PATRIMONIO"/>
    <x v="2"/>
    <s v="001"/>
    <x v="66"/>
    <s v="PRODUCTOS FARMACEUTICOS Y MEDICINALES"/>
    <n v="50000"/>
    <n v="50000"/>
    <n v="35443.67"/>
    <n v="0"/>
    <n v="0"/>
    <n v="0"/>
    <n v="22950"/>
    <n v="0"/>
    <n v="27050"/>
    <n v="0.45900000000000002"/>
  </r>
  <r>
    <s v="21375101"/>
    <s v="CENTRO INVEST. Y CONSERVACIÓN PATRIMONIO"/>
    <x v="2"/>
    <s v="001"/>
    <x v="67"/>
    <s v="TINTAS, PINTURAS Y DILUYENTES"/>
    <n v="1000000"/>
    <n v="1000000"/>
    <n v="925760.65"/>
    <n v="0"/>
    <n v="28183.01"/>
    <n v="0"/>
    <n v="788104.19"/>
    <n v="788104.19"/>
    <n v="183712.8"/>
    <n v="0.78810418999999998"/>
  </r>
  <r>
    <s v="21375101"/>
    <s v="CENTRO INVEST. Y CONSERVACIÓN PATRIMONIO"/>
    <x v="2"/>
    <s v="001"/>
    <x v="69"/>
    <s v="ALIMENTOS Y PRODUCTOS AGROPECUARIOS"/>
    <n v="600000"/>
    <n v="600000"/>
    <n v="425324"/>
    <n v="0"/>
    <n v="216960"/>
    <n v="0"/>
    <n v="0"/>
    <n v="0"/>
    <n v="383040"/>
    <n v="0"/>
  </r>
  <r>
    <s v="21375101"/>
    <s v="CENTRO INVEST. Y CONSERVACIÓN PATRIMONIO"/>
    <x v="2"/>
    <s v="001"/>
    <x v="71"/>
    <s v="ALIMENTOS Y BEBIDAS"/>
    <n v="600000"/>
    <n v="600000"/>
    <n v="425324"/>
    <n v="0"/>
    <n v="216960"/>
    <n v="0"/>
    <n v="0"/>
    <n v="0"/>
    <n v="383040"/>
    <n v="0"/>
  </r>
  <r>
    <s v="21375101"/>
    <s v="CENTRO INVEST. Y CONSERVACIÓN PATRIMONIO"/>
    <x v="2"/>
    <s v="001"/>
    <x v="72"/>
    <s v="MATERIALES Y PROD DE USO EN LA CONSTRUC Y MANT."/>
    <n v="1499380"/>
    <n v="999380"/>
    <n v="773500.03"/>
    <n v="0"/>
    <n v="1777.58"/>
    <n v="0"/>
    <n v="285477.48"/>
    <n v="285477.48"/>
    <n v="712124.94"/>
    <n v="0.28565458584322279"/>
  </r>
  <r>
    <s v="21375101"/>
    <s v="CENTRO INVEST. Y CONSERVACIÓN PATRIMONIO"/>
    <x v="2"/>
    <s v="001"/>
    <x v="73"/>
    <s v="MATERIALES Y PRODUCTOS METALICOS"/>
    <n v="500000"/>
    <n v="0"/>
    <n v="0"/>
    <n v="0"/>
    <n v="0"/>
    <n v="0"/>
    <n v="0"/>
    <n v="0"/>
    <n v="0"/>
    <n v="0"/>
  </r>
  <r>
    <s v="21375101"/>
    <s v="CENTRO INVEST. Y CONSERVACIÓN PATRIMONIO"/>
    <x v="2"/>
    <s v="001"/>
    <x v="74"/>
    <s v="MAT. Y PROD. ELECTRICOS, TELEFONICOS Y DE COMPUTO"/>
    <n v="999380"/>
    <n v="999380"/>
    <n v="773500.03"/>
    <n v="0"/>
    <n v="1777.58"/>
    <n v="0"/>
    <n v="285477.48"/>
    <n v="285477.48"/>
    <n v="712124.94"/>
    <n v="0.28565458584322279"/>
  </r>
  <r>
    <s v="21375101"/>
    <s v="CENTRO INVEST. Y CONSERVACIÓN PATRIMONIO"/>
    <x v="2"/>
    <s v="001"/>
    <x v="77"/>
    <s v="HERRAMIENTAS, REPUESTOS Y ACCESORIOS"/>
    <n v="1500000"/>
    <n v="1500000"/>
    <n v="1190839.75"/>
    <n v="0"/>
    <n v="137724.65"/>
    <n v="0"/>
    <n v="786469.83"/>
    <n v="786469.83"/>
    <n v="575805.52"/>
    <n v="0.52431322000000002"/>
  </r>
  <r>
    <s v="21375101"/>
    <s v="CENTRO INVEST. Y CONSERVACIÓN PATRIMONIO"/>
    <x v="2"/>
    <s v="001"/>
    <x v="78"/>
    <s v="HERRAMIENTAS E INSTRUMENTOS"/>
    <n v="500000"/>
    <n v="500000"/>
    <n v="375691.63"/>
    <n v="0"/>
    <n v="137724.65"/>
    <n v="0"/>
    <n v="127851.59"/>
    <n v="127851.59"/>
    <n v="234423.76"/>
    <n v="0.25570317999999997"/>
  </r>
  <r>
    <s v="21375101"/>
    <s v="CENTRO INVEST. Y CONSERVACIÓN PATRIMONIO"/>
    <x v="2"/>
    <s v="001"/>
    <x v="79"/>
    <s v="REPUESTOS Y ACCESORIOS"/>
    <n v="1000000"/>
    <n v="1000000"/>
    <n v="815148.12"/>
    <n v="0"/>
    <n v="0"/>
    <n v="0"/>
    <n v="658618.24"/>
    <n v="658618.24"/>
    <n v="341381.76"/>
    <n v="0.65861824000000002"/>
  </r>
  <r>
    <s v="21375101"/>
    <s v="CENTRO INVEST. Y CONSERVACIÓN PATRIMONIO"/>
    <x v="2"/>
    <s v="001"/>
    <x v="80"/>
    <s v="UTILES, MATERIALES Y SUMINISTROS DIVERSOS"/>
    <n v="3700000"/>
    <n v="4200000"/>
    <n v="3506864.7"/>
    <n v="137737.06"/>
    <n v="507398.71"/>
    <n v="0"/>
    <n v="1762370.9"/>
    <n v="1762370.9"/>
    <n v="1792493.33"/>
    <n v="0.41961211904761903"/>
  </r>
  <r>
    <s v="21375101"/>
    <s v="CENTRO INVEST. Y CONSERVACIÓN PATRIMONIO"/>
    <x v="2"/>
    <s v="001"/>
    <x v="81"/>
    <s v="UTILES Y MATERIALES DE OFICINA Y COMPUTO"/>
    <n v="100000"/>
    <n v="100000"/>
    <n v="70887.34"/>
    <n v="0"/>
    <n v="0"/>
    <n v="0"/>
    <n v="0"/>
    <n v="0"/>
    <n v="100000"/>
    <n v="0"/>
  </r>
  <r>
    <s v="21375101"/>
    <s v="CENTRO INVEST. Y CONSERVACIÓN PATRIMONIO"/>
    <x v="2"/>
    <s v="001"/>
    <x v="83"/>
    <s v="PRODUCTOS DE PAPEL, CARTON E IMPRESOS"/>
    <n v="500000"/>
    <n v="500000"/>
    <n v="385043.69"/>
    <n v="0"/>
    <n v="0"/>
    <n v="0"/>
    <n v="175715"/>
    <n v="175715"/>
    <n v="324285"/>
    <n v="0.35143000000000002"/>
  </r>
  <r>
    <s v="21375101"/>
    <s v="CENTRO INVEST. Y CONSERVACIÓN PATRIMONIO"/>
    <x v="2"/>
    <s v="001"/>
    <x v="84"/>
    <s v="TEXTILES Y VESTUARIO"/>
    <n v="500000"/>
    <n v="500000"/>
    <n v="499999.08"/>
    <n v="0"/>
    <n v="0"/>
    <n v="0"/>
    <n v="0"/>
    <n v="0"/>
    <n v="500000"/>
    <n v="0"/>
  </r>
  <r>
    <s v="21375101"/>
    <s v="CENTRO INVEST. Y CONSERVACIÓN PATRIMONIO"/>
    <x v="2"/>
    <s v="001"/>
    <x v="85"/>
    <s v="UTILES Y MATERIALES DE LIMPIEZA"/>
    <n v="1500000"/>
    <n v="1500000"/>
    <n v="1500000"/>
    <n v="137737.06"/>
    <n v="507398.71"/>
    <n v="0"/>
    <n v="831024.9"/>
    <n v="831024.9"/>
    <n v="23839.33"/>
    <n v="0.55401659999999997"/>
  </r>
  <r>
    <s v="21375101"/>
    <s v="CENTRO INVEST. Y CONSERVACIÓN PATRIMONIO"/>
    <x v="2"/>
    <s v="001"/>
    <x v="86"/>
    <s v="UTILES Y MATERIALES DE RESGUARDO Y SEGURIDAD"/>
    <n v="1000000"/>
    <n v="1000000"/>
    <n v="720249.95"/>
    <n v="0"/>
    <n v="0"/>
    <n v="0"/>
    <n v="653140"/>
    <n v="653140"/>
    <n v="346860"/>
    <n v="0.65314000000000005"/>
  </r>
  <r>
    <s v="21375101"/>
    <s v="CENTRO INVEST. Y CONSERVACIÓN PATRIMONIO"/>
    <x v="2"/>
    <s v="001"/>
    <x v="87"/>
    <s v="OTROS UTILES, MATERIALES Y SUMINISTROS DIVERSOS"/>
    <n v="100000"/>
    <n v="600000"/>
    <n v="330684.64"/>
    <n v="0"/>
    <n v="0"/>
    <n v="0"/>
    <n v="102491"/>
    <n v="102491"/>
    <n v="497509"/>
    <n v="0.17081833333333332"/>
  </r>
  <r>
    <s v="21375101"/>
    <s v="CENTRO INVEST. Y CONSERVACIÓN PATRIMONIO"/>
    <x v="2"/>
    <s v="001"/>
    <x v="110"/>
    <s v="BIENES DURADEROS"/>
    <n v="845612481"/>
    <n v="1408307073.3699999"/>
    <n v="845612481"/>
    <n v="6205377.8700000001"/>
    <n v="370453078.42000002"/>
    <n v="0"/>
    <n v="5529109.7000000002"/>
    <n v="5529109.7000000002"/>
    <n v="1026119507.38"/>
    <n v="3.9260682592249935E-3"/>
  </r>
  <r>
    <s v="21375101"/>
    <s v="CENTRO INVEST. Y CONSERVACIÓN PATRIMONIO"/>
    <x v="2"/>
    <s v="001"/>
    <x v="117"/>
    <s v="CONSTRUCCIONES, ADICIONES Y MEJORAS"/>
    <n v="827812481"/>
    <n v="1390507073.3699999"/>
    <n v="827812481"/>
    <n v="0"/>
    <n v="367632599.95999998"/>
    <n v="0"/>
    <n v="2300000"/>
    <n v="2300000"/>
    <n v="1020574473.41"/>
    <n v="1.6540728515862741E-3"/>
  </r>
  <r>
    <s v="21375101"/>
    <s v="CENTRO INVEST. Y CONSERVACIÓN PATRIMONIO"/>
    <x v="2"/>
    <s v="001"/>
    <x v="118"/>
    <s v="OTRAS CONSTRUCCIONES, ADICIONES Y MEJORAS"/>
    <n v="0"/>
    <n v="562694592.37"/>
    <n v="0"/>
    <n v="0"/>
    <n v="0"/>
    <n v="0"/>
    <n v="0"/>
    <n v="0"/>
    <n v="562694592.37"/>
    <n v="0"/>
  </r>
  <r>
    <s v="21375101"/>
    <s v="CENTRO INVEST. Y CONSERVACIÓN PATRIMONIO"/>
    <x v="2"/>
    <s v="280"/>
    <x v="118"/>
    <s v="OTRAS CONSTRUCCIONES, ADICIONES Y MEJORAS"/>
    <n v="827812481"/>
    <n v="827812481"/>
    <n v="827812481"/>
    <n v="0"/>
    <n v="367632599.95999998"/>
    <n v="0"/>
    <n v="2300000"/>
    <n v="2300000"/>
    <n v="457879881.04000002"/>
    <n v="2.778407009787522E-3"/>
  </r>
  <r>
    <s v="21375101"/>
    <s v="CENTRO INVEST. Y CONSERVACIÓN PATRIMONIO"/>
    <x v="2"/>
    <s v="280"/>
    <x v="111"/>
    <s v="MAQUINARIA, EQUIPO Y MOBILIARIO"/>
    <n v="16200000"/>
    <n v="13600000"/>
    <n v="13600000"/>
    <n v="6205377.8700000001"/>
    <n v="2715307.66"/>
    <n v="0"/>
    <n v="2120484.7799999998"/>
    <n v="2120484.7799999998"/>
    <n v="2558829.69"/>
    <n v="0.15591799852941174"/>
  </r>
  <r>
    <s v="21375101"/>
    <s v="CENTRO INVEST. Y CONSERVACIÓN PATRIMONIO"/>
    <x v="2"/>
    <s v="280"/>
    <x v="112"/>
    <s v="EQUIPO DE TRANSPORTE"/>
    <n v="200000"/>
    <n v="0"/>
    <n v="0"/>
    <n v="0"/>
    <n v="0"/>
    <n v="0"/>
    <n v="0"/>
    <n v="0"/>
    <n v="0"/>
    <n v="0"/>
  </r>
  <r>
    <s v="21375101"/>
    <s v="CENTRO INVEST. Y CONSERVACIÓN PATRIMONIO"/>
    <x v="2"/>
    <s v="280"/>
    <x v="113"/>
    <s v="EQUIPO DE COMUNICACION"/>
    <n v="5000000"/>
    <n v="3600000"/>
    <n v="3600000"/>
    <n v="0"/>
    <n v="2671888.63"/>
    <n v="0"/>
    <n v="0"/>
    <n v="0"/>
    <n v="928111.37"/>
    <n v="0"/>
  </r>
  <r>
    <s v="21375101"/>
    <s v="CENTRO INVEST. Y CONSERVACIÓN PATRIMONIO"/>
    <x v="2"/>
    <s v="280"/>
    <x v="114"/>
    <s v="EQUIPO Y MOBILIARIO DE OFICINA"/>
    <n v="2000000"/>
    <n v="1500000"/>
    <n v="1500000"/>
    <n v="0"/>
    <n v="0"/>
    <n v="0"/>
    <n v="1150001"/>
    <n v="1150001"/>
    <n v="349999"/>
    <n v="0.76666733333333337"/>
  </r>
  <r>
    <s v="21375101"/>
    <s v="CENTRO INVEST. Y CONSERVACIÓN PATRIMONIO"/>
    <x v="2"/>
    <s v="280"/>
    <x v="115"/>
    <s v="EQUIPO Y PROGRAMAS DE COMPUTO"/>
    <n v="7000000"/>
    <n v="7000000"/>
    <n v="7000000"/>
    <n v="6205377.8700000001"/>
    <n v="0"/>
    <n v="0"/>
    <n v="0"/>
    <n v="0"/>
    <n v="794622.13"/>
    <n v="0"/>
  </r>
  <r>
    <s v="21375101"/>
    <s v="CENTRO INVEST. Y CONSERVACIÓN PATRIMONIO"/>
    <x v="2"/>
    <s v="280"/>
    <x v="133"/>
    <s v="MAQUINARIA, EQUIPO Y MOBILIARIO DIVERSO"/>
    <n v="2000000"/>
    <n v="1500000"/>
    <n v="1500000"/>
    <n v="0"/>
    <n v="43419.03"/>
    <n v="0"/>
    <n v="970483.78"/>
    <n v="970483.78"/>
    <n v="486097.19"/>
    <n v="0.64698918666666672"/>
  </r>
  <r>
    <s v="21375101"/>
    <s v="CENTRO INVEST. Y CONSERVACIÓN PATRIMONIO"/>
    <x v="2"/>
    <s v="280"/>
    <x v="119"/>
    <s v="BIENES DURADEROS DIVERSOS"/>
    <n v="1600000"/>
    <n v="4200000"/>
    <n v="4200000"/>
    <n v="0"/>
    <n v="105170.8"/>
    <n v="0"/>
    <n v="1108624.92"/>
    <n v="1108624.92"/>
    <n v="2986204.28"/>
    <n v="0.26395831428571426"/>
  </r>
  <r>
    <s v="21375101"/>
    <s v="CENTRO INVEST. Y CONSERVACIÓN PATRIMONIO"/>
    <x v="2"/>
    <s v="280"/>
    <x v="120"/>
    <s v="BIENES INTANGIBLES"/>
    <n v="1600000"/>
    <n v="4200000"/>
    <n v="4200000"/>
    <n v="0"/>
    <n v="105170.8"/>
    <n v="0"/>
    <n v="1108624.92"/>
    <n v="1108624.92"/>
    <n v="2986204.28"/>
    <n v="0.26395831428571426"/>
  </r>
  <r>
    <s v="21375101"/>
    <s v="CENTRO INVEST. Y CONSERVACIÓN PATRIMONIO"/>
    <x v="2"/>
    <s v="001"/>
    <x v="88"/>
    <s v="TRANSFERENCIAS CORRIENTES"/>
    <n v="139768791"/>
    <n v="139690119"/>
    <n v="103747574.29000001"/>
    <n v="0"/>
    <n v="8012949.1799999997"/>
    <n v="0"/>
    <n v="39221941.82"/>
    <n v="39221941.82"/>
    <n v="92455228"/>
    <n v="0.28077821180752233"/>
  </r>
  <r>
    <s v="21375101"/>
    <s v="CENTRO INVEST. Y CONSERVACIÓN PATRIMONIO"/>
    <x v="2"/>
    <s v="001"/>
    <x v="89"/>
    <s v="TRANSFERENCIAS CORRIENTES AL SECTOR PUBLICO"/>
    <n v="9884826"/>
    <n v="9806154"/>
    <n v="9806154"/>
    <n v="0"/>
    <n v="4127401.38"/>
    <n v="0"/>
    <n v="5102681.62"/>
    <n v="5102681.62"/>
    <n v="576071"/>
    <n v="0.52035503623540891"/>
  </r>
  <r>
    <s v="21375101"/>
    <s v="CENTRO INVEST. Y CONSERVACIÓN PATRIMONIO"/>
    <x v="2"/>
    <s v="001"/>
    <x v="134"/>
    <s v="CCSS CONTRIBUCION ESTATAL SEGURO PENSIONES (CONTRIBUCION ESTATAL AL SEGURO DE PENSIONES, SEGUN LEY NO. 17 DEL 22 DE OCTUBRE DE 1943, LEY"/>
    <n v="8527020"/>
    <n v="8459155"/>
    <n v="8459155"/>
    <n v="0"/>
    <n v="3692538.2"/>
    <n v="0"/>
    <n v="4401763.8"/>
    <n v="4401763.8"/>
    <n v="364853"/>
    <n v="0.52035502364006803"/>
  </r>
  <r>
    <s v="21375101"/>
    <s v="CENTRO INVEST. Y CONSERVACIÓN PATRIMONIO"/>
    <x v="2"/>
    <s v="001"/>
    <x v="135"/>
    <s v="CCSS CONTRIBUCION ESTATAL SEGURO SALUD (CONTRIBUCION ESTATAL AL SEGURO DE SALUD, SEGUN LEY NO. 17 DEL 22 DE OCTUBRE DE 1943, LEY"/>
    <n v="1357806"/>
    <n v="1346999"/>
    <n v="1346999"/>
    <n v="0"/>
    <n v="434863.18"/>
    <n v="0"/>
    <n v="700917.82"/>
    <n v="700917.82"/>
    <n v="211218"/>
    <n v="0.52035511533416134"/>
  </r>
  <r>
    <s v="21375101"/>
    <s v="CENTRO INVEST. Y CONSERVACIÓN PATRIMONIO"/>
    <x v="2"/>
    <s v="001"/>
    <x v="93"/>
    <s v="TRANSFERENCIAS CORRIENTES A PERSONAS"/>
    <n v="53000000"/>
    <n v="53000000"/>
    <n v="37570287.049999997"/>
    <n v="0"/>
    <n v="1989250"/>
    <n v="0"/>
    <n v="8010750"/>
    <n v="8010750"/>
    <n v="43000000"/>
    <n v="0.15114622641509434"/>
  </r>
  <r>
    <s v="21375101"/>
    <s v="CENTRO INVEST. Y CONSERVACIÓN PATRIMONIO"/>
    <x v="2"/>
    <s v="001"/>
    <x v="95"/>
    <s v="OTRAS TRANSFERENCIAS A PERSONAS"/>
    <n v="53000000"/>
    <n v="53000000"/>
    <n v="37570287.049999997"/>
    <n v="0"/>
    <n v="1989250"/>
    <n v="0"/>
    <n v="8010750"/>
    <n v="8010750"/>
    <n v="43000000"/>
    <n v="0.15114622641509434"/>
  </r>
  <r>
    <s v="21375101"/>
    <s v="CENTRO INVEST. Y CONSERVACIÓN PATRIMONIO"/>
    <x v="2"/>
    <s v="001"/>
    <x v="96"/>
    <s v="PRESTACIONES"/>
    <n v="12500000"/>
    <n v="12500000"/>
    <n v="8000000"/>
    <n v="0"/>
    <n v="1792943"/>
    <n v="0"/>
    <n v="1233552"/>
    <n v="1233552"/>
    <n v="9473505"/>
    <n v="9.8684160000000007E-2"/>
  </r>
  <r>
    <s v="21375101"/>
    <s v="CENTRO INVEST. Y CONSERVACIÓN PATRIMONIO"/>
    <x v="2"/>
    <s v="001"/>
    <x v="97"/>
    <s v="PRESTACIONES LEGALES"/>
    <n v="7500000"/>
    <n v="7500000"/>
    <n v="4500000"/>
    <n v="0"/>
    <n v="1792943"/>
    <n v="0"/>
    <n v="0"/>
    <n v="0"/>
    <n v="5707057"/>
    <n v="0"/>
  </r>
  <r>
    <s v="21375101"/>
    <s v="CENTRO INVEST. Y CONSERVACIÓN PATRIMONIO"/>
    <x v="2"/>
    <s v="001"/>
    <x v="98"/>
    <s v="OTRAS PRESTACIONES"/>
    <n v="5000000"/>
    <n v="5000000"/>
    <n v="3500000"/>
    <n v="0"/>
    <n v="0"/>
    <n v="0"/>
    <n v="1233552"/>
    <n v="1233552"/>
    <n v="3766448"/>
    <n v="0.2467104"/>
  </r>
  <r>
    <s v="21375101"/>
    <s v="CENTRO INVEST. Y CONSERVACIÓN PATRIMONIO"/>
    <x v="2"/>
    <s v="001"/>
    <x v="99"/>
    <s v="TRANSF. C.TES A ENTIDADES PRIV. SIN FINES DE LUCRO"/>
    <n v="29993345"/>
    <n v="29993345"/>
    <n v="23587693"/>
    <n v="0"/>
    <n v="0"/>
    <n v="0"/>
    <n v="23587693"/>
    <n v="23587693"/>
    <n v="6405652"/>
    <n v="0.78643088991908039"/>
  </r>
  <r>
    <s v="21375101"/>
    <s v="CENTRO INVEST. Y CONSERVACIÓN PATRIMONIO"/>
    <x v="2"/>
    <s v="001"/>
    <x v="136"/>
    <s v="ASOCIACION ACADEMIA COSTARRICENSE DE CIENCIAS GENEALOGICAS (PARA GASTOS DE OPERACION, SEGUN DECRETO EJECUTIVO NO. 8543-G DEL 03/05/78 Y SEGUN"/>
    <n v="3462515"/>
    <n v="3462515"/>
    <n v="0"/>
    <n v="0"/>
    <n v="0"/>
    <n v="0"/>
    <n v="0"/>
    <n v="0"/>
    <n v="3462515"/>
    <n v="0"/>
  </r>
  <r>
    <s v="21375101"/>
    <s v="CENTRO INVEST. Y CONSERVACIÓN PATRIMONIO"/>
    <x v="2"/>
    <s v="001"/>
    <x v="137"/>
    <s v="ACADEMIA DE GEOGRAFIA E HISTORIA. (PARA GASTOS DE OPERACION, SEGUN DECRETO EJECUTIVO N°32556-C DEL 08/06/2005 Y SEGUN LOS"/>
    <n v="2943137"/>
    <n v="2943137"/>
    <n v="0"/>
    <n v="0"/>
    <n v="0"/>
    <n v="0"/>
    <n v="0"/>
    <n v="0"/>
    <n v="2943137"/>
    <n v="0"/>
  </r>
  <r>
    <s v="21375101"/>
    <s v="CENTRO INVEST. Y CONSERVACIÓN PATRIMONIO"/>
    <x v="2"/>
    <s v="001"/>
    <x v="138"/>
    <s v="ACADEMIA COSTARRICENSE DE LA LENGUA. (PARA GASTOS DE OPERACION, SEGUN LEY NO. 3191 DEL 17/09/63 , CONVENIO MULTILATERAL DE"/>
    <n v="9160549"/>
    <n v="9160549"/>
    <n v="9160549"/>
    <n v="0"/>
    <n v="0"/>
    <n v="0"/>
    <n v="9160549"/>
    <n v="9160549"/>
    <n v="0"/>
    <n v="1"/>
  </r>
  <r>
    <s v="21375101"/>
    <s v="CENTRO INVEST. Y CONSERVACIÓN PATRIMONIO"/>
    <x v="2"/>
    <s v="001"/>
    <x v="139"/>
    <s v="TEMPORALIDADES DE LA ARQUIDIOCESIS DE SAN JOSE. (PARA EL ARCHIVO HISTORICO ARQUIDIOCESANO, SEGUN LEY NO. 6475 DEL 25/09/1980 Y SEGUN LOS ARTICULOS"/>
    <n v="14427144"/>
    <n v="14427144"/>
    <n v="14427144"/>
    <n v="0"/>
    <n v="0"/>
    <n v="0"/>
    <n v="14427144"/>
    <n v="14427144"/>
    <n v="0"/>
    <n v="1"/>
  </r>
  <r>
    <s v="21375101"/>
    <s v="CENTRO INVEST. Y CONSERVACIÓN PATRIMONIO"/>
    <x v="2"/>
    <s v="001"/>
    <x v="103"/>
    <s v="OTRAS TRANSFERENCIAS CORRIENTES AL SECTOR PRIVADO"/>
    <n v="33000000"/>
    <n v="33000000"/>
    <n v="23392820.239999998"/>
    <n v="0"/>
    <n v="0"/>
    <n v="0"/>
    <n v="0"/>
    <n v="0"/>
    <n v="33000000"/>
    <n v="0"/>
  </r>
  <r>
    <s v="21375101"/>
    <s v="CENTRO INVEST. Y CONSERVACIÓN PATRIMONIO"/>
    <x v="2"/>
    <s v="001"/>
    <x v="104"/>
    <s v="INDEMNIZACIONES"/>
    <n v="33000000"/>
    <n v="33000000"/>
    <n v="23392820.239999998"/>
    <n v="0"/>
    <n v="0"/>
    <n v="0"/>
    <n v="0"/>
    <n v="0"/>
    <n v="33000000"/>
    <n v="0"/>
  </r>
  <r>
    <s v="21375101"/>
    <s v="CENTRO INVEST. Y CONSERVACIÓN PATRIMONIO"/>
    <x v="2"/>
    <s v="001"/>
    <x v="105"/>
    <s v="TRANSFERENCIAS CORRIENTES AL SECTOR EXTERNO"/>
    <n v="1390620"/>
    <n v="1390620"/>
    <n v="1390620"/>
    <n v="0"/>
    <n v="103354.8"/>
    <n v="0"/>
    <n v="1287265.2"/>
    <n v="1287265.2"/>
    <n v="0"/>
    <n v="0.92567717996289423"/>
  </r>
  <r>
    <s v="21375101"/>
    <s v="CENTRO INVEST. Y CONSERVACIÓN PATRIMONIO"/>
    <x v="2"/>
    <s v="001"/>
    <x v="140"/>
    <s v="UNESCO CONVENCION PARA LA SALVAGUARDIA DEL PATRIMONIO CULTURAL INMATERIAL. (CUOTA DE MEMBRESIA, SEGUN TRATADO INTERNACIONAL N°8560,"/>
    <n v="1390620"/>
    <n v="1390620"/>
    <n v="1390620"/>
    <n v="0"/>
    <n v="103354.8"/>
    <n v="0"/>
    <n v="1287265.2"/>
    <n v="1287265.2"/>
    <n v="0"/>
    <n v="0.92567717996289423"/>
  </r>
  <r>
    <s v="21375102"/>
    <s v="MUSEO NACIONAL DE COSTA RICA"/>
    <x v="3"/>
    <s v="001"/>
    <x v="0"/>
    <s v=""/>
    <n v="3572379516"/>
    <n v="3582410721"/>
    <n v="3241985407.5999999"/>
    <n v="0"/>
    <n v="0"/>
    <n v="0"/>
    <n v="1500710912.28"/>
    <n v="1463677410.46"/>
    <n v="2081699808.72"/>
    <n v="0.41891090362220917"/>
  </r>
  <r>
    <s v="21375102"/>
    <s v="MUSEO NACIONAL DE COSTA RICA"/>
    <x v="3"/>
    <s v="001"/>
    <x v="1"/>
    <s v="REMUNERACIONES"/>
    <n v="2420456786"/>
    <n v="2402931016"/>
    <n v="2402931016"/>
    <n v="0"/>
    <n v="0"/>
    <n v="0"/>
    <n v="1127368472.51"/>
    <n v="1127368472.51"/>
    <n v="1275562543.49"/>
    <n v="0.46916389401251124"/>
  </r>
  <r>
    <s v="21375102"/>
    <s v="MUSEO NACIONAL DE COSTA RICA"/>
    <x v="3"/>
    <s v="001"/>
    <x v="2"/>
    <s v="REMUNERACIONES BASICAS"/>
    <n v="948457200"/>
    <n v="1049768348"/>
    <n v="1049768348"/>
    <n v="0"/>
    <n v="0"/>
    <n v="0"/>
    <n v="482276463.66000003"/>
    <n v="482276463.66000003"/>
    <n v="567491884.34000003"/>
    <n v="0.45941227374479765"/>
  </r>
  <r>
    <s v="21375102"/>
    <s v="MUSEO NACIONAL DE COSTA RICA"/>
    <x v="3"/>
    <s v="001"/>
    <x v="3"/>
    <s v="SUELDOS PARA CARGOS FIJOS"/>
    <n v="896457200"/>
    <n v="997768348"/>
    <n v="997768348"/>
    <n v="0"/>
    <n v="0"/>
    <n v="0"/>
    <n v="457989955.45999998"/>
    <n v="457989955.45999998"/>
    <n v="539778392.53999996"/>
    <n v="0.45901431567560608"/>
  </r>
  <r>
    <s v="21375102"/>
    <s v="MUSEO NACIONAL DE COSTA RICA"/>
    <x v="3"/>
    <s v="001"/>
    <x v="141"/>
    <s v="JORNALES"/>
    <n v="40000000"/>
    <n v="40000000"/>
    <n v="40000000"/>
    <n v="0"/>
    <n v="0"/>
    <n v="0"/>
    <n v="22495323.199999999"/>
    <n v="22495323.199999999"/>
    <n v="17504676.800000001"/>
    <n v="0.56238308000000004"/>
  </r>
  <r>
    <s v="21375102"/>
    <s v="MUSEO NACIONAL DE COSTA RICA"/>
    <x v="3"/>
    <s v="001"/>
    <x v="4"/>
    <s v="SUPLENCIAS"/>
    <n v="12000000"/>
    <n v="12000000"/>
    <n v="12000000"/>
    <n v="0"/>
    <n v="0"/>
    <n v="0"/>
    <n v="1791185"/>
    <n v="1791185"/>
    <n v="10208815"/>
    <n v="0.14926541666666668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5995350.9199999999"/>
    <n v="5995350.9199999999"/>
    <n v="4649.08"/>
    <n v="0.99922515333333328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5995350.9199999999"/>
    <n v="5995350.9199999999"/>
    <n v="4649.08"/>
    <n v="0.99922515333333328"/>
  </r>
  <r>
    <s v="21375102"/>
    <s v="MUSEO NACIONAL DE COSTA RICA"/>
    <x v="3"/>
    <s v="001"/>
    <x v="7"/>
    <s v="INCENTIVOS SALARIALES"/>
    <n v="1021664173"/>
    <n v="902827255"/>
    <n v="902827255"/>
    <n v="0"/>
    <n v="0"/>
    <n v="0"/>
    <n v="430967602.69999999"/>
    <n v="430967602.69999999"/>
    <n v="471859652.30000001"/>
    <n v="0.4773533367687266"/>
  </r>
  <r>
    <s v="21375102"/>
    <s v="MUSEO NACIONAL DE COSTA RICA"/>
    <x v="3"/>
    <s v="001"/>
    <x v="8"/>
    <s v="RETRIBUCION POR AÑOS SERVIDOS"/>
    <n v="319400000"/>
    <n v="264659130"/>
    <n v="264659130"/>
    <n v="0"/>
    <n v="0"/>
    <n v="0"/>
    <n v="132374558.3"/>
    <n v="132374558.3"/>
    <n v="132284571.7"/>
    <n v="0.50017000471512163"/>
  </r>
  <r>
    <s v="21375102"/>
    <s v="MUSEO NACIONAL DE COSTA RICA"/>
    <x v="3"/>
    <s v="001"/>
    <x v="9"/>
    <s v="RESTRICCION AL EJERCICIO LIBERAL DE LA PROFESION"/>
    <n v="329205720"/>
    <n v="280335720"/>
    <n v="280335720"/>
    <n v="0"/>
    <n v="0"/>
    <n v="0"/>
    <n v="136790984.90000001"/>
    <n v="136790984.90000001"/>
    <n v="143544735.09999999"/>
    <n v="0.4879541747302128"/>
  </r>
  <r>
    <s v="21375102"/>
    <s v="MUSEO NACIONAL DE COSTA RICA"/>
    <x v="3"/>
    <s v="001"/>
    <x v="10"/>
    <s v="DECIMOTERCER MES"/>
    <n v="149301796"/>
    <n v="149301796"/>
    <n v="149301796"/>
    <n v="0"/>
    <n v="0"/>
    <n v="0"/>
    <n v="4525275.4000000004"/>
    <n v="4525275.4000000004"/>
    <n v="144776520.59999999"/>
    <n v="3.0309584487516816E-2"/>
  </r>
  <r>
    <s v="21375102"/>
    <s v="MUSEO NACIONAL DE COSTA RICA"/>
    <x v="3"/>
    <s v="001"/>
    <x v="11"/>
    <s v="SALARIO ESCOLAR"/>
    <n v="121856657"/>
    <n v="121856657"/>
    <n v="121856657"/>
    <n v="0"/>
    <n v="0"/>
    <n v="0"/>
    <n v="113751533.47"/>
    <n v="113751533.47"/>
    <n v="8105123.5300000003"/>
    <n v="0.93348641157946755"/>
  </r>
  <r>
    <s v="21375102"/>
    <s v="MUSEO NACIONAL DE COSTA RICA"/>
    <x v="3"/>
    <s v="001"/>
    <x v="12"/>
    <s v="OTROS INCENTIVOS SALARIALES"/>
    <n v="101900000"/>
    <n v="86673952"/>
    <n v="86673952"/>
    <n v="0"/>
    <n v="0"/>
    <n v="0"/>
    <n v="43525250.630000003"/>
    <n v="43525250.630000003"/>
    <n v="43148701.369999997"/>
    <n v="0.50217221697702219"/>
  </r>
  <r>
    <s v="21375102"/>
    <s v="MUSEO NACIONAL DE COSTA RICA"/>
    <x v="3"/>
    <s v="001"/>
    <x v="13"/>
    <s v="CONTRIB. PATRONALES AL DES. Y LA SEGURIDAD SOCIAL"/>
    <n v="178114909"/>
    <n v="178114909"/>
    <n v="178114909"/>
    <n v="0"/>
    <n v="0"/>
    <n v="0"/>
    <n v="89184628.879999995"/>
    <n v="89184628.879999995"/>
    <n v="88930280.120000005"/>
    <n v="0.50071400188066228"/>
  </r>
  <r>
    <s v="21375102"/>
    <s v="MUSEO NACIONAL DE COSTA RICA"/>
    <x v="3"/>
    <s v="001"/>
    <x v="142"/>
    <s v="CCSS CONTRIBUCION PATRONAL SEGURO SALUD (CONTRIBUCION PATRONAL SEGURO DE SALUD, SEGUN LEY NO. 17 DEL 22 DE OCTUBRE DE 1943, LEY"/>
    <n v="168980811"/>
    <n v="168980811"/>
    <n v="168980811"/>
    <n v="0"/>
    <n v="0"/>
    <n v="0"/>
    <n v="84611058.180000007"/>
    <n v="84611058.180000007"/>
    <n v="84369752.819999993"/>
    <n v="0.50071400225437435"/>
  </r>
  <r>
    <s v="21375102"/>
    <s v="MUSEO NACIONAL DE COSTA RICA"/>
    <x v="3"/>
    <s v="001"/>
    <x v="143"/>
    <s v="BANCO POPULAR Y DE DESARROLLO COMUNAL. (BPDC) (SEGUN LEY NO. 4351 DEL 11 DE JULIO DE 1969, LEY ORGANICA DEL B.P.D.C.)."/>
    <n v="9134098"/>
    <n v="9134098"/>
    <n v="9134098"/>
    <n v="0"/>
    <n v="0"/>
    <n v="0"/>
    <n v="4573570.7"/>
    <n v="4573570.7"/>
    <n v="4560527.3"/>
    <n v="0.50071399496699076"/>
  </r>
  <r>
    <s v="21375102"/>
    <s v="MUSEO NACIONAL DE COSTA RICA"/>
    <x v="3"/>
    <s v="001"/>
    <x v="16"/>
    <s v="CONTRIB PATRONALES A FOND PENS Y OTROS FOND CAPIT."/>
    <n v="266220504"/>
    <n v="266220504"/>
    <n v="266220504"/>
    <n v="0"/>
    <n v="0"/>
    <n v="0"/>
    <n v="118944426.34999999"/>
    <n v="118944426.34999999"/>
    <n v="147276077.65000001"/>
    <n v="0.44678912616738187"/>
  </r>
  <r>
    <s v="21375102"/>
    <s v="MUSEO NACIONAL DE COSTA RICA"/>
    <x v="3"/>
    <s v="001"/>
    <x v="144"/>
    <s v="CCSS CONTRIBUCION PATRONAL SEGURO PENSIONES (CONTRIBUCION PATRONAL SEGURO DE PENSIONES, SEGUN LEY NO. 17 DEL 22 DE OCTUBRE DE 1943, LEY"/>
    <n v="99013622"/>
    <n v="99013622"/>
    <n v="99013622"/>
    <n v="0"/>
    <n v="0"/>
    <n v="0"/>
    <n v="49577506.549999997"/>
    <n v="49577506.549999997"/>
    <n v="49436115.450000003"/>
    <n v="0.50071399822137597"/>
  </r>
  <r>
    <s v="21375102"/>
    <s v="MUSEO NACIONAL DE COSTA RICA"/>
    <x v="3"/>
    <s v="001"/>
    <x v="145"/>
    <s v="CCSS APORTE PATRONAL REGIMEN PENSIONES (APORTE PATRONAL AL REGIMEN DE PENSIONES, SEGUN LEY DE PROTECCION AL TRABAJADOR NO. 7983 DEL 16"/>
    <n v="54804588"/>
    <n v="54804588"/>
    <n v="54804588"/>
    <n v="0"/>
    <n v="0"/>
    <n v="0"/>
    <n v="27441424.109999999"/>
    <n v="27441424.109999999"/>
    <n v="27363163.890000001"/>
    <n v="0.50071399332479238"/>
  </r>
  <r>
    <s v="21375102"/>
    <s v="MUSEO NACIONAL DE COSTA RICA"/>
    <x v="3"/>
    <s v="001"/>
    <x v="146"/>
    <s v="CCSS APORTE PATRONAL FONDO CAPITALIZACION LABORAL (APORTE PATRONAL AL FONDO DE CAPITALIZACION LABORAL, SEGUN LEY DE PROTECCION AL TRABAJADOR"/>
    <n v="27402294"/>
    <n v="27402294"/>
    <n v="27402294"/>
    <n v="0"/>
    <n v="0"/>
    <n v="0"/>
    <n v="13720712.07"/>
    <n v="13720712.07"/>
    <n v="13681581.93"/>
    <n v="0.50071399387219184"/>
  </r>
  <r>
    <s v="21375102"/>
    <s v="MUSEO NACIONAL DE COSTA RICA"/>
    <x v="3"/>
    <s v="001"/>
    <x v="147"/>
    <s v="ASOCIACION SOLIDARISTA DE EMPLEADOS MUSEO NACIONAL-ASEMUN. (PARA EL APORTE PATRONAL A LA ASOCIACION SOLIDARISTA)."/>
    <n v="85000000"/>
    <n v="85000000"/>
    <n v="85000000"/>
    <n v="0"/>
    <n v="0"/>
    <n v="0"/>
    <n v="28204783.620000001"/>
    <n v="28204783.620000001"/>
    <n v="56795216.380000003"/>
    <n v="0.33182098376470587"/>
  </r>
  <r>
    <s v="21375102"/>
    <s v="MUSEO NACIONAL DE COSTA RICA"/>
    <x v="3"/>
    <s v="001"/>
    <x v="21"/>
    <s v="SERVICIOS"/>
    <n v="924004905"/>
    <n v="934036110"/>
    <n v="642199577.38999999"/>
    <n v="0"/>
    <n v="0"/>
    <n v="0"/>
    <n v="315882207.93000001"/>
    <n v="291382792.49000001"/>
    <n v="618153902.07000005"/>
    <n v="0.33819057373488481"/>
  </r>
  <r>
    <s v="21375102"/>
    <s v="MUSEO NACIONAL DE COSTA RICA"/>
    <x v="3"/>
    <s v="001"/>
    <x v="22"/>
    <s v="ALQUILERES"/>
    <n v="14300000"/>
    <n v="14900000"/>
    <n v="10411557.810000001"/>
    <n v="0"/>
    <n v="0"/>
    <n v="0"/>
    <n v="0"/>
    <n v="0"/>
    <n v="14900000"/>
    <n v="0"/>
  </r>
  <r>
    <s v="21375102"/>
    <s v="MUSEO NACIONAL DE COSTA RICA"/>
    <x v="3"/>
    <s v="001"/>
    <x v="148"/>
    <s v="ALQUILER DE MAQUINARIA, EQUIPO Y MOBILIARIO"/>
    <n v="0"/>
    <n v="600000"/>
    <n v="274669.03999999998"/>
    <n v="0"/>
    <n v="0"/>
    <n v="0"/>
    <n v="0"/>
    <n v="0"/>
    <n v="600000"/>
    <n v="0"/>
  </r>
  <r>
    <s v="21375102"/>
    <s v="MUSEO NACIONAL DE COSTA RICA"/>
    <x v="3"/>
    <s v="001"/>
    <x v="149"/>
    <s v="ALQUILER Y DERECHOS PARA TELECOMUNICACIONES"/>
    <n v="14300000"/>
    <n v="14300000"/>
    <n v="10136888.77"/>
    <n v="0"/>
    <n v="0"/>
    <n v="0"/>
    <n v="0"/>
    <n v="0"/>
    <n v="14300000"/>
    <n v="0"/>
  </r>
  <r>
    <s v="21375102"/>
    <s v="MUSEO NACIONAL DE COSTA RICA"/>
    <x v="3"/>
    <s v="001"/>
    <x v="24"/>
    <s v="SERVICIOS BASICOS"/>
    <n v="182520864"/>
    <n v="173820864"/>
    <n v="112584322.16"/>
    <n v="0"/>
    <n v="0"/>
    <n v="0"/>
    <n v="69136615.200000003"/>
    <n v="65333972.600000001"/>
    <n v="104684248.8"/>
    <n v="0.39774635569640249"/>
  </r>
  <r>
    <s v="21375102"/>
    <s v="MUSEO NACIONAL DE COSTA RICA"/>
    <x v="3"/>
    <s v="001"/>
    <x v="25"/>
    <s v="SERVICIO DE AGUA Y ALCANTARILLADO"/>
    <n v="38000000"/>
    <n v="29000000"/>
    <n v="10000000"/>
    <n v="0"/>
    <n v="0"/>
    <n v="0"/>
    <n v="5100878.9800000004"/>
    <n v="5100878.9800000004"/>
    <n v="23899121.02"/>
    <n v="0.17589237862068968"/>
  </r>
  <r>
    <s v="21375102"/>
    <s v="MUSEO NACIONAL DE COSTA RICA"/>
    <x v="3"/>
    <s v="001"/>
    <x v="26"/>
    <s v="SERVICIO DE ENERGIA ELECTRICA"/>
    <n v="70000000"/>
    <n v="80300000"/>
    <n v="54336285.659999996"/>
    <n v="0"/>
    <n v="0"/>
    <n v="0"/>
    <n v="43393800"/>
    <n v="43393800"/>
    <n v="36906200"/>
    <n v="0.54039601494396017"/>
  </r>
  <r>
    <s v="21375102"/>
    <s v="MUSEO NACIONAL DE COSTA RICA"/>
    <x v="3"/>
    <s v="001"/>
    <x v="27"/>
    <s v="SERVICIO DE CORREO"/>
    <n v="2530000"/>
    <n v="2530000"/>
    <n v="1793449.55"/>
    <n v="0"/>
    <n v="0"/>
    <n v="0"/>
    <n v="1000000"/>
    <n v="1000000"/>
    <n v="1530000"/>
    <n v="0.39525691699604742"/>
  </r>
  <r>
    <s v="21375102"/>
    <s v="MUSEO NACIONAL DE COSTA RICA"/>
    <x v="3"/>
    <s v="001"/>
    <x v="28"/>
    <s v="SERVICIO DE TELECOMUNICACIONES"/>
    <n v="40000000"/>
    <n v="40000000"/>
    <n v="28354933.620000001"/>
    <n v="0"/>
    <n v="0"/>
    <n v="0"/>
    <n v="12036651.02"/>
    <n v="12036651.02"/>
    <n v="27963348.98"/>
    <n v="0.3009162755"/>
  </r>
  <r>
    <s v="21375102"/>
    <s v="MUSEO NACIONAL DE COSTA RICA"/>
    <x v="3"/>
    <s v="001"/>
    <x v="29"/>
    <s v="OTROS SERVICIOS BASICOS"/>
    <n v="31990864"/>
    <n v="21990864"/>
    <n v="18099653.329999998"/>
    <n v="0"/>
    <n v="0"/>
    <n v="0"/>
    <n v="7605285.2000000002"/>
    <n v="3802642.6"/>
    <n v="14385578.800000001"/>
    <n v="0.34583839907336067"/>
  </r>
  <r>
    <s v="21375102"/>
    <s v="MUSEO NACIONAL DE COSTA RICA"/>
    <x v="3"/>
    <s v="001"/>
    <x v="30"/>
    <s v="SERVICIOS COMERCIALES Y FINANCIEROS"/>
    <n v="75236894"/>
    <n v="71736894"/>
    <n v="51731192.32"/>
    <n v="0"/>
    <n v="0"/>
    <n v="0"/>
    <n v="23153492.559999999"/>
    <n v="13584772.24"/>
    <n v="48583401.439999998"/>
    <n v="0.32275571562939426"/>
  </r>
  <r>
    <s v="21375102"/>
    <s v="MUSEO NACIONAL DE COSTA RICA"/>
    <x v="3"/>
    <s v="001"/>
    <x v="31"/>
    <s v="INFORMACION"/>
    <n v="22500000"/>
    <n v="13700000"/>
    <n v="11921170.939999999"/>
    <n v="0"/>
    <n v="0"/>
    <n v="0"/>
    <n v="2066990"/>
    <n v="2066990"/>
    <n v="11633010"/>
    <n v="0.15087518248175183"/>
  </r>
  <r>
    <s v="21375102"/>
    <s v="MUSEO NACIONAL DE COSTA RICA"/>
    <x v="3"/>
    <s v="001"/>
    <x v="32"/>
    <s v="PUBLICIDAD Y PROPAGANDA"/>
    <n v="1175000"/>
    <n v="1175000"/>
    <n v="832926.17"/>
    <n v="0"/>
    <n v="0"/>
    <n v="0"/>
    <n v="596350.27"/>
    <n v="596350.27"/>
    <n v="578649.73"/>
    <n v="0.50753214468085106"/>
  </r>
  <r>
    <s v="21375102"/>
    <s v="MUSEO NACIONAL DE COSTA RICA"/>
    <x v="3"/>
    <s v="001"/>
    <x v="33"/>
    <s v="IMPRESION, ENCUADERNACION Y OTROS"/>
    <n v="7750000"/>
    <n v="13050000"/>
    <n v="7920011.5599999996"/>
    <n v="0"/>
    <n v="0"/>
    <n v="0"/>
    <n v="957615"/>
    <n v="937640"/>
    <n v="12092385"/>
    <n v="7.3380459770114939E-2"/>
  </r>
  <r>
    <s v="21375102"/>
    <s v="MUSEO NACIONAL DE COSTA RICA"/>
    <x v="3"/>
    <s v="001"/>
    <x v="150"/>
    <s v="TRANSPORTE DE BIENES"/>
    <n v="2000000"/>
    <n v="2000000"/>
    <n v="1417746.68"/>
    <n v="0"/>
    <n v="0"/>
    <n v="0"/>
    <n v="0"/>
    <n v="0"/>
    <n v="2000000"/>
    <n v="0"/>
  </r>
  <r>
    <s v="21375102"/>
    <s v="MUSEO NACIONAL DE COSTA RICA"/>
    <x v="3"/>
    <s v="001"/>
    <x v="151"/>
    <s v="SERVICIOS ADUANEROS"/>
    <n v="470000"/>
    <n v="470000"/>
    <n v="333170.46999999997"/>
    <n v="0"/>
    <n v="0"/>
    <n v="0"/>
    <n v="0"/>
    <n v="0"/>
    <n v="470000"/>
    <n v="0"/>
  </r>
  <r>
    <s v="21375102"/>
    <s v="MUSEO NACIONAL DE COSTA RICA"/>
    <x v="3"/>
    <s v="001"/>
    <x v="34"/>
    <s v="COMIS. Y GASTOS POR SERV. FINANCIEROS Y COMERCIAL."/>
    <n v="23091894"/>
    <n v="23091894"/>
    <n v="16369228.039999999"/>
    <n v="0"/>
    <n v="0"/>
    <n v="0"/>
    <n v="7014881"/>
    <n v="6000160.7400000002"/>
    <n v="16077013"/>
    <n v="0.30378110171474026"/>
  </r>
  <r>
    <s v="21375102"/>
    <s v="MUSEO NACIONAL DE COSTA RICA"/>
    <x v="3"/>
    <s v="001"/>
    <x v="35"/>
    <s v="SERVICIOS DE TECNOLOGIAS DE INFORMACION"/>
    <n v="18250000"/>
    <n v="18250000"/>
    <n v="12936938.460000001"/>
    <n v="0"/>
    <n v="0"/>
    <n v="0"/>
    <n v="12517656.289999999"/>
    <n v="3983631.23"/>
    <n v="5732343.71"/>
    <n v="0.68589897479452044"/>
  </r>
  <r>
    <s v="21375102"/>
    <s v="MUSEO NACIONAL DE COSTA RICA"/>
    <x v="3"/>
    <s v="001"/>
    <x v="36"/>
    <s v="SERVICIOS DE GESTION Y APOYO"/>
    <n v="492447347"/>
    <n v="509378552"/>
    <n v="352255774.92000002"/>
    <n v="0"/>
    <n v="0"/>
    <n v="0"/>
    <n v="186926878.46000001"/>
    <n v="186926878.46000001"/>
    <n v="322451673.54000002"/>
    <n v="0.36697045395032651"/>
  </r>
  <r>
    <s v="21375102"/>
    <s v="MUSEO NACIONAL DE COSTA RICA"/>
    <x v="3"/>
    <s v="001"/>
    <x v="37"/>
    <s v="SERVICIOS EN CIENCIAS ECONOMICAS Y SOCIALES"/>
    <n v="12000000"/>
    <n v="12000000"/>
    <n v="8506480.0899999999"/>
    <n v="0"/>
    <n v="0"/>
    <n v="0"/>
    <n v="0"/>
    <n v="0"/>
    <n v="12000000"/>
    <n v="0"/>
  </r>
  <r>
    <s v="21375102"/>
    <s v="MUSEO NACIONAL DE COSTA RICA"/>
    <x v="3"/>
    <s v="001"/>
    <x v="39"/>
    <s v="SERVICIOS GENERALES"/>
    <n v="389216169"/>
    <n v="406147374"/>
    <n v="279077944.92000002"/>
    <n v="0"/>
    <n v="0"/>
    <n v="0"/>
    <n v="171465261.90000001"/>
    <n v="171465261.90000001"/>
    <n v="234682112.09999999"/>
    <n v="0.42217498592025859"/>
  </r>
  <r>
    <s v="21375102"/>
    <s v="MUSEO NACIONAL DE COSTA RICA"/>
    <x v="3"/>
    <s v="001"/>
    <x v="40"/>
    <s v="OTROS SERVICIOS DE GESTION Y APOYO"/>
    <n v="91231178"/>
    <n v="91231178"/>
    <n v="64671349.909999996"/>
    <n v="0"/>
    <n v="0"/>
    <n v="0"/>
    <n v="15461616.560000001"/>
    <n v="15461616.560000001"/>
    <n v="75769561.439999998"/>
    <n v="0.16947733109398194"/>
  </r>
  <r>
    <s v="21375102"/>
    <s v="MUSEO NACIONAL DE COSTA RICA"/>
    <x v="3"/>
    <s v="001"/>
    <x v="41"/>
    <s v="GASTOS DE VIAJE Y DE TRANSPORTE"/>
    <n v="27195000"/>
    <n v="27195000"/>
    <n v="19277810.489999998"/>
    <n v="0"/>
    <n v="0"/>
    <n v="0"/>
    <n v="7287265.3600000003"/>
    <n v="7287265.3600000003"/>
    <n v="19907734.640000001"/>
    <n v="0.26796342562971137"/>
  </r>
  <r>
    <s v="21375102"/>
    <s v="MUSEO NACIONAL DE COSTA RICA"/>
    <x v="3"/>
    <s v="001"/>
    <x v="42"/>
    <s v="TRANSPORTE DENTRO DEL PAIS"/>
    <n v="1895000"/>
    <n v="1895000"/>
    <n v="1343314.98"/>
    <n v="0"/>
    <n v="0"/>
    <n v="0"/>
    <n v="559125.36"/>
    <n v="559125.36"/>
    <n v="1335874.6399999999"/>
    <n v="0.29505296042216356"/>
  </r>
  <r>
    <s v="21375102"/>
    <s v="MUSEO NACIONAL DE COSTA RICA"/>
    <x v="3"/>
    <s v="001"/>
    <x v="43"/>
    <s v="VIATICOS DENTRO DEL PAIS"/>
    <n v="25300000"/>
    <n v="25300000"/>
    <n v="17934495.510000002"/>
    <n v="0"/>
    <n v="0"/>
    <n v="0"/>
    <n v="6728140"/>
    <n v="6728140"/>
    <n v="18571860"/>
    <n v="0.26593438735177866"/>
  </r>
  <r>
    <s v="21375102"/>
    <s v="MUSEO NACIONAL DE COSTA RICA"/>
    <x v="3"/>
    <s v="001"/>
    <x v="46"/>
    <s v="SEGUROS, REASEGUROS Y OTRAS OBLIGACIONES"/>
    <n v="60000000"/>
    <n v="60000000"/>
    <n v="42532400.43"/>
    <n v="0"/>
    <n v="0"/>
    <n v="0"/>
    <n v="20372080"/>
    <n v="15285838.67"/>
    <n v="39627920"/>
    <n v="0.33953466666666665"/>
  </r>
  <r>
    <s v="21375102"/>
    <s v="MUSEO NACIONAL DE COSTA RICA"/>
    <x v="3"/>
    <s v="001"/>
    <x v="47"/>
    <s v="SEGUROS"/>
    <n v="60000000"/>
    <n v="60000000"/>
    <n v="42532400.43"/>
    <n v="0"/>
    <n v="0"/>
    <n v="0"/>
    <n v="20372080"/>
    <n v="15285838.67"/>
    <n v="39627920"/>
    <n v="0.33953466666666665"/>
  </r>
  <r>
    <s v="21375102"/>
    <s v="MUSEO NACIONAL DE COSTA RICA"/>
    <x v="3"/>
    <s v="001"/>
    <x v="48"/>
    <s v="CAPACITACION Y PROTOCOLO"/>
    <n v="13260000"/>
    <n v="17460000"/>
    <n v="11322343.77"/>
    <n v="0"/>
    <n v="0"/>
    <n v="0"/>
    <n v="1616710"/>
    <n v="382392"/>
    <n v="15843290"/>
    <n v="9.2595074455899193E-2"/>
  </r>
  <r>
    <s v="21375102"/>
    <s v="MUSEO NACIONAL DE COSTA RICA"/>
    <x v="3"/>
    <s v="001"/>
    <x v="49"/>
    <s v="ACTIVIDADES DE CAPACITACION"/>
    <n v="6760000"/>
    <n v="9560000"/>
    <n v="6073772.6299999999"/>
    <n v="0"/>
    <n v="0"/>
    <n v="0"/>
    <n v="275400"/>
    <n v="0"/>
    <n v="9284600"/>
    <n v="2.8807531380753138E-2"/>
  </r>
  <r>
    <s v="21375102"/>
    <s v="MUSEO NACIONAL DE COSTA RICA"/>
    <x v="3"/>
    <s v="001"/>
    <x v="131"/>
    <s v="ACTIVIDADES PROTOCOLARIAS Y SOCIALES"/>
    <n v="6300000"/>
    <n v="7700000"/>
    <n v="5106796.47"/>
    <n v="0"/>
    <n v="0"/>
    <n v="0"/>
    <n v="1341310"/>
    <n v="382392"/>
    <n v="6358690"/>
    <n v="0.1741961038961039"/>
  </r>
  <r>
    <s v="21375102"/>
    <s v="MUSEO NACIONAL DE COSTA RICA"/>
    <x v="3"/>
    <s v="001"/>
    <x v="50"/>
    <s v="GASTOS DE REPRESENTACION INSTITUCIONAL"/>
    <n v="200000"/>
    <n v="200000"/>
    <n v="141774.67000000001"/>
    <n v="0"/>
    <n v="0"/>
    <n v="0"/>
    <n v="0"/>
    <n v="0"/>
    <n v="200000"/>
    <n v="0"/>
  </r>
  <r>
    <s v="21375102"/>
    <s v="MUSEO NACIONAL DE COSTA RICA"/>
    <x v="3"/>
    <s v="001"/>
    <x v="51"/>
    <s v="MANTENIMIENTO Y REPARACION"/>
    <n v="56794800"/>
    <n v="56794800"/>
    <n v="40260319.609999999"/>
    <n v="0"/>
    <n v="0"/>
    <n v="0"/>
    <n v="7381239.3499999996"/>
    <n v="2581673.16"/>
    <n v="49413560.649999999"/>
    <n v="0.12996329505518109"/>
  </r>
  <r>
    <s v="21375102"/>
    <s v="MUSEO NACIONAL DE COSTA RICA"/>
    <x v="3"/>
    <s v="001"/>
    <x v="52"/>
    <s v="MANTENIMIENTO DE EDIFICIOS, LOCALES Y TERRENOS"/>
    <n v="5604800"/>
    <n v="5604800"/>
    <n v="3973093.3"/>
    <n v="0"/>
    <n v="0"/>
    <n v="0"/>
    <n v="480250"/>
    <n v="480250"/>
    <n v="5124550"/>
    <n v="8.5685483870967735E-2"/>
  </r>
  <r>
    <s v="21375102"/>
    <s v="MUSEO NACIONAL DE COSTA RICA"/>
    <x v="3"/>
    <s v="001"/>
    <x v="53"/>
    <s v="MANT. Y REPARACION DE MAQUINARIA Y EQUIPO DE PROD."/>
    <n v="1600000"/>
    <n v="1600000"/>
    <n v="1134197.3500000001"/>
    <n v="0"/>
    <n v="0"/>
    <n v="0"/>
    <n v="99999.35"/>
    <n v="0"/>
    <n v="1500000.65"/>
    <n v="6.2499593750000006E-2"/>
  </r>
  <r>
    <s v="21375102"/>
    <s v="MUSEO NACIONAL DE COSTA RICA"/>
    <x v="3"/>
    <s v="001"/>
    <x v="54"/>
    <s v="MANT. Y REPARACION DE EQUIPO DE TRANSPORTE"/>
    <n v="7910000"/>
    <n v="7910000"/>
    <n v="5607188.1299999999"/>
    <n v="0"/>
    <n v="0"/>
    <n v="0"/>
    <n v="223740"/>
    <n v="0"/>
    <n v="7686260"/>
    <n v="2.8285714285714286E-2"/>
  </r>
  <r>
    <s v="21375102"/>
    <s v="MUSEO NACIONAL DE COSTA RICA"/>
    <x v="3"/>
    <s v="001"/>
    <x v="55"/>
    <s v="MANT. Y REPARACION DE EQUIPO DE COMUNICAC."/>
    <n v="7000000"/>
    <n v="7000000"/>
    <n v="4962113.3899999997"/>
    <n v="0"/>
    <n v="0"/>
    <n v="0"/>
    <n v="0"/>
    <n v="0"/>
    <n v="7000000"/>
    <n v="0"/>
  </r>
  <r>
    <s v="21375102"/>
    <s v="MUSEO NACIONAL DE COSTA RICA"/>
    <x v="3"/>
    <s v="001"/>
    <x v="56"/>
    <s v="MANT. Y REPARACION DE EQUIPO Y MOBILIARIO DE OFIC."/>
    <n v="18000000"/>
    <n v="18000000"/>
    <n v="12759720.130000001"/>
    <n v="0"/>
    <n v="0"/>
    <n v="0"/>
    <n v="5783750"/>
    <n v="2101423.16"/>
    <n v="12216250"/>
    <n v="0.32131944444444444"/>
  </r>
  <r>
    <s v="21375102"/>
    <s v="MUSEO NACIONAL DE COSTA RICA"/>
    <x v="3"/>
    <s v="001"/>
    <x v="57"/>
    <s v="MANT. Y REP. DE EQUIPO DE COMPUTO Y SIST. DE INF."/>
    <n v="13000000"/>
    <n v="13000000"/>
    <n v="9215353.4199999999"/>
    <n v="0"/>
    <n v="0"/>
    <n v="0"/>
    <n v="791000"/>
    <n v="0"/>
    <n v="12209000"/>
    <n v="6.0846153846153848E-2"/>
  </r>
  <r>
    <s v="21375102"/>
    <s v="MUSEO NACIONAL DE COSTA RICA"/>
    <x v="3"/>
    <s v="001"/>
    <x v="58"/>
    <s v="MANTENIMIENTO Y REPARACION DE OTROS EQUIPOS"/>
    <n v="3680000"/>
    <n v="3680000"/>
    <n v="2608653.89"/>
    <n v="0"/>
    <n v="0"/>
    <n v="0"/>
    <n v="2500"/>
    <n v="0"/>
    <n v="3677500"/>
    <n v="6.793478260869565E-4"/>
  </r>
  <r>
    <s v="21375102"/>
    <s v="MUSEO NACIONAL DE COSTA RICA"/>
    <x v="3"/>
    <s v="001"/>
    <x v="59"/>
    <s v="IMPUESTOS"/>
    <n v="1100000"/>
    <n v="1100000"/>
    <n v="779760.67"/>
    <n v="0"/>
    <n v="0"/>
    <n v="0"/>
    <n v="0"/>
    <n v="0"/>
    <n v="1100000"/>
    <n v="0"/>
  </r>
  <r>
    <s v="21375102"/>
    <s v="MUSEO NACIONAL DE COSTA RICA"/>
    <x v="3"/>
    <s v="001"/>
    <x v="60"/>
    <s v="OTROS IMPUESTOS"/>
    <n v="1100000"/>
    <n v="1100000"/>
    <n v="779760.67"/>
    <n v="0"/>
    <n v="0"/>
    <n v="0"/>
    <n v="0"/>
    <n v="0"/>
    <n v="1100000"/>
    <n v="0"/>
  </r>
  <r>
    <s v="21375102"/>
    <s v="MUSEO NACIONAL DE COSTA RICA"/>
    <x v="3"/>
    <s v="001"/>
    <x v="61"/>
    <s v="SERVICIOS DIVERSOS"/>
    <n v="1150000"/>
    <n v="1650000"/>
    <n v="1044095.21"/>
    <n v="0"/>
    <n v="0"/>
    <n v="0"/>
    <n v="7927"/>
    <n v="0"/>
    <n v="1642073"/>
    <n v="4.8042424242424244E-3"/>
  </r>
  <r>
    <s v="21375102"/>
    <s v="MUSEO NACIONAL DE COSTA RICA"/>
    <x v="3"/>
    <s v="001"/>
    <x v="62"/>
    <s v="DEDUCIBLES"/>
    <n v="0"/>
    <n v="500000"/>
    <n v="228890.87"/>
    <n v="0"/>
    <n v="0"/>
    <n v="0"/>
    <n v="0"/>
    <n v="0"/>
    <n v="500000"/>
    <n v="0"/>
  </r>
  <r>
    <s v="21375102"/>
    <s v="MUSEO NACIONAL DE COSTA RICA"/>
    <x v="3"/>
    <s v="001"/>
    <x v="152"/>
    <s v="OTROS SERVICIOS NO ESPECIFICADOS"/>
    <n v="1150000"/>
    <n v="1150000"/>
    <n v="815204.34"/>
    <n v="0"/>
    <n v="0"/>
    <n v="0"/>
    <n v="7927"/>
    <n v="0"/>
    <n v="1142073"/>
    <n v="6.8930434782608699E-3"/>
  </r>
  <r>
    <s v="21375102"/>
    <s v="MUSEO NACIONAL DE COSTA RICA"/>
    <x v="3"/>
    <s v="001"/>
    <x v="63"/>
    <s v="MATERIALES Y SUMINISTROS"/>
    <n v="87199300"/>
    <n v="87199300"/>
    <n v="61813259.07"/>
    <n v="0"/>
    <n v="0"/>
    <n v="0"/>
    <n v="19202151.899999999"/>
    <n v="15649478.390000001"/>
    <n v="67997148.099999994"/>
    <n v="0.22020993173110334"/>
  </r>
  <r>
    <s v="21375102"/>
    <s v="MUSEO NACIONAL DE COSTA RICA"/>
    <x v="3"/>
    <s v="001"/>
    <x v="64"/>
    <s v="PRODUCTOS QUIMICOS Y CONEXOS"/>
    <n v="23250000"/>
    <n v="24730000"/>
    <n v="17158822.120000001"/>
    <n v="0"/>
    <n v="0"/>
    <n v="0"/>
    <n v="5932040.4199999999"/>
    <n v="3392591.42"/>
    <n v="18797959.579999998"/>
    <n v="0.23987223695915891"/>
  </r>
  <r>
    <s v="21375102"/>
    <s v="MUSEO NACIONAL DE COSTA RICA"/>
    <x v="3"/>
    <s v="001"/>
    <x v="65"/>
    <s v="COMBUSTIBLES Y LUBRICANTES"/>
    <n v="10000000"/>
    <n v="10150000"/>
    <n v="7157400.6600000001"/>
    <n v="0"/>
    <n v="0"/>
    <n v="0"/>
    <n v="3825190"/>
    <n v="1285741"/>
    <n v="6324810"/>
    <n v="0.37686600985221674"/>
  </r>
  <r>
    <s v="21375102"/>
    <s v="MUSEO NACIONAL DE COSTA RICA"/>
    <x v="3"/>
    <s v="001"/>
    <x v="66"/>
    <s v="PRODUCTOS FARMACEUTICOS Y MEDICINALES"/>
    <n v="700000"/>
    <n v="2430000"/>
    <n v="1288173.73"/>
    <n v="0"/>
    <n v="0"/>
    <n v="0"/>
    <n v="0"/>
    <n v="0"/>
    <n v="2430000"/>
    <n v="0"/>
  </r>
  <r>
    <s v="21375102"/>
    <s v="MUSEO NACIONAL DE COSTA RICA"/>
    <x v="3"/>
    <s v="001"/>
    <x v="67"/>
    <s v="TINTAS, PINTURAS Y DILUYENTES"/>
    <n v="10250000"/>
    <n v="10250000"/>
    <n v="7265951.7400000002"/>
    <n v="0"/>
    <n v="0"/>
    <n v="0"/>
    <n v="2106850.42"/>
    <n v="2106850.42"/>
    <n v="8143149.5800000001"/>
    <n v="0.20554638243902437"/>
  </r>
  <r>
    <s v="21375102"/>
    <s v="MUSEO NACIONAL DE COSTA RICA"/>
    <x v="3"/>
    <s v="001"/>
    <x v="68"/>
    <s v="OTROS PRODUCTOS QUIMICOS Y CONEXOS"/>
    <n v="2300000"/>
    <n v="1900000"/>
    <n v="1447295.99"/>
    <n v="0"/>
    <n v="0"/>
    <n v="0"/>
    <n v="0"/>
    <n v="0"/>
    <n v="1900000"/>
    <n v="0"/>
  </r>
  <r>
    <s v="21375102"/>
    <s v="MUSEO NACIONAL DE COSTA RICA"/>
    <x v="3"/>
    <s v="001"/>
    <x v="69"/>
    <s v="ALIMENTOS Y PRODUCTOS AGROPECUARIOS"/>
    <n v="200000"/>
    <n v="200000"/>
    <n v="141774.67000000001"/>
    <n v="0"/>
    <n v="0"/>
    <n v="0"/>
    <n v="50222.12"/>
    <n v="0"/>
    <n v="149777.88"/>
    <n v="0.25111060000000002"/>
  </r>
  <r>
    <s v="21375102"/>
    <s v="MUSEO NACIONAL DE COSTA RICA"/>
    <x v="3"/>
    <s v="001"/>
    <x v="71"/>
    <s v="ALIMENTOS Y BEBIDAS"/>
    <n v="200000"/>
    <n v="200000"/>
    <n v="141774.67000000001"/>
    <n v="0"/>
    <n v="0"/>
    <n v="0"/>
    <n v="50222.12"/>
    <n v="0"/>
    <n v="149777.88"/>
    <n v="0.25111060000000002"/>
  </r>
  <r>
    <s v="21375102"/>
    <s v="MUSEO NACIONAL DE COSTA RICA"/>
    <x v="3"/>
    <s v="001"/>
    <x v="72"/>
    <s v="MATERIALES Y PROD DE USO EN LA CONSTRUC Y MANT."/>
    <n v="13750000"/>
    <n v="12700000"/>
    <n v="9266337.6099999994"/>
    <n v="0"/>
    <n v="0"/>
    <n v="0"/>
    <n v="469870.39"/>
    <n v="0"/>
    <n v="12230129.609999999"/>
    <n v="3.6997668503937008E-2"/>
  </r>
  <r>
    <s v="21375102"/>
    <s v="MUSEO NACIONAL DE COSTA RICA"/>
    <x v="3"/>
    <s v="001"/>
    <x v="73"/>
    <s v="MATERIALES Y PRODUCTOS METALICOS"/>
    <n v="2100000"/>
    <n v="2300000"/>
    <n v="1580190.36"/>
    <n v="0"/>
    <n v="0"/>
    <n v="0"/>
    <n v="0"/>
    <n v="0"/>
    <n v="2300000"/>
    <n v="0"/>
  </r>
  <r>
    <s v="21375102"/>
    <s v="MUSEO NACIONAL DE COSTA RICA"/>
    <x v="3"/>
    <s v="001"/>
    <x v="153"/>
    <s v="MATERIALES Y PRODUCTOS MINERALES Y ASFALTICOS"/>
    <n v="1600000"/>
    <n v="1250000"/>
    <n v="973973.74"/>
    <n v="0"/>
    <n v="0"/>
    <n v="0"/>
    <n v="271200"/>
    <n v="0"/>
    <n v="978800"/>
    <n v="0.21695999999999999"/>
  </r>
  <r>
    <s v="21375102"/>
    <s v="MUSEO NACIONAL DE COSTA RICA"/>
    <x v="3"/>
    <s v="001"/>
    <x v="154"/>
    <s v="MADERA Y SUS DERIVADOS"/>
    <n v="300000"/>
    <n v="300000"/>
    <n v="212662"/>
    <n v="0"/>
    <n v="0"/>
    <n v="0"/>
    <n v="0"/>
    <n v="0"/>
    <n v="300000"/>
    <n v="0"/>
  </r>
  <r>
    <s v="21375102"/>
    <s v="MUSEO NACIONAL DE COSTA RICA"/>
    <x v="3"/>
    <s v="001"/>
    <x v="74"/>
    <s v="MAT. Y PROD. ELECTRICOS, TELEFONICOS Y DE COMPUTO"/>
    <n v="4800000"/>
    <n v="5000000"/>
    <n v="3494148.38"/>
    <n v="0"/>
    <n v="0"/>
    <n v="0"/>
    <n v="0"/>
    <n v="0"/>
    <n v="5000000"/>
    <n v="0"/>
  </r>
  <r>
    <s v="21375102"/>
    <s v="MUSEO NACIONAL DE COSTA RICA"/>
    <x v="3"/>
    <s v="001"/>
    <x v="155"/>
    <s v="MATERIALES Y PRODUCTOS DE VIDRIO"/>
    <n v="300000"/>
    <n v="900000"/>
    <n v="487331.04"/>
    <n v="0"/>
    <n v="0"/>
    <n v="0"/>
    <n v="0"/>
    <n v="0"/>
    <n v="900000"/>
    <n v="0"/>
  </r>
  <r>
    <s v="21375102"/>
    <s v="MUSEO NACIONAL DE COSTA RICA"/>
    <x v="3"/>
    <s v="001"/>
    <x v="75"/>
    <s v="MATERIALES Y PRODUCTOS DE PLASTICO"/>
    <n v="3950000"/>
    <n v="2250000"/>
    <n v="2021820.75"/>
    <n v="0"/>
    <n v="0"/>
    <n v="0"/>
    <n v="0"/>
    <n v="0"/>
    <n v="2250000"/>
    <n v="0"/>
  </r>
  <r>
    <s v="21375102"/>
    <s v="MUSEO NACIONAL DE COSTA RICA"/>
    <x v="3"/>
    <s v="001"/>
    <x v="76"/>
    <s v="OTROS MAT. Y PROD.DE USO EN LA CONSTRU. Y MANTENIM"/>
    <n v="700000"/>
    <n v="700000"/>
    <n v="496211.34"/>
    <n v="0"/>
    <n v="0"/>
    <n v="0"/>
    <n v="198670.39"/>
    <n v="0"/>
    <n v="501329.61"/>
    <n v="0.28381484285714287"/>
  </r>
  <r>
    <s v="21375102"/>
    <s v="MUSEO NACIONAL DE COSTA RICA"/>
    <x v="3"/>
    <s v="001"/>
    <x v="77"/>
    <s v="HERRAMIENTAS, REPUESTOS Y ACCESORIOS"/>
    <n v="19129300"/>
    <n v="19129300"/>
    <n v="13560250.789999999"/>
    <n v="0"/>
    <n v="0"/>
    <n v="0"/>
    <n v="2395949.9900000002"/>
    <n v="2395949.9900000002"/>
    <n v="16733350.01"/>
    <n v="0.12525027000465255"/>
  </r>
  <r>
    <s v="21375102"/>
    <s v="MUSEO NACIONAL DE COSTA RICA"/>
    <x v="3"/>
    <s v="001"/>
    <x v="78"/>
    <s v="HERRAMIENTAS E INSTRUMENTOS"/>
    <n v="600000"/>
    <n v="600000"/>
    <n v="425324"/>
    <n v="0"/>
    <n v="0"/>
    <n v="0"/>
    <n v="0"/>
    <n v="0"/>
    <n v="600000"/>
    <n v="0"/>
  </r>
  <r>
    <s v="21375102"/>
    <s v="MUSEO NACIONAL DE COSTA RICA"/>
    <x v="3"/>
    <s v="001"/>
    <x v="79"/>
    <s v="REPUESTOS Y ACCESORIOS"/>
    <n v="18529300"/>
    <n v="18529300"/>
    <n v="13134926.789999999"/>
    <n v="0"/>
    <n v="0"/>
    <n v="0"/>
    <n v="2395949.9900000002"/>
    <n v="2395949.9900000002"/>
    <n v="16133350.01"/>
    <n v="0.1293060174966135"/>
  </r>
  <r>
    <s v="21375102"/>
    <s v="MUSEO NACIONAL DE COSTA RICA"/>
    <x v="3"/>
    <s v="001"/>
    <x v="80"/>
    <s v="UTILES, MATERIALES Y SUMINISTROS DIVERSOS"/>
    <n v="30870000"/>
    <n v="30440000"/>
    <n v="21686073.879999999"/>
    <n v="0"/>
    <n v="0"/>
    <n v="0"/>
    <n v="10354068.98"/>
    <n v="9860936.9800000004"/>
    <n v="20085931.02"/>
    <n v="0.34014681274638636"/>
  </r>
  <r>
    <s v="21375102"/>
    <s v="MUSEO NACIONAL DE COSTA RICA"/>
    <x v="3"/>
    <s v="001"/>
    <x v="81"/>
    <s v="UTILES Y MATERIALES DE OFICINA Y COMPUTO"/>
    <n v="1390000"/>
    <n v="1350000"/>
    <n v="967022.67"/>
    <n v="0"/>
    <n v="0"/>
    <n v="0"/>
    <n v="111476.22"/>
    <n v="111476.22"/>
    <n v="1238523.78"/>
    <n v="8.257497777777778E-2"/>
  </r>
  <r>
    <s v="21375102"/>
    <s v="MUSEO NACIONAL DE COSTA RICA"/>
    <x v="3"/>
    <s v="001"/>
    <x v="82"/>
    <s v="UTILES Y MATERIALES MEDICO, HOSPITALARIO Y DE INV."/>
    <n v="150000"/>
    <n v="150000"/>
    <n v="106331"/>
    <n v="0"/>
    <n v="0"/>
    <n v="0"/>
    <n v="0"/>
    <n v="0"/>
    <n v="150000"/>
    <n v="0"/>
  </r>
  <r>
    <s v="21375102"/>
    <s v="MUSEO NACIONAL DE COSTA RICA"/>
    <x v="3"/>
    <s v="001"/>
    <x v="83"/>
    <s v="PRODUCTOS DE PAPEL, CARTON E IMPRESOS"/>
    <n v="7600000"/>
    <n v="4740000"/>
    <n v="4078181.64"/>
    <n v="0"/>
    <n v="0"/>
    <n v="0"/>
    <n v="195465.2"/>
    <n v="195465.2"/>
    <n v="4544534.8"/>
    <n v="4.1237383966244726E-2"/>
  </r>
  <r>
    <s v="21375102"/>
    <s v="MUSEO NACIONAL DE COSTA RICA"/>
    <x v="3"/>
    <s v="001"/>
    <x v="84"/>
    <s v="TEXTILES Y VESTUARIO"/>
    <n v="2200000"/>
    <n v="3470030"/>
    <n v="2140917.88"/>
    <n v="0"/>
    <n v="0"/>
    <n v="0"/>
    <n v="1001632"/>
    <n v="508500"/>
    <n v="2468398"/>
    <n v="0.28865225949055195"/>
  </r>
  <r>
    <s v="21375102"/>
    <s v="MUSEO NACIONAL DE COSTA RICA"/>
    <x v="3"/>
    <s v="001"/>
    <x v="85"/>
    <s v="UTILES Y MATERIALES DE LIMPIEZA"/>
    <n v="8680000"/>
    <n v="9879970"/>
    <n v="6702344.9400000004"/>
    <n v="0"/>
    <n v="0"/>
    <n v="0"/>
    <n v="4678554.0599999996"/>
    <n v="4678554.0599999996"/>
    <n v="5201415.9400000004"/>
    <n v="0.47353929819624957"/>
  </r>
  <r>
    <s v="21375102"/>
    <s v="MUSEO NACIONAL DE COSTA RICA"/>
    <x v="3"/>
    <s v="001"/>
    <x v="86"/>
    <s v="UTILES Y MATERIALES DE RESGUARDO Y SEGURIDAD"/>
    <n v="2600000"/>
    <n v="2600000"/>
    <n v="1843070.69"/>
    <n v="0"/>
    <n v="0"/>
    <n v="0"/>
    <n v="0"/>
    <n v="0"/>
    <n v="2600000"/>
    <n v="0"/>
  </r>
  <r>
    <s v="21375102"/>
    <s v="MUSEO NACIONAL DE COSTA RICA"/>
    <x v="3"/>
    <s v="001"/>
    <x v="156"/>
    <s v="UTILES Y MATERIALES DE COCINA Y COMEDOR"/>
    <n v="100000"/>
    <n v="100000"/>
    <n v="70887.34"/>
    <n v="0"/>
    <n v="0"/>
    <n v="0"/>
    <n v="0"/>
    <n v="0"/>
    <n v="100000"/>
    <n v="0"/>
  </r>
  <r>
    <s v="21375102"/>
    <s v="MUSEO NACIONAL DE COSTA RICA"/>
    <x v="3"/>
    <s v="001"/>
    <x v="87"/>
    <s v="OTROS UTILES, MATERIALES Y SUMINISTROS DIVERSOS"/>
    <n v="8150000"/>
    <n v="8150000"/>
    <n v="5777317.7199999997"/>
    <n v="0"/>
    <n v="0"/>
    <n v="0"/>
    <n v="4366941.5"/>
    <n v="4366941.5"/>
    <n v="3783058.5"/>
    <n v="0.53582104294478528"/>
  </r>
  <r>
    <s v="21375102"/>
    <s v="MUSEO NACIONAL DE COSTA RICA"/>
    <x v="3"/>
    <s v="001"/>
    <x v="88"/>
    <s v="TRANSFERENCIAS CORRIENTES"/>
    <n v="68748117"/>
    <n v="86273887"/>
    <n v="63071147.140000001"/>
    <n v="0"/>
    <n v="0"/>
    <n v="0"/>
    <n v="29276667.07"/>
    <n v="29276667.07"/>
    <n v="56997219.93"/>
    <n v="0.33934563618305502"/>
  </r>
  <r>
    <s v="21375102"/>
    <s v="MUSEO NACIONAL DE COSTA RICA"/>
    <x v="3"/>
    <s v="001"/>
    <x v="89"/>
    <s v="TRANSFERENCIAS CORRIENTES AL SECTOR PUBLICO"/>
    <n v="33248117"/>
    <n v="33248117"/>
    <n v="33248117"/>
    <n v="0"/>
    <n v="0"/>
    <n v="0"/>
    <n v="5783126.8300000001"/>
    <n v="5783126.8300000001"/>
    <n v="27464990.170000002"/>
    <n v="0.17393847687675065"/>
  </r>
  <r>
    <s v="21375102"/>
    <s v="MUSEO NACIONAL DE COSTA RICA"/>
    <x v="3"/>
    <s v="001"/>
    <x v="157"/>
    <s v="CCSS CONTRIBUCION ESTATAL SEGURO PENSIONES (CONTRIBUCION ESTATAL AL SEGURO DE PENSIONES, SEGUN LEY NO. 17 DEL 22 DE OCTUBRE DE 1943, LEY"/>
    <n v="28681068"/>
    <n v="28681068"/>
    <n v="28681068"/>
    <n v="0"/>
    <n v="0"/>
    <n v="0"/>
    <n v="4988741.2699999996"/>
    <n v="4988741.2699999996"/>
    <n v="23692326.73"/>
    <n v="0.17393847641935786"/>
  </r>
  <r>
    <s v="21375102"/>
    <s v="MUSEO NACIONAL DE COSTA RICA"/>
    <x v="3"/>
    <s v="001"/>
    <x v="158"/>
    <s v="CCSS CONTRIBUCION ESTATAL SEGURO SALUD (CONTRIBUCION ESTATAL AL SEGURO DE SALUD, SEGUN LEY NO. 17 DEL 22 DE OCTUBRE DE 1943, LEY"/>
    <n v="4567049"/>
    <n v="4567049"/>
    <n v="4567049"/>
    <n v="0"/>
    <n v="0"/>
    <n v="0"/>
    <n v="794385.56"/>
    <n v="794385.56"/>
    <n v="3772663.44"/>
    <n v="0.17393847974917723"/>
  </r>
  <r>
    <s v="21375102"/>
    <s v="MUSEO NACIONAL DE COSTA RICA"/>
    <x v="3"/>
    <s v="001"/>
    <x v="96"/>
    <s v="PRESTACIONES"/>
    <n v="35500000"/>
    <n v="53025770"/>
    <n v="29823030.140000001"/>
    <n v="0"/>
    <n v="0"/>
    <n v="0"/>
    <n v="23493540.239999998"/>
    <n v="23493540.239999998"/>
    <n v="29532229.760000002"/>
    <n v="0.44305891720195667"/>
  </r>
  <r>
    <s v="21375102"/>
    <s v="MUSEO NACIONAL DE COSTA RICA"/>
    <x v="3"/>
    <s v="001"/>
    <x v="97"/>
    <s v="PRESTACIONES LEGALES"/>
    <n v="19500000"/>
    <n v="37025770"/>
    <n v="13823030.140000001"/>
    <n v="0"/>
    <n v="0"/>
    <n v="0"/>
    <n v="13621699.539999999"/>
    <n v="13621699.539999999"/>
    <n v="23404070.460000001"/>
    <n v="0.36789780577149372"/>
  </r>
  <r>
    <s v="21375102"/>
    <s v="MUSEO NACIONAL DE COSTA RICA"/>
    <x v="3"/>
    <s v="001"/>
    <x v="98"/>
    <s v="OTRAS PRESTACIONES"/>
    <n v="16000000"/>
    <n v="16000000"/>
    <n v="16000000"/>
    <n v="0"/>
    <n v="0"/>
    <n v="0"/>
    <n v="9871840.6999999993"/>
    <n v="9871840.6999999993"/>
    <n v="6128159.2999999998"/>
    <n v="0.61699004374999999"/>
  </r>
  <r>
    <s v="21375102"/>
    <s v="MUSEO NACIONAL DE COSTA RICA"/>
    <x v="3"/>
    <s v="280"/>
    <x v="110"/>
    <s v="BIENES DURADEROS"/>
    <n v="71970408"/>
    <n v="71970408"/>
    <n v="71970408"/>
    <n v="0"/>
    <n v="0"/>
    <n v="0"/>
    <n v="8981412.8699999992"/>
    <n v="0"/>
    <n v="62988995.130000003"/>
    <n v="0.12479313539531413"/>
  </r>
  <r>
    <s v="21375102"/>
    <s v="MUSEO NACIONAL DE COSTA RICA"/>
    <x v="3"/>
    <s v="280"/>
    <x v="111"/>
    <s v="MAQUINARIA, EQUIPO Y MOBILIARIO"/>
    <n v="41970408"/>
    <n v="41970408"/>
    <n v="41970408"/>
    <n v="0"/>
    <n v="0"/>
    <n v="0"/>
    <n v="0"/>
    <n v="0"/>
    <n v="41970408"/>
    <n v="0"/>
  </r>
  <r>
    <s v="21375102"/>
    <s v="MUSEO NACIONAL DE COSTA RICA"/>
    <x v="3"/>
    <s v="280"/>
    <x v="113"/>
    <s v="EQUIPO DE COMUNICACION"/>
    <n v="10500000"/>
    <n v="10500000"/>
    <n v="10500000"/>
    <n v="0"/>
    <n v="0"/>
    <n v="0"/>
    <n v="0"/>
    <n v="0"/>
    <n v="10500000"/>
    <n v="0"/>
  </r>
  <r>
    <s v="21375102"/>
    <s v="MUSEO NACIONAL DE COSTA RICA"/>
    <x v="3"/>
    <s v="280"/>
    <x v="115"/>
    <s v="EQUIPO Y PROGRAMAS DE COMPUTO"/>
    <n v="31470408"/>
    <n v="31470408"/>
    <n v="31470408"/>
    <n v="0"/>
    <n v="0"/>
    <n v="0"/>
    <n v="0"/>
    <n v="0"/>
    <n v="31470408"/>
    <n v="0"/>
  </r>
  <r>
    <s v="21375102"/>
    <s v="MUSEO NACIONAL DE COSTA RICA"/>
    <x v="3"/>
    <s v="280"/>
    <x v="119"/>
    <s v="BIENES DURADEROS DIVERSOS"/>
    <n v="30000000"/>
    <n v="30000000"/>
    <n v="30000000"/>
    <n v="0"/>
    <n v="0"/>
    <n v="0"/>
    <n v="8981412.8699999992"/>
    <n v="0"/>
    <n v="21018587.129999999"/>
    <n v="0.29938042899999995"/>
  </r>
  <r>
    <s v="21375102"/>
    <s v="MUSEO NACIONAL DE COSTA RICA"/>
    <x v="3"/>
    <s v="280"/>
    <x v="120"/>
    <s v="BIENES INTANGIBLES"/>
    <n v="30000000"/>
    <n v="30000000"/>
    <n v="30000000"/>
    <n v="0"/>
    <n v="0"/>
    <n v="0"/>
    <n v="8981412.8699999992"/>
    <n v="0"/>
    <n v="21018587.129999999"/>
    <n v="0.29938042899999995"/>
  </r>
  <r>
    <s v="21375103"/>
    <s v="MUSEO DE ARTE COSTARRICENSE"/>
    <x v="4"/>
    <s v="001"/>
    <x v="0"/>
    <s v=""/>
    <n v="1859222380"/>
    <n v="1849191175"/>
    <n v="1596613013.5599999"/>
    <n v="0"/>
    <n v="0"/>
    <n v="0"/>
    <n v="791942780.15999997"/>
    <n v="777759458.15999997"/>
    <n v="1057248394.84"/>
    <n v="0.42826441682537231"/>
  </r>
  <r>
    <s v="21375103"/>
    <s v="MUSEO DE ARTE COSTARRICENSE"/>
    <x v="4"/>
    <s v="001"/>
    <x v="1"/>
    <s v="REMUNERACIONES"/>
    <n v="941076082"/>
    <n v="941076082"/>
    <n v="941076082"/>
    <n v="0"/>
    <n v="0"/>
    <n v="0"/>
    <n v="487853806.35000002"/>
    <n v="478530484.35000002"/>
    <n v="453222275.64999998"/>
    <n v="0.51839996327735804"/>
  </r>
  <r>
    <s v="21375103"/>
    <s v="MUSEO DE ARTE COSTARRICENSE"/>
    <x v="4"/>
    <s v="001"/>
    <x v="2"/>
    <s v="REMUNERACIONES BASICAS"/>
    <n v="471314250"/>
    <n v="476520140"/>
    <n v="476520140"/>
    <n v="0"/>
    <n v="0"/>
    <n v="0"/>
    <n v="238904485.61000001"/>
    <n v="238904485.61000001"/>
    <n v="237615654.38999999"/>
    <n v="0.50135233656650902"/>
  </r>
  <r>
    <s v="21375103"/>
    <s v="MUSEO DE ARTE COSTARRICENSE"/>
    <x v="4"/>
    <s v="001"/>
    <x v="3"/>
    <s v="SUELDOS PARA CARGOS FIJOS"/>
    <n v="458814250"/>
    <n v="472216140"/>
    <n v="472216140"/>
    <n v="0"/>
    <n v="0"/>
    <n v="0"/>
    <n v="236482835.50999999"/>
    <n v="236482835.50999999"/>
    <n v="235733304.49000001"/>
    <n v="0.50079363130197119"/>
  </r>
  <r>
    <s v="21375103"/>
    <s v="MUSEO DE ARTE COSTARRICENSE"/>
    <x v="4"/>
    <s v="001"/>
    <x v="141"/>
    <s v="JORNALES"/>
    <n v="8500000"/>
    <n v="4304000"/>
    <n v="4304000"/>
    <n v="0"/>
    <n v="0"/>
    <n v="0"/>
    <n v="2421650.1"/>
    <n v="2421650.1"/>
    <n v="1882349.9"/>
    <n v="0.56265104553903345"/>
  </r>
  <r>
    <s v="21375103"/>
    <s v="MUSEO DE ARTE COSTARRICENSE"/>
    <x v="4"/>
    <s v="001"/>
    <x v="4"/>
    <s v="SUPLENCIAS"/>
    <n v="4000000"/>
    <n v="0"/>
    <n v="0"/>
    <n v="0"/>
    <n v="0"/>
    <n v="0"/>
    <n v="0"/>
    <n v="0"/>
    <n v="0"/>
    <n v="0"/>
  </r>
  <r>
    <s v="21375103"/>
    <s v="MUSEO DE ARTE COSTARRICENSE"/>
    <x v="4"/>
    <s v="001"/>
    <x v="5"/>
    <s v="REMUNERACIONES EVENTUALES"/>
    <n v="6800000"/>
    <n v="6800000"/>
    <n v="6800000"/>
    <n v="0"/>
    <n v="0"/>
    <n v="0"/>
    <n v="2518952.9300000002"/>
    <n v="2518952.9300000002"/>
    <n v="4281047.07"/>
    <n v="0.37043425441176475"/>
  </r>
  <r>
    <s v="21375103"/>
    <s v="MUSEO DE ARTE COSTARRICENSE"/>
    <x v="4"/>
    <s v="001"/>
    <x v="6"/>
    <s v="TIEMPO EXTRAORDINARIO"/>
    <n v="6800000"/>
    <n v="6800000"/>
    <n v="6800000"/>
    <n v="0"/>
    <n v="0"/>
    <n v="0"/>
    <n v="2518952.9300000002"/>
    <n v="2518952.9300000002"/>
    <n v="4281047.07"/>
    <n v="0.37043425441176475"/>
  </r>
  <r>
    <s v="21375103"/>
    <s v="MUSEO DE ARTE COSTARRICENSE"/>
    <x v="4"/>
    <s v="001"/>
    <x v="7"/>
    <s v="INCENTIVOS SALARIALES"/>
    <n v="309698029"/>
    <n v="304492139"/>
    <n v="304492139"/>
    <n v="0"/>
    <n v="0"/>
    <n v="0"/>
    <n v="157926824.22"/>
    <n v="157926824.22"/>
    <n v="146565314.78"/>
    <n v="0.51865649057035257"/>
  </r>
  <r>
    <s v="21375103"/>
    <s v="MUSEO DE ARTE COSTARRICENSE"/>
    <x v="4"/>
    <s v="001"/>
    <x v="8"/>
    <s v="RETRIBUCION POR AÑOS SERVIDOS"/>
    <n v="121200000"/>
    <n v="115252771"/>
    <n v="115252771"/>
    <n v="0"/>
    <n v="0"/>
    <n v="0"/>
    <n v="61875904.149999999"/>
    <n v="61875904.149999999"/>
    <n v="53376866.850000001"/>
    <n v="0.53687129266505873"/>
  </r>
  <r>
    <s v="21375103"/>
    <s v="MUSEO DE ARTE COSTARRICENSE"/>
    <x v="4"/>
    <s v="001"/>
    <x v="9"/>
    <s v="RESTRICCION AL EJERCICIO LIBERAL DE LA PROFESION"/>
    <n v="63946610"/>
    <n v="63946610"/>
    <n v="63946610"/>
    <n v="0"/>
    <n v="0"/>
    <n v="0"/>
    <n v="36461180.329999998"/>
    <n v="36461180.329999998"/>
    <n v="27485429.670000002"/>
    <n v="0.57018159883690467"/>
  </r>
  <r>
    <s v="21375103"/>
    <s v="MUSEO DE ARTE COSTARRICENSE"/>
    <x v="4"/>
    <s v="001"/>
    <x v="10"/>
    <s v="DECIMOTERCER MES"/>
    <n v="59475720"/>
    <n v="59475720"/>
    <n v="59475720"/>
    <n v="0"/>
    <n v="0"/>
    <n v="0"/>
    <n v="2578077.2599999998"/>
    <n v="2578077.2599999998"/>
    <n v="56897642.740000002"/>
    <n v="4.3346717954822568E-2"/>
  </r>
  <r>
    <s v="21375103"/>
    <s v="MUSEO DE ARTE COSTARRICENSE"/>
    <x v="4"/>
    <s v="001"/>
    <x v="11"/>
    <s v="SALARIO ESCOLAR"/>
    <n v="48575699"/>
    <n v="49317038"/>
    <n v="49317038"/>
    <n v="0"/>
    <n v="0"/>
    <n v="0"/>
    <n v="47482413.32"/>
    <n v="47482413.32"/>
    <n v="1834624.68"/>
    <n v="0.96279937412299577"/>
  </r>
  <r>
    <s v="21375103"/>
    <s v="MUSEO DE ARTE COSTARRICENSE"/>
    <x v="4"/>
    <s v="001"/>
    <x v="12"/>
    <s v="OTROS INCENTIVOS SALARIALES"/>
    <n v="16500000"/>
    <n v="16500000"/>
    <n v="16500000"/>
    <n v="0"/>
    <n v="0"/>
    <n v="0"/>
    <n v="9529249.1600000001"/>
    <n v="9529249.1600000001"/>
    <n v="6970750.8399999999"/>
    <n v="0.57753025212121212"/>
  </r>
  <r>
    <s v="21375103"/>
    <s v="MUSEO DE ARTE COSTARRICENSE"/>
    <x v="4"/>
    <s v="001"/>
    <x v="13"/>
    <s v="CONTRIB. PATRONALES AL DES. Y LA SEGURIDAD SOCIAL"/>
    <n v="71012815"/>
    <n v="71012815"/>
    <n v="71012815"/>
    <n v="0"/>
    <n v="0"/>
    <n v="0"/>
    <n v="41619912"/>
    <n v="36997098"/>
    <n v="29392903"/>
    <n v="0.58609015851575519"/>
  </r>
  <r>
    <s v="21375103"/>
    <s v="MUSEO DE ARTE COSTARRICENSE"/>
    <x v="4"/>
    <s v="001"/>
    <x v="159"/>
    <s v="CCSS CONTRIBUCION PATRONAL SEGURO SALUD (CONTRIBUCION PATRONAL SEGURO DE SALUD, SEGUN LEY NO. 17 DEL 22 DE OCTUBRE DE 1943, LEY"/>
    <n v="67371132"/>
    <n v="67371132"/>
    <n v="67371132"/>
    <n v="0"/>
    <n v="0"/>
    <n v="0"/>
    <n v="39494773"/>
    <n v="35108865"/>
    <n v="27876359"/>
    <n v="0.58622694658002783"/>
  </r>
  <r>
    <s v="21375103"/>
    <s v="MUSEO DE ARTE COSTARRICENSE"/>
    <x v="4"/>
    <s v="001"/>
    <x v="160"/>
    <s v="BANCO POPULAR Y DE DESARROLLO COMUNAL. (BPDC) (SEGUN LEY NO. 4351 DEL 11 DE JULIO DE 1969, LEY ORGANICA DEL B.P.D.C.)."/>
    <n v="3641683"/>
    <n v="3641683"/>
    <n v="3641683"/>
    <n v="0"/>
    <n v="0"/>
    <n v="0"/>
    <n v="2125139"/>
    <n v="1888233"/>
    <n v="1516544"/>
    <n v="0.58355957945817905"/>
  </r>
  <r>
    <s v="21375103"/>
    <s v="MUSEO DE ARTE COSTARRICENSE"/>
    <x v="4"/>
    <s v="001"/>
    <x v="16"/>
    <s v="CONTRIB PATRONALES A FOND PENS Y OTROS FOND CAPIT."/>
    <n v="82250988"/>
    <n v="82250988"/>
    <n v="82250988"/>
    <n v="0"/>
    <n v="0"/>
    <n v="0"/>
    <n v="46883631.590000004"/>
    <n v="42183123.590000004"/>
    <n v="35367356.409999996"/>
    <n v="0.57000691092002453"/>
  </r>
  <r>
    <s v="21375103"/>
    <s v="MUSEO DE ARTE COSTARRICENSE"/>
    <x v="4"/>
    <s v="001"/>
    <x v="161"/>
    <s v="CCSS CONTRIBUCION PATRONAL SEGURO PENSIONES (CONTRIBUCION PATRONAL SEGURO DE PENSIONES, SEGUN LEY NO. 17 DEL 22 DE OCTUBRE DE 1943, LEY"/>
    <n v="39475842"/>
    <n v="39475842"/>
    <n v="39475842"/>
    <n v="0"/>
    <n v="0"/>
    <n v="0"/>
    <n v="23108457"/>
    <n v="20540127"/>
    <n v="16367385"/>
    <n v="0.58538224466497768"/>
  </r>
  <r>
    <s v="21375103"/>
    <s v="MUSEO DE ARTE COSTARRICENSE"/>
    <x v="4"/>
    <s v="001"/>
    <x v="162"/>
    <s v="CCSS APORTE PATRONAL REGIMEN PENSIONES (APORTE PATRONAL AL REGIMEN DE PENSIONES, SEGUN LEY DE PROTECCION AL TRABAJADOR NO. 7983 DEL 16"/>
    <n v="21850097"/>
    <n v="21850097"/>
    <n v="21850097"/>
    <n v="0"/>
    <n v="0"/>
    <n v="0"/>
    <n v="12750858"/>
    <n v="11329405"/>
    <n v="9099239"/>
    <n v="0.58356070455888598"/>
  </r>
  <r>
    <s v="21375103"/>
    <s v="MUSEO DE ARTE COSTARRICENSE"/>
    <x v="4"/>
    <s v="001"/>
    <x v="163"/>
    <s v="CCSS APORTE PATRONAL FONDO CAPITALIZACION LABORAL (APORTE PATRONAL AL FONDO DE CAPITALIZACION LABORAL, SEGUN LEY DE PROTECCION AL TRABAJADOR"/>
    <n v="10925049"/>
    <n v="10925049"/>
    <n v="10925049"/>
    <n v="0"/>
    <n v="0"/>
    <n v="0"/>
    <n v="6375421"/>
    <n v="5664696"/>
    <n v="4549628"/>
    <n v="0.58355994558926005"/>
  </r>
  <r>
    <s v="21375103"/>
    <s v="MUSEO DE ARTE COSTARRICENSE"/>
    <x v="4"/>
    <s v="001"/>
    <x v="164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4648895.59"/>
    <n v="4648895.59"/>
    <n v="5351104.41"/>
    <n v="0.46488955900000001"/>
  </r>
  <r>
    <s v="21375103"/>
    <s v="MUSEO DE ARTE COSTARRICENSE"/>
    <x v="4"/>
    <s v="001"/>
    <x v="21"/>
    <s v="SERVICIOS"/>
    <n v="654295484"/>
    <n v="644264279"/>
    <n v="446017569.80000001"/>
    <n v="0"/>
    <n v="0"/>
    <n v="0"/>
    <n v="237616037.41"/>
    <n v="237616037.41"/>
    <n v="406648241.58999997"/>
    <n v="0.36881765007803574"/>
  </r>
  <r>
    <s v="21375103"/>
    <s v="MUSEO DE ARTE COSTARRICENSE"/>
    <x v="4"/>
    <s v="001"/>
    <x v="22"/>
    <s v="ALQUILERES"/>
    <n v="130305712"/>
    <n v="130305712"/>
    <n v="101743644.58"/>
    <n v="0"/>
    <n v="0"/>
    <n v="0"/>
    <n v="65958271.359999999"/>
    <n v="65958271.359999999"/>
    <n v="64347440.640000001"/>
    <n v="0.50618096741607155"/>
  </r>
  <r>
    <s v="21375103"/>
    <s v="MUSEO DE ARTE COSTARRICENSE"/>
    <x v="4"/>
    <s v="001"/>
    <x v="165"/>
    <s v="ALQUILER DE EDIFICIOS, LOCALES Y TERRENOS"/>
    <n v="119793578"/>
    <n v="119793578"/>
    <n v="93526697.590000004"/>
    <n v="0"/>
    <n v="0"/>
    <n v="0"/>
    <n v="60839668.079999998"/>
    <n v="60839668.079999998"/>
    <n v="58953909.920000002"/>
    <n v="0.50787086499745415"/>
  </r>
  <r>
    <s v="21375103"/>
    <s v="MUSEO DE ARTE COSTARRICENSE"/>
    <x v="4"/>
    <s v="001"/>
    <x v="23"/>
    <s v="ALQUILER DE EQUIPO DE COMPUTO"/>
    <n v="10512134"/>
    <n v="10512134"/>
    <n v="8216946.9900000002"/>
    <n v="0"/>
    <n v="0"/>
    <n v="0"/>
    <n v="5118603.28"/>
    <n v="5118603.28"/>
    <n v="5393530.7199999997"/>
    <n v="0.48692332879318323"/>
  </r>
  <r>
    <s v="21375103"/>
    <s v="MUSEO DE ARTE COSTARRICENSE"/>
    <x v="4"/>
    <s v="001"/>
    <x v="24"/>
    <s v="SERVICIOS BASICOS"/>
    <n v="59248335"/>
    <n v="53764535"/>
    <n v="41824598.170000002"/>
    <n v="0"/>
    <n v="0"/>
    <n v="0"/>
    <n v="24667035.82"/>
    <n v="24667035.82"/>
    <n v="29097499.18"/>
    <n v="0.45879752926348194"/>
  </r>
  <r>
    <s v="21375103"/>
    <s v="MUSEO DE ARTE COSTARRICENSE"/>
    <x v="4"/>
    <s v="001"/>
    <x v="25"/>
    <s v="SERVICIO DE AGUA Y ALCANTARILLADO"/>
    <n v="2496585"/>
    <n v="1596585"/>
    <n v="1549052.86"/>
    <n v="0"/>
    <n v="0"/>
    <n v="0"/>
    <n v="700090"/>
    <n v="700090"/>
    <n v="896495"/>
    <n v="0.43849215669695008"/>
  </r>
  <r>
    <s v="21375103"/>
    <s v="MUSEO DE ARTE COSTARRICENSE"/>
    <x v="4"/>
    <s v="001"/>
    <x v="26"/>
    <s v="SERVICIO DE ENERGIA ELECTRICA"/>
    <n v="20133750"/>
    <n v="19000750"/>
    <n v="13944905.779999999"/>
    <n v="0"/>
    <n v="0"/>
    <n v="0"/>
    <n v="9846665"/>
    <n v="9846665"/>
    <n v="9154085"/>
    <n v="0.51822507006302387"/>
  </r>
  <r>
    <s v="21375103"/>
    <s v="MUSEO DE ARTE COSTARRICENSE"/>
    <x v="4"/>
    <s v="001"/>
    <x v="27"/>
    <s v="SERVICIO DE CORREO"/>
    <n v="16800"/>
    <n v="1592000"/>
    <n v="772896.97"/>
    <n v="0"/>
    <n v="0"/>
    <n v="0"/>
    <n v="0"/>
    <n v="0"/>
    <n v="1592000"/>
    <n v="0"/>
  </r>
  <r>
    <s v="21375103"/>
    <s v="MUSEO DE ARTE COSTARRICENSE"/>
    <x v="4"/>
    <s v="001"/>
    <x v="28"/>
    <s v="SERVICIO DE TELECOMUNICACIONES"/>
    <n v="36601200"/>
    <n v="31575200"/>
    <n v="25557742.559999999"/>
    <n v="0"/>
    <n v="0"/>
    <n v="0"/>
    <n v="14120280.82"/>
    <n v="14120280.82"/>
    <n v="17454919.18"/>
    <n v="0.44719529314145279"/>
  </r>
  <r>
    <s v="21375103"/>
    <s v="MUSEO DE ARTE COSTARRICENSE"/>
    <x v="4"/>
    <s v="001"/>
    <x v="30"/>
    <s v="SERVICIOS COMERCIALES Y FINANCIEROS"/>
    <n v="45611356"/>
    <n v="45611356"/>
    <n v="28197595.57"/>
    <n v="0"/>
    <n v="0"/>
    <n v="0"/>
    <n v="1119827.3500000001"/>
    <n v="1119827.3500000001"/>
    <n v="44491528.649999999"/>
    <n v="2.4551503138823587E-2"/>
  </r>
  <r>
    <s v="21375103"/>
    <s v="MUSEO DE ARTE COSTARRICENSE"/>
    <x v="4"/>
    <s v="001"/>
    <x v="31"/>
    <s v="INFORMACION"/>
    <n v="400000"/>
    <n v="400000"/>
    <n v="283549.34000000003"/>
    <n v="0"/>
    <n v="0"/>
    <n v="0"/>
    <n v="0"/>
    <n v="0"/>
    <n v="400000"/>
    <n v="0"/>
  </r>
  <r>
    <s v="21375103"/>
    <s v="MUSEO DE ARTE COSTARRICENSE"/>
    <x v="4"/>
    <s v="001"/>
    <x v="33"/>
    <s v="IMPRESION, ENCUADERNACION Y OTROS"/>
    <n v="40171356"/>
    <n v="40171356"/>
    <n v="24802288.359999999"/>
    <n v="0"/>
    <n v="0"/>
    <n v="0"/>
    <n v="0"/>
    <n v="0"/>
    <n v="40171356"/>
    <n v="0"/>
  </r>
  <r>
    <s v="21375103"/>
    <s v="MUSEO DE ARTE COSTARRICENSE"/>
    <x v="4"/>
    <s v="001"/>
    <x v="34"/>
    <s v="COMIS. Y GASTOS POR SERV. FINANCIEROS Y COMERCIAL."/>
    <n v="4340000"/>
    <n v="4340000"/>
    <n v="2679569.2799999998"/>
    <n v="0"/>
    <n v="0"/>
    <n v="0"/>
    <n v="1067119.6399999999"/>
    <n v="1067119.6399999999"/>
    <n v="3272880.36"/>
    <n v="0.24588010138248845"/>
  </r>
  <r>
    <s v="21375103"/>
    <s v="MUSEO DE ARTE COSTARRICENSE"/>
    <x v="4"/>
    <s v="001"/>
    <x v="35"/>
    <s v="SERVICIOS DE TECNOLOGIAS DE INFORMACION"/>
    <n v="700000"/>
    <n v="700000"/>
    <n v="432188.59"/>
    <n v="0"/>
    <n v="0"/>
    <n v="0"/>
    <n v="52707.71"/>
    <n v="52707.71"/>
    <n v="647292.29"/>
    <n v="7.5296728571428564E-2"/>
  </r>
  <r>
    <s v="21375103"/>
    <s v="MUSEO DE ARTE COSTARRICENSE"/>
    <x v="4"/>
    <s v="001"/>
    <x v="36"/>
    <s v="SERVICIOS DE GESTION Y APOYO"/>
    <n v="308638820"/>
    <n v="305769820"/>
    <n v="218798571.90000001"/>
    <n v="0"/>
    <n v="0"/>
    <n v="0"/>
    <n v="135980691.44999999"/>
    <n v="135980691.44999999"/>
    <n v="169789128.55000001"/>
    <n v="0.4447158697676572"/>
  </r>
  <r>
    <s v="21375103"/>
    <s v="MUSEO DE ARTE COSTARRICENSE"/>
    <x v="4"/>
    <s v="001"/>
    <x v="37"/>
    <s v="SERVICIOS EN CIENCIAS ECONOMICAS Y SOCIALES"/>
    <n v="3419359"/>
    <n v="3419359"/>
    <n v="2111154.2200000002"/>
    <n v="0"/>
    <n v="0"/>
    <n v="0"/>
    <n v="0"/>
    <n v="0"/>
    <n v="3419359"/>
    <n v="0"/>
  </r>
  <r>
    <s v="21375103"/>
    <s v="MUSEO DE ARTE COSTARRICENSE"/>
    <x v="4"/>
    <s v="001"/>
    <x v="38"/>
    <s v="SERVICIOS INFORMATICOS"/>
    <n v="11919461"/>
    <n v="11500461"/>
    <n v="7167411"/>
    <n v="0"/>
    <n v="0"/>
    <n v="0"/>
    <n v="0"/>
    <n v="0"/>
    <n v="11500461"/>
    <n v="0"/>
  </r>
  <r>
    <s v="21375103"/>
    <s v="MUSEO DE ARTE COSTARRICENSE"/>
    <x v="4"/>
    <s v="001"/>
    <x v="39"/>
    <s v="SERVICIOS GENERALES"/>
    <n v="240000000"/>
    <n v="236650000"/>
    <n v="174334848.78"/>
    <n v="0"/>
    <n v="0"/>
    <n v="0"/>
    <n v="124379905.79000001"/>
    <n v="124379905.79000001"/>
    <n v="112270094.20999999"/>
    <n v="0.52558591079653505"/>
  </r>
  <r>
    <s v="21375103"/>
    <s v="MUSEO DE ARTE COSTARRICENSE"/>
    <x v="4"/>
    <s v="001"/>
    <x v="40"/>
    <s v="OTROS SERVICIOS DE GESTION Y APOYO"/>
    <n v="53300000"/>
    <n v="54200000"/>
    <n v="35185157.899999999"/>
    <n v="0"/>
    <n v="0"/>
    <n v="0"/>
    <n v="11600785.66"/>
    <n v="11600785.66"/>
    <n v="42599214.340000004"/>
    <n v="0.21403663579335794"/>
  </r>
  <r>
    <s v="21375103"/>
    <s v="MUSEO DE ARTE COSTARRICENSE"/>
    <x v="4"/>
    <s v="001"/>
    <x v="41"/>
    <s v="GASTOS DE VIAJE Y DE TRANSPORTE"/>
    <n v="3000000"/>
    <n v="2900000"/>
    <n v="2654723.4300000002"/>
    <n v="0"/>
    <n v="0"/>
    <n v="0"/>
    <n v="1415370"/>
    <n v="1415370"/>
    <n v="1484630"/>
    <n v="0.48805862068965516"/>
  </r>
  <r>
    <s v="21375103"/>
    <s v="MUSEO DE ARTE COSTARRICENSE"/>
    <x v="4"/>
    <s v="001"/>
    <x v="42"/>
    <s v="TRANSPORTE DENTRO DEL PAIS"/>
    <n v="200000"/>
    <n v="100000"/>
    <n v="95996.49"/>
    <n v="0"/>
    <n v="0"/>
    <n v="0"/>
    <n v="0"/>
    <n v="0"/>
    <n v="100000"/>
    <n v="0"/>
  </r>
  <r>
    <s v="21375103"/>
    <s v="MUSEO DE ARTE COSTARRICENSE"/>
    <x v="4"/>
    <s v="001"/>
    <x v="43"/>
    <s v="VIATICOS DENTRO DEL PAIS"/>
    <n v="2800000"/>
    <n v="2800000"/>
    <n v="2558726.94"/>
    <n v="0"/>
    <n v="0"/>
    <n v="0"/>
    <n v="1415370"/>
    <n v="1415370"/>
    <n v="1384630"/>
    <n v="0.50548928571428575"/>
  </r>
  <r>
    <s v="21375103"/>
    <s v="MUSEO DE ARTE COSTARRICENSE"/>
    <x v="4"/>
    <s v="001"/>
    <x v="46"/>
    <s v="SEGUROS, REASEGUROS Y OTRAS OBLIGACIONES"/>
    <n v="70000000"/>
    <n v="70000000"/>
    <n v="28073954.350000001"/>
    <n v="0"/>
    <n v="0"/>
    <n v="0"/>
    <n v="0"/>
    <n v="0"/>
    <n v="70000000"/>
    <n v="0"/>
  </r>
  <r>
    <s v="21375103"/>
    <s v="MUSEO DE ARTE COSTARRICENSE"/>
    <x v="4"/>
    <s v="001"/>
    <x v="47"/>
    <s v="SEGUROS"/>
    <n v="70000000"/>
    <n v="70000000"/>
    <n v="28073954.350000001"/>
    <n v="0"/>
    <n v="0"/>
    <n v="0"/>
    <n v="0"/>
    <n v="0"/>
    <n v="70000000"/>
    <n v="0"/>
  </r>
  <r>
    <s v="21375103"/>
    <s v="MUSEO DE ARTE COSTARRICENSE"/>
    <x v="4"/>
    <s v="001"/>
    <x v="48"/>
    <s v="CAPACITACION Y PROTOCOLO"/>
    <n v="100000"/>
    <n v="0"/>
    <n v="0"/>
    <n v="0"/>
    <n v="0"/>
    <n v="0"/>
    <n v="0"/>
    <n v="0"/>
    <n v="0"/>
    <n v="0"/>
  </r>
  <r>
    <s v="21375103"/>
    <s v="MUSEO DE ARTE COSTARRICENSE"/>
    <x v="4"/>
    <s v="001"/>
    <x v="50"/>
    <s v="GASTOS DE REPRESENTACION INSTITUCIONAL"/>
    <n v="100000"/>
    <n v="0"/>
    <n v="0"/>
    <n v="0"/>
    <n v="0"/>
    <n v="0"/>
    <n v="0"/>
    <n v="0"/>
    <n v="0"/>
    <n v="0"/>
  </r>
  <r>
    <s v="21375103"/>
    <s v="MUSEO DE ARTE COSTARRICENSE"/>
    <x v="4"/>
    <s v="001"/>
    <x v="51"/>
    <s v="MANTENIMIENTO Y REPARACION"/>
    <n v="36871261"/>
    <n v="35492856"/>
    <n v="24420004.32"/>
    <n v="0"/>
    <n v="0"/>
    <n v="0"/>
    <n v="8474841.4299999997"/>
    <n v="8474841.4299999997"/>
    <n v="27018014.57"/>
    <n v="0.23877597874907558"/>
  </r>
  <r>
    <s v="21375103"/>
    <s v="MUSEO DE ARTE COSTARRICENSE"/>
    <x v="4"/>
    <s v="001"/>
    <x v="52"/>
    <s v="MANTENIMIENTO DE EDIFICIOS, LOCALES Y TERRENOS"/>
    <n v="16432401"/>
    <n v="16432401"/>
    <n v="10242839.039999999"/>
    <n v="0"/>
    <n v="0"/>
    <n v="0"/>
    <n v="644100"/>
    <n v="644100"/>
    <n v="15788301"/>
    <n v="3.9196949977060566E-2"/>
  </r>
  <r>
    <s v="21375103"/>
    <s v="MUSEO DE ARTE COSTARRICENSE"/>
    <x v="4"/>
    <s v="001"/>
    <x v="166"/>
    <s v="MANTENIMIENTO DE INSTALACIONES Y OTRAS OBRAS"/>
    <n v="2109000"/>
    <n v="2109000"/>
    <n v="1302122.49"/>
    <n v="0"/>
    <n v="0"/>
    <n v="0"/>
    <n v="0"/>
    <n v="0"/>
    <n v="2109000"/>
    <n v="0"/>
  </r>
  <r>
    <s v="21375103"/>
    <s v="MUSEO DE ARTE COSTARRICENSE"/>
    <x v="4"/>
    <s v="001"/>
    <x v="53"/>
    <s v="MANT. Y REPARACION DE MAQUINARIA Y EQUIPO DE PROD."/>
    <n v="707471"/>
    <n v="707471"/>
    <n v="491023.11"/>
    <n v="0"/>
    <n v="0"/>
    <n v="0"/>
    <n v="207920"/>
    <n v="207920"/>
    <n v="499551"/>
    <n v="0.29389190510989144"/>
  </r>
  <r>
    <s v="21375103"/>
    <s v="MUSEO DE ARTE COSTARRICENSE"/>
    <x v="4"/>
    <s v="001"/>
    <x v="54"/>
    <s v="MANT. Y REPARACION DE EQUIPO DE TRANSPORTE"/>
    <n v="1500000"/>
    <n v="1000000"/>
    <n v="697227.55"/>
    <n v="0"/>
    <n v="0"/>
    <n v="0"/>
    <n v="0"/>
    <n v="0"/>
    <n v="1000000"/>
    <n v="0"/>
  </r>
  <r>
    <s v="21375103"/>
    <s v="MUSEO DE ARTE COSTARRICENSE"/>
    <x v="4"/>
    <s v="001"/>
    <x v="56"/>
    <s v="MANT. Y REPARACION DE EQUIPO Y MOBILIARIO DE OFIC."/>
    <n v="1148000"/>
    <n v="820000"/>
    <n v="558636.89"/>
    <n v="0"/>
    <n v="0"/>
    <n v="0"/>
    <n v="0"/>
    <n v="0"/>
    <n v="820000"/>
    <n v="0"/>
  </r>
  <r>
    <s v="21375103"/>
    <s v="MUSEO DE ARTE COSTARRICENSE"/>
    <x v="4"/>
    <s v="001"/>
    <x v="57"/>
    <s v="MANT. Y REP. DE EQUIPO DE COMPUTO Y SIST. DE INF."/>
    <n v="14850405"/>
    <n v="14300000"/>
    <n v="11040266.289999999"/>
    <n v="0"/>
    <n v="0"/>
    <n v="0"/>
    <n v="7622821.4299999997"/>
    <n v="7622821.4299999997"/>
    <n v="6677178.5700000003"/>
    <n v="0.53306443566433559"/>
  </r>
  <r>
    <s v="21375103"/>
    <s v="MUSEO DE ARTE COSTARRICENSE"/>
    <x v="4"/>
    <s v="001"/>
    <x v="58"/>
    <s v="MANTENIMIENTO Y REPARACION DE OTROS EQUIPOS"/>
    <n v="123984"/>
    <n v="123984"/>
    <n v="87888.95"/>
    <n v="0"/>
    <n v="0"/>
    <n v="0"/>
    <n v="0"/>
    <n v="0"/>
    <n v="123984"/>
    <n v="0"/>
  </r>
  <r>
    <s v="21375103"/>
    <s v="MUSEO DE ARTE COSTARRICENSE"/>
    <x v="4"/>
    <s v="001"/>
    <x v="59"/>
    <s v="IMPUESTOS"/>
    <n v="210000"/>
    <n v="110000"/>
    <n v="103085.23"/>
    <n v="0"/>
    <n v="0"/>
    <n v="0"/>
    <n v="0"/>
    <n v="0"/>
    <n v="110000"/>
    <n v="0"/>
  </r>
  <r>
    <s v="21375103"/>
    <s v="MUSEO DE ARTE COSTARRICENSE"/>
    <x v="4"/>
    <s v="001"/>
    <x v="60"/>
    <s v="OTROS IMPUESTOS"/>
    <n v="210000"/>
    <n v="110000"/>
    <n v="103085.23"/>
    <n v="0"/>
    <n v="0"/>
    <n v="0"/>
    <n v="0"/>
    <n v="0"/>
    <n v="110000"/>
    <n v="0"/>
  </r>
  <r>
    <s v="21375103"/>
    <s v="MUSEO DE ARTE COSTARRICENSE"/>
    <x v="4"/>
    <s v="001"/>
    <x v="61"/>
    <s v="SERVICIOS DIVERSOS"/>
    <n v="310000"/>
    <n v="310000"/>
    <n v="201392.25"/>
    <n v="0"/>
    <n v="0"/>
    <n v="0"/>
    <n v="0"/>
    <n v="0"/>
    <n v="310000"/>
    <n v="0"/>
  </r>
  <r>
    <s v="21375103"/>
    <s v="MUSEO DE ARTE COSTARRICENSE"/>
    <x v="4"/>
    <s v="001"/>
    <x v="62"/>
    <s v="DEDUCIBLES"/>
    <n v="100000"/>
    <n v="100000"/>
    <n v="70887.34"/>
    <n v="0"/>
    <n v="0"/>
    <n v="0"/>
    <n v="0"/>
    <n v="0"/>
    <n v="100000"/>
    <n v="0"/>
  </r>
  <r>
    <s v="21375103"/>
    <s v="MUSEO DE ARTE COSTARRICENSE"/>
    <x v="4"/>
    <s v="001"/>
    <x v="152"/>
    <s v="OTROS SERVICIOS NO ESPECIFICADOS"/>
    <n v="210000"/>
    <n v="210000"/>
    <n v="130504.91"/>
    <n v="0"/>
    <n v="0"/>
    <n v="0"/>
    <n v="0"/>
    <n v="0"/>
    <n v="210000"/>
    <n v="0"/>
  </r>
  <r>
    <s v="21375103"/>
    <s v="MUSEO DE ARTE COSTARRICENSE"/>
    <x v="4"/>
    <s v="001"/>
    <x v="63"/>
    <s v="MATERIALES Y SUMINISTROS"/>
    <n v="26886448"/>
    <n v="26886448"/>
    <n v="16521504.48"/>
    <n v="0"/>
    <n v="0"/>
    <n v="0"/>
    <n v="1725480"/>
    <n v="1725480"/>
    <n v="25160968"/>
    <n v="6.4176569549090304E-2"/>
  </r>
  <r>
    <s v="21375103"/>
    <s v="MUSEO DE ARTE COSTARRICENSE"/>
    <x v="4"/>
    <s v="001"/>
    <x v="64"/>
    <s v="PRODUCTOS QUIMICOS Y CONEXOS"/>
    <n v="4350000"/>
    <n v="4350000"/>
    <n v="3152236.83"/>
    <n v="0"/>
    <n v="0"/>
    <n v="0"/>
    <n v="1725480"/>
    <n v="1725480"/>
    <n v="2624520"/>
    <n v="0.39666206896551726"/>
  </r>
  <r>
    <s v="21375103"/>
    <s v="MUSEO DE ARTE COSTARRICENSE"/>
    <x v="4"/>
    <s v="001"/>
    <x v="65"/>
    <s v="COMBUSTIBLES Y LUBRICANTES"/>
    <n v="3000000"/>
    <n v="3000000"/>
    <n v="1852236.83"/>
    <n v="0"/>
    <n v="0"/>
    <n v="0"/>
    <n v="600000"/>
    <n v="600000"/>
    <n v="2400000"/>
    <n v="0.2"/>
  </r>
  <r>
    <s v="21375103"/>
    <s v="MUSEO DE ARTE COSTARRICENSE"/>
    <x v="4"/>
    <s v="001"/>
    <x v="66"/>
    <s v="PRODUCTOS FARMACEUTICOS Y MEDICINALES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67"/>
    <s v="TINTAS, PINTURAS Y DILUYENTES"/>
    <n v="1300000"/>
    <n v="1300000"/>
    <n v="1300000"/>
    <n v="0"/>
    <n v="0"/>
    <n v="0"/>
    <n v="1125480"/>
    <n v="1125480"/>
    <n v="174520"/>
    <n v="0.86575384615384621"/>
  </r>
  <r>
    <s v="21375103"/>
    <s v="MUSEO DE ARTE COSTARRICENSE"/>
    <x v="4"/>
    <s v="001"/>
    <x v="69"/>
    <s v="ALIMENTOS Y PRODUCTOS AGROPECUARIOS"/>
    <n v="500000"/>
    <n v="500000"/>
    <n v="0"/>
    <n v="0"/>
    <n v="0"/>
    <n v="0"/>
    <n v="0"/>
    <n v="0"/>
    <n v="500000"/>
    <n v="0"/>
  </r>
  <r>
    <s v="21375103"/>
    <s v="MUSEO DE ARTE COSTARRICENSE"/>
    <x v="4"/>
    <s v="001"/>
    <x v="71"/>
    <s v="ALIMENTOS Y BEBIDAS"/>
    <n v="500000"/>
    <n v="500000"/>
    <n v="0"/>
    <n v="0"/>
    <n v="0"/>
    <n v="0"/>
    <n v="0"/>
    <n v="0"/>
    <n v="500000"/>
    <n v="0"/>
  </r>
  <r>
    <s v="21375103"/>
    <s v="MUSEO DE ARTE COSTARRICENSE"/>
    <x v="4"/>
    <s v="001"/>
    <x v="72"/>
    <s v="MATERIALES Y PROD DE USO EN LA CONSTRUC Y MANT."/>
    <n v="3386000"/>
    <n v="2850000"/>
    <n v="1640582.67"/>
    <n v="0"/>
    <n v="0"/>
    <n v="0"/>
    <n v="0"/>
    <n v="0"/>
    <n v="2850000"/>
    <n v="0"/>
  </r>
  <r>
    <s v="21375103"/>
    <s v="MUSEO DE ARTE COSTARRICENSE"/>
    <x v="4"/>
    <s v="001"/>
    <x v="73"/>
    <s v="MATERIALES Y PRODUCTOS METALICOS"/>
    <n v="200000"/>
    <n v="200000"/>
    <n v="141774.67000000001"/>
    <n v="0"/>
    <n v="0"/>
    <n v="0"/>
    <n v="0"/>
    <n v="0"/>
    <n v="200000"/>
    <n v="0"/>
  </r>
  <r>
    <s v="21375103"/>
    <s v="MUSEO DE ARTE COSTARRICENSE"/>
    <x v="4"/>
    <s v="001"/>
    <x v="153"/>
    <s v="MATERIALES Y PRODUCTOS MINERALES Y ASFALTICOS"/>
    <n v="150000"/>
    <n v="150000"/>
    <n v="92611.839999999997"/>
    <n v="0"/>
    <n v="0"/>
    <n v="0"/>
    <n v="0"/>
    <n v="0"/>
    <n v="150000"/>
    <n v="0"/>
  </r>
  <r>
    <s v="21375103"/>
    <s v="MUSEO DE ARTE COSTARRICENSE"/>
    <x v="4"/>
    <s v="001"/>
    <x v="154"/>
    <s v="MADERA Y SUS DERIVADOS"/>
    <n v="500000"/>
    <n v="300000"/>
    <n v="0"/>
    <n v="0"/>
    <n v="0"/>
    <n v="0"/>
    <n v="0"/>
    <n v="0"/>
    <n v="300000"/>
    <n v="0"/>
  </r>
  <r>
    <s v="21375103"/>
    <s v="MUSEO DE ARTE COSTARRICENSE"/>
    <x v="4"/>
    <s v="001"/>
    <x v="74"/>
    <s v="MAT. Y PROD. ELECTRICOS, TELEFONICOS Y DE COMPUTO"/>
    <n v="1000000"/>
    <n v="1000000"/>
    <n v="617412.27"/>
    <n v="0"/>
    <n v="0"/>
    <n v="0"/>
    <n v="0"/>
    <n v="0"/>
    <n v="1000000"/>
    <n v="0"/>
  </r>
  <r>
    <s v="21375103"/>
    <s v="MUSEO DE ARTE COSTARRICENSE"/>
    <x v="4"/>
    <s v="001"/>
    <x v="155"/>
    <s v="MATERIALES Y PRODUCTOS DE VIDRIO"/>
    <n v="36000"/>
    <n v="0"/>
    <n v="0"/>
    <n v="0"/>
    <n v="0"/>
    <n v="0"/>
    <n v="0"/>
    <n v="0"/>
    <n v="0"/>
    <n v="0"/>
  </r>
  <r>
    <s v="21375103"/>
    <s v="MUSEO DE ARTE COSTARRICENSE"/>
    <x v="4"/>
    <s v="001"/>
    <x v="75"/>
    <s v="MATERIALES Y PRODUCTOS DE PLASTICO"/>
    <n v="500000"/>
    <n v="200000"/>
    <n v="171371.62"/>
    <n v="0"/>
    <n v="0"/>
    <n v="0"/>
    <n v="0"/>
    <n v="0"/>
    <n v="200000"/>
    <n v="0"/>
  </r>
  <r>
    <s v="21375103"/>
    <s v="MUSEO DE ARTE COSTARRICENSE"/>
    <x v="4"/>
    <s v="001"/>
    <x v="76"/>
    <s v="OTROS MAT. Y PROD.DE USO EN LA CONSTRU. Y MANTENIM"/>
    <n v="1000000"/>
    <n v="1000000"/>
    <n v="617412.27"/>
    <n v="0"/>
    <n v="0"/>
    <n v="0"/>
    <n v="0"/>
    <n v="0"/>
    <n v="1000000"/>
    <n v="0"/>
  </r>
  <r>
    <s v="21375103"/>
    <s v="MUSEO DE ARTE COSTARRICENSE"/>
    <x v="4"/>
    <s v="001"/>
    <x v="77"/>
    <s v="HERRAMIENTAS, REPUESTOS Y ACCESORIOS"/>
    <n v="10500000"/>
    <n v="6500000"/>
    <n v="4697432.5199999996"/>
    <n v="0"/>
    <n v="0"/>
    <n v="0"/>
    <n v="0"/>
    <n v="0"/>
    <n v="6500000"/>
    <n v="0"/>
  </r>
  <r>
    <s v="21375103"/>
    <s v="MUSEO DE ARTE COSTARRICENSE"/>
    <x v="4"/>
    <s v="001"/>
    <x v="78"/>
    <s v="HERRAMIENTAS E INSTRUMENTOS"/>
    <n v="10000000"/>
    <n v="6000000"/>
    <n v="4342995.8499999996"/>
    <n v="0"/>
    <n v="0"/>
    <n v="0"/>
    <n v="0"/>
    <n v="0"/>
    <n v="6000000"/>
    <n v="0"/>
  </r>
  <r>
    <s v="21375103"/>
    <s v="MUSEO DE ARTE COSTARRICENSE"/>
    <x v="4"/>
    <s v="001"/>
    <x v="79"/>
    <s v="REPUESTOS Y ACCESORIOS"/>
    <n v="500000"/>
    <n v="500000"/>
    <n v="354436.67"/>
    <n v="0"/>
    <n v="0"/>
    <n v="0"/>
    <n v="0"/>
    <n v="0"/>
    <n v="500000"/>
    <n v="0"/>
  </r>
  <r>
    <s v="21375103"/>
    <s v="MUSEO DE ARTE COSTARRICENSE"/>
    <x v="4"/>
    <s v="001"/>
    <x v="80"/>
    <s v="UTILES, MATERIALES Y SUMINISTROS DIVERSOS"/>
    <n v="8150448"/>
    <n v="12686448"/>
    <n v="7031252.46"/>
    <n v="0"/>
    <n v="0"/>
    <n v="0"/>
    <n v="0"/>
    <n v="0"/>
    <n v="12686448"/>
    <n v="0"/>
  </r>
  <r>
    <s v="21375103"/>
    <s v="MUSEO DE ARTE COSTARRICENSE"/>
    <x v="4"/>
    <s v="001"/>
    <x v="81"/>
    <s v="UTILES Y MATERIALES DE OFICINA Y COMPUTO"/>
    <n v="1000000"/>
    <n v="500000"/>
    <n v="388521.41"/>
    <n v="0"/>
    <n v="0"/>
    <n v="0"/>
    <n v="0"/>
    <n v="0"/>
    <n v="500000"/>
    <n v="0"/>
  </r>
  <r>
    <s v="21375103"/>
    <s v="MUSEO DE ARTE COSTARRICENSE"/>
    <x v="4"/>
    <s v="001"/>
    <x v="82"/>
    <s v="UTILES Y MATERIALES MEDICO, HOSPITALARIO Y DE INV."/>
    <n v="20000"/>
    <n v="0"/>
    <n v="0"/>
    <n v="0"/>
    <n v="0"/>
    <n v="0"/>
    <n v="0"/>
    <n v="0"/>
    <n v="0"/>
    <n v="0"/>
  </r>
  <r>
    <s v="21375103"/>
    <s v="MUSEO DE ARTE COSTARRICENSE"/>
    <x v="4"/>
    <s v="001"/>
    <x v="83"/>
    <s v="PRODUCTOS DE PAPEL, CARTON E IMPRESOS"/>
    <n v="2005448"/>
    <n v="9041448"/>
    <n v="4459140.47"/>
    <n v="0"/>
    <n v="0"/>
    <n v="0"/>
    <n v="0"/>
    <n v="0"/>
    <n v="9041448"/>
    <n v="0"/>
  </r>
  <r>
    <s v="21375103"/>
    <s v="MUSEO DE ARTE COSTARRICENSE"/>
    <x v="4"/>
    <s v="001"/>
    <x v="84"/>
    <s v="TEXTILES Y VESTUARIO"/>
    <n v="20000"/>
    <n v="20000"/>
    <n v="0"/>
    <n v="0"/>
    <n v="0"/>
    <n v="0"/>
    <n v="0"/>
    <n v="0"/>
    <n v="20000"/>
    <n v="0"/>
  </r>
  <r>
    <s v="21375103"/>
    <s v="MUSEO DE ARTE COSTARRICENSE"/>
    <x v="4"/>
    <s v="001"/>
    <x v="85"/>
    <s v="UTILES Y MATERIALES DE LIMPIEZA"/>
    <n v="5000000"/>
    <n v="3000000"/>
    <n v="2171497.92"/>
    <n v="0"/>
    <n v="0"/>
    <n v="0"/>
    <n v="0"/>
    <n v="0"/>
    <n v="3000000"/>
    <n v="0"/>
  </r>
  <r>
    <s v="21375103"/>
    <s v="MUSEO DE ARTE COSTARRICENSE"/>
    <x v="4"/>
    <s v="001"/>
    <x v="86"/>
    <s v="UTILES Y MATERIALES DE RESGUARDO Y SEGURIDAD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156"/>
    <s v="UTILES Y MATERIALES DE COCINA Y COMEDOR"/>
    <n v="5000"/>
    <n v="25000"/>
    <n v="12092.66"/>
    <n v="0"/>
    <n v="0"/>
    <n v="0"/>
    <n v="0"/>
    <n v="0"/>
    <n v="25000"/>
    <n v="0"/>
  </r>
  <r>
    <s v="21375103"/>
    <s v="MUSEO DE ARTE COSTARRICENSE"/>
    <x v="4"/>
    <s v="001"/>
    <x v="87"/>
    <s v="OTROS UTILES, MATERIALES Y SUMINISTROS DIVERSOS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88"/>
    <s v="TRANSFERENCIAS CORRIENTES"/>
    <n v="163381032"/>
    <n v="163381032"/>
    <n v="123143543.28"/>
    <n v="0"/>
    <n v="0"/>
    <n v="0"/>
    <n v="59808093.75"/>
    <n v="54948093.75"/>
    <n v="103572938.25"/>
    <n v="0.36606509958879435"/>
  </r>
  <r>
    <s v="21375103"/>
    <s v="MUSEO DE ARTE COSTARRICENSE"/>
    <x v="4"/>
    <s v="001"/>
    <x v="89"/>
    <s v="TRANSFERENCIAS CORRIENTES AL SECTOR PUBLICO"/>
    <n v="13255726"/>
    <n v="13255726"/>
    <n v="13255726"/>
    <n v="0"/>
    <n v="0"/>
    <n v="0"/>
    <n v="5979667.1100000003"/>
    <n v="5979667.1100000003"/>
    <n v="7276058.8899999997"/>
    <n v="0.45110068735578879"/>
  </r>
  <r>
    <s v="21375103"/>
    <s v="MUSEO DE ARTE COSTARRICENSE"/>
    <x v="4"/>
    <s v="001"/>
    <x v="167"/>
    <s v="CCSS CONTRIBUCION ESTATAL SEGURO PENSIONES (CONTRIBUCION ESTATAL AL SEGURO DE PENSIONES, SEGUN LEY NO. 17 DEL 22 DE OCTUBRE DE 1943, LEY"/>
    <n v="11434884"/>
    <n v="11434884"/>
    <n v="11434884"/>
    <n v="0"/>
    <n v="0"/>
    <n v="0"/>
    <n v="5158284.2699999996"/>
    <n v="5158284.2699999996"/>
    <n v="6276599.7300000004"/>
    <n v="0.45110070814885395"/>
  </r>
  <r>
    <s v="21375103"/>
    <s v="MUSEO DE ARTE COSTARRICENSE"/>
    <x v="4"/>
    <s v="001"/>
    <x v="168"/>
    <s v="CCSS CONTRIBUCION ESTATAL SEGURO SALUD (CONTRIBUCION ESTATAL AL SEGURO DE SALUD, SEGUN LEY NO. 17 DEL 22 DE OCTUBRE DE 1943, LEY"/>
    <n v="1820842"/>
    <n v="1820842"/>
    <n v="1820842"/>
    <n v="0"/>
    <n v="0"/>
    <n v="0"/>
    <n v="821382.84"/>
    <n v="821382.84"/>
    <n v="999459.16"/>
    <n v="0.45110055677538191"/>
  </r>
  <r>
    <s v="21375103"/>
    <s v="MUSEO DE ARTE COSTARRICENSE"/>
    <x v="4"/>
    <s v="001"/>
    <x v="93"/>
    <s v="TRANSFERENCIAS CORRIENTES A PERSONAS"/>
    <n v="134625200"/>
    <n v="134625200"/>
    <n v="95815130.030000001"/>
    <n v="0"/>
    <n v="0"/>
    <n v="0"/>
    <n v="42625200"/>
    <n v="37765200"/>
    <n v="92000000"/>
    <n v="0.31662125664437268"/>
  </r>
  <r>
    <s v="21375103"/>
    <s v="MUSEO DE ARTE COSTARRICENSE"/>
    <x v="4"/>
    <s v="001"/>
    <x v="94"/>
    <s v="BECAS A TERCERAS PERSONAS"/>
    <n v="4500000"/>
    <n v="4500000"/>
    <n v="3189930.03"/>
    <n v="0"/>
    <n v="0"/>
    <n v="0"/>
    <n v="0"/>
    <n v="0"/>
    <n v="4500000"/>
    <n v="0"/>
  </r>
  <r>
    <s v="21375103"/>
    <s v="MUSEO DE ARTE COSTARRICENSE"/>
    <x v="4"/>
    <s v="001"/>
    <x v="95"/>
    <s v="OTRAS TRANSFERENCIAS A PERSONAS"/>
    <n v="130125200"/>
    <n v="130125200"/>
    <n v="92625200"/>
    <n v="0"/>
    <n v="0"/>
    <n v="0"/>
    <n v="42625200"/>
    <n v="37765200"/>
    <n v="87500000"/>
    <n v="0.32757067808541313"/>
  </r>
  <r>
    <s v="21375103"/>
    <s v="MUSEO DE ARTE COSTARRICENSE"/>
    <x v="4"/>
    <s v="001"/>
    <x v="96"/>
    <s v="PRESTACIONES"/>
    <n v="13000000"/>
    <n v="13000000"/>
    <n v="12104873.560000001"/>
    <n v="0"/>
    <n v="0"/>
    <n v="0"/>
    <n v="9684814.4299999997"/>
    <n v="9684814.4299999997"/>
    <n v="3315185.57"/>
    <n v="0.74498572538461538"/>
  </r>
  <r>
    <s v="21375103"/>
    <s v="MUSEO DE ARTE COSTARRICENSE"/>
    <x v="4"/>
    <s v="001"/>
    <x v="97"/>
    <s v="PRESTACIONES LEGALES"/>
    <n v="11000000"/>
    <n v="7500000"/>
    <n v="6604873.5599999996"/>
    <n v="0"/>
    <n v="0"/>
    <n v="0"/>
    <n v="5759026.0499999998"/>
    <n v="5759026.0499999998"/>
    <n v="1740973.95"/>
    <n v="0.76787013999999998"/>
  </r>
  <r>
    <s v="21375103"/>
    <s v="MUSEO DE ARTE COSTARRICENSE"/>
    <x v="4"/>
    <s v="001"/>
    <x v="98"/>
    <s v="OTRAS PRESTACIONES"/>
    <n v="2000000"/>
    <n v="5500000"/>
    <n v="5500000"/>
    <n v="0"/>
    <n v="0"/>
    <n v="0"/>
    <n v="3925788.38"/>
    <n v="3925788.38"/>
    <n v="1574211.62"/>
    <n v="0.71377970545454539"/>
  </r>
  <r>
    <s v="21375103"/>
    <s v="MUSEO DE ARTE COSTARRICENSE"/>
    <x v="4"/>
    <s v="001"/>
    <x v="105"/>
    <s v="TRANSFERENCIAS CORRIENTES AL SECTOR EXTERNO"/>
    <n v="2500106"/>
    <n v="2500106"/>
    <n v="1967813.69"/>
    <n v="0"/>
    <n v="0"/>
    <n v="0"/>
    <n v="1518412.21"/>
    <n v="1518412.21"/>
    <n v="981693.79"/>
    <n v="0.60733913282076835"/>
  </r>
  <r>
    <s v="21375103"/>
    <s v="MUSEO DE ARTE COSTARRICENSE"/>
    <x v="4"/>
    <s v="001"/>
    <x v="169"/>
    <s v="CENTRO INTERNACIONAL PARA EL ESTUDIO DE LA CONSERVACION Y RESTAURACION DE LOS BIENES CULTURALES (ICCROM). (PAGO DE MEMBRESIA ANUAL"/>
    <n v="2500106"/>
    <n v="2500106"/>
    <n v="1967813.69"/>
    <n v="0"/>
    <n v="0"/>
    <n v="0"/>
    <n v="1518412.21"/>
    <n v="1518412.21"/>
    <n v="981693.79"/>
    <n v="0.60733913282076835"/>
  </r>
  <r>
    <s v="21375103"/>
    <s v="MUSEO DE ARTE COSTARRICENSE"/>
    <x v="4"/>
    <s v="280"/>
    <x v="110"/>
    <s v="BIENES DURADEROS"/>
    <n v="73583334"/>
    <n v="73583334"/>
    <n v="69854314"/>
    <n v="0"/>
    <n v="0"/>
    <n v="0"/>
    <n v="4939362.6500000004"/>
    <n v="4939362.6500000004"/>
    <n v="68643971.349999994"/>
    <n v="6.7126105620601534E-2"/>
  </r>
  <r>
    <s v="21375103"/>
    <s v="MUSEO DE ARTE COSTARRICENSE"/>
    <x v="4"/>
    <s v="280"/>
    <x v="111"/>
    <s v="MAQUINARIA, EQUIPO Y MOBILIARIO"/>
    <n v="14000000"/>
    <n v="9763304.6699999999"/>
    <n v="8392780.6699999999"/>
    <n v="0"/>
    <n v="0"/>
    <n v="0"/>
    <n v="1356969.99"/>
    <n v="1356969.99"/>
    <n v="8406334.6799999997"/>
    <n v="0.13898675047697759"/>
  </r>
  <r>
    <s v="21375103"/>
    <s v="MUSEO DE ARTE COSTARRICENSE"/>
    <x v="4"/>
    <s v="280"/>
    <x v="170"/>
    <s v="MAQUINARIA Y EQUIPO PARA LA PRODUCCION"/>
    <n v="3000000"/>
    <n v="1763304.67"/>
    <n v="1763304.67"/>
    <n v="0"/>
    <n v="0"/>
    <n v="0"/>
    <n v="0"/>
    <n v="0"/>
    <n v="1763304.67"/>
    <n v="0"/>
  </r>
  <r>
    <s v="21375103"/>
    <s v="MUSEO DE ARTE COSTARRICENSE"/>
    <x v="4"/>
    <s v="280"/>
    <x v="113"/>
    <s v="EQUIPO DE COMUNICACION"/>
    <n v="1000000"/>
    <n v="1000000"/>
    <n v="1000000"/>
    <n v="0"/>
    <n v="0"/>
    <n v="0"/>
    <n v="0"/>
    <n v="0"/>
    <n v="1000000"/>
    <n v="0"/>
  </r>
  <r>
    <s v="21375103"/>
    <s v="MUSEO DE ARTE COSTARRICENSE"/>
    <x v="4"/>
    <s v="280"/>
    <x v="114"/>
    <s v="EQUIPO Y MOBILIARIO DE OFICINA"/>
    <n v="2000000"/>
    <n v="1000000"/>
    <n v="549476"/>
    <n v="0"/>
    <n v="0"/>
    <n v="0"/>
    <n v="0"/>
    <n v="0"/>
    <n v="1000000"/>
    <n v="0"/>
  </r>
  <r>
    <s v="21375103"/>
    <s v="MUSEO DE ARTE COSTARRICENSE"/>
    <x v="4"/>
    <s v="280"/>
    <x v="115"/>
    <s v="EQUIPO Y PROGRAMAS DE COMPUTO"/>
    <n v="3000000"/>
    <n v="3000000"/>
    <n v="2080000"/>
    <n v="0"/>
    <n v="0"/>
    <n v="0"/>
    <n v="0"/>
    <n v="0"/>
    <n v="3000000"/>
    <n v="0"/>
  </r>
  <r>
    <s v="21375103"/>
    <s v="MUSEO DE ARTE COSTARRICENSE"/>
    <x v="4"/>
    <s v="280"/>
    <x v="133"/>
    <s v="MAQUINARIA, EQUIPO Y MOBILIARIO DIVERSO"/>
    <n v="5000000"/>
    <n v="3000000"/>
    <n v="3000000"/>
    <n v="0"/>
    <n v="0"/>
    <n v="0"/>
    <n v="1356969.99"/>
    <n v="1356969.99"/>
    <n v="1643030.01"/>
    <n v="0.45232333000000002"/>
  </r>
  <r>
    <s v="21375103"/>
    <s v="MUSEO DE ARTE COSTARRICENSE"/>
    <x v="4"/>
    <s v="280"/>
    <x v="117"/>
    <s v="CONSTRUCCIONES, ADICIONES Y MEJORAS"/>
    <n v="0"/>
    <n v="14236695.33"/>
    <n v="14236695.33"/>
    <n v="0"/>
    <n v="0"/>
    <n v="0"/>
    <n v="0"/>
    <n v="0"/>
    <n v="14236695.33"/>
    <n v="0"/>
  </r>
  <r>
    <s v="21375103"/>
    <s v="MUSEO DE ARTE COSTARRICENSE"/>
    <x v="4"/>
    <s v="280"/>
    <x v="171"/>
    <s v="EDIFICIOS"/>
    <n v="0"/>
    <n v="14236695.33"/>
    <n v="14236695.33"/>
    <n v="0"/>
    <n v="0"/>
    <n v="0"/>
    <n v="0"/>
    <n v="0"/>
    <n v="14236695.33"/>
    <n v="0"/>
  </r>
  <r>
    <s v="21375103"/>
    <s v="MUSEO DE ARTE COSTARRICENSE"/>
    <x v="4"/>
    <s v="280"/>
    <x v="119"/>
    <s v="BIENES DURADEROS DIVERSOS"/>
    <n v="59583334"/>
    <n v="49583334"/>
    <n v="47224838"/>
    <n v="0"/>
    <n v="0"/>
    <n v="0"/>
    <n v="3582392.66"/>
    <n v="3582392.66"/>
    <n v="46000941.340000004"/>
    <n v="7.2249935028572299E-2"/>
  </r>
  <r>
    <s v="21375103"/>
    <s v="MUSEO DE ARTE COSTARRICENSE"/>
    <x v="4"/>
    <s v="280"/>
    <x v="172"/>
    <s v="PIEZAS Y OBRAS DE COLECCION"/>
    <n v="37874774"/>
    <n v="37874774"/>
    <n v="37874774"/>
    <n v="0"/>
    <n v="0"/>
    <n v="0"/>
    <n v="0"/>
    <n v="0"/>
    <n v="37874774"/>
    <n v="0"/>
  </r>
  <r>
    <s v="21375103"/>
    <s v="MUSEO DE ARTE COSTARRICENSE"/>
    <x v="4"/>
    <s v="280"/>
    <x v="120"/>
    <s v="BIENES INTANGIBLES"/>
    <n v="21708560"/>
    <n v="11708560"/>
    <n v="9350064"/>
    <n v="0"/>
    <n v="0"/>
    <n v="0"/>
    <n v="3582392.66"/>
    <n v="3582392.66"/>
    <n v="8126167.3399999999"/>
    <n v="0.30596355657741003"/>
  </r>
  <r>
    <s v="21375104"/>
    <s v="MUSEO HISTORICO CULTURAL JUAN SANTAMARIA"/>
    <x v="5"/>
    <s v="001"/>
    <x v="0"/>
    <s v=""/>
    <n v="567581709"/>
    <n v="567581709"/>
    <n v="465793753.23000002"/>
    <n v="0"/>
    <n v="0"/>
    <n v="0"/>
    <n v="259338923.33000001"/>
    <n v="259338923.33000001"/>
    <n v="308242785.67000002"/>
    <n v="0.45691909943137371"/>
  </r>
  <r>
    <s v="21375104"/>
    <s v="MUSEO HISTORICO CULTURAL JUAN SANTAMARIA"/>
    <x v="5"/>
    <s v="001"/>
    <x v="1"/>
    <s v="REMUNERACIONES"/>
    <n v="217270580"/>
    <n v="217270580"/>
    <n v="217270580"/>
    <n v="0"/>
    <n v="0"/>
    <n v="0"/>
    <n v="99208769.530000001"/>
    <n v="99208769.530000001"/>
    <n v="118061810.47"/>
    <n v="0.45661391215506492"/>
  </r>
  <r>
    <s v="21375104"/>
    <s v="MUSEO HISTORICO CULTURAL JUAN SANTAMARIA"/>
    <x v="5"/>
    <s v="001"/>
    <x v="2"/>
    <s v="REMUNERACIONES BASICAS"/>
    <n v="107150400"/>
    <n v="107946028"/>
    <n v="107946028"/>
    <n v="0"/>
    <n v="0"/>
    <n v="0"/>
    <n v="48582923.310000002"/>
    <n v="48582923.310000002"/>
    <n v="59363104.689999998"/>
    <n v="0.45006679921562287"/>
  </r>
  <r>
    <s v="21375104"/>
    <s v="MUSEO HISTORICO CULTURAL JUAN SANTAMARIA"/>
    <x v="5"/>
    <s v="001"/>
    <x v="3"/>
    <s v="SUELDOS PARA CARGOS FIJOS"/>
    <n v="102150400"/>
    <n v="106756088"/>
    <n v="106756088"/>
    <n v="0"/>
    <n v="0"/>
    <n v="0"/>
    <n v="48582923.310000002"/>
    <n v="48582923.310000002"/>
    <n v="58173164.689999998"/>
    <n v="0.4550833982414193"/>
  </r>
  <r>
    <s v="21375104"/>
    <s v="MUSEO HISTORICO CULTURAL JUAN SANTAMARIA"/>
    <x v="5"/>
    <s v="001"/>
    <x v="4"/>
    <s v="SUPLENCIAS"/>
    <n v="5000000"/>
    <n v="1189940"/>
    <n v="1189940"/>
    <n v="0"/>
    <n v="0"/>
    <n v="0"/>
    <n v="0"/>
    <n v="0"/>
    <n v="1189940"/>
    <n v="0"/>
  </r>
  <r>
    <s v="21375104"/>
    <s v="MUSEO HISTORICO CULTURAL JUAN SANTAMARIA"/>
    <x v="5"/>
    <s v="001"/>
    <x v="5"/>
    <s v="REMUNERACIONES EVENTUALES"/>
    <n v="3600000"/>
    <n v="3600000"/>
    <n v="3600000"/>
    <n v="0"/>
    <n v="0"/>
    <n v="0"/>
    <n v="1202974.74"/>
    <n v="1202974.74"/>
    <n v="2397025.2599999998"/>
    <n v="0.33415964999999997"/>
  </r>
  <r>
    <s v="21375104"/>
    <s v="MUSEO HISTORICO CULTURAL JUAN SANTAMARIA"/>
    <x v="5"/>
    <s v="001"/>
    <x v="6"/>
    <s v="TIEMPO EXTRAORDINARIO"/>
    <n v="3600000"/>
    <n v="3600000"/>
    <n v="3600000"/>
    <n v="0"/>
    <n v="0"/>
    <n v="0"/>
    <n v="1202974.74"/>
    <n v="1202974.74"/>
    <n v="2397025.2599999998"/>
    <n v="0.33415964999999997"/>
  </r>
  <r>
    <s v="21375104"/>
    <s v="MUSEO HISTORICO CULTURAL JUAN SANTAMARIA"/>
    <x v="5"/>
    <s v="001"/>
    <x v="7"/>
    <s v="INCENTIVOS SALARIALES"/>
    <n v="72561771"/>
    <n v="69266143"/>
    <n v="69266143"/>
    <n v="0"/>
    <n v="0"/>
    <n v="0"/>
    <n v="32264543.949999999"/>
    <n v="32264543.949999999"/>
    <n v="37001599.049999997"/>
    <n v="0.46580540726802128"/>
  </r>
  <r>
    <s v="21375104"/>
    <s v="MUSEO HISTORICO CULTURAL JUAN SANTAMARIA"/>
    <x v="5"/>
    <s v="001"/>
    <x v="8"/>
    <s v="RETRIBUCION POR AÑOS SERVIDOS"/>
    <n v="26000000"/>
    <n v="22666372"/>
    <n v="22666372"/>
    <n v="0"/>
    <n v="0"/>
    <n v="0"/>
    <n v="10093304.130000001"/>
    <n v="10093304.130000001"/>
    <n v="12573067.869999999"/>
    <n v="0.44529861814674182"/>
  </r>
  <r>
    <s v="21375104"/>
    <s v="MUSEO HISTORICO CULTURAL JUAN SANTAMARIA"/>
    <x v="5"/>
    <s v="001"/>
    <x v="9"/>
    <s v="RESTRICCION AL EJERCICIO LIBERAL DE LA PROFESION"/>
    <n v="17900950"/>
    <n v="17900950"/>
    <n v="17900950"/>
    <n v="0"/>
    <n v="0"/>
    <n v="0"/>
    <n v="9926368.0800000001"/>
    <n v="9926368.0800000001"/>
    <n v="7974581.9199999999"/>
    <n v="0.55451627315868712"/>
  </r>
  <r>
    <s v="21375104"/>
    <s v="MUSEO HISTORICO CULTURAL JUAN SANTAMARIA"/>
    <x v="5"/>
    <s v="001"/>
    <x v="10"/>
    <s v="DECIMOTERCER MES"/>
    <n v="13721902"/>
    <n v="14721902"/>
    <n v="14721902"/>
    <n v="0"/>
    <n v="0"/>
    <n v="0"/>
    <n v="569244.51"/>
    <n v="569244.51"/>
    <n v="14152657.49"/>
    <n v="3.866650586316904E-2"/>
  </r>
  <r>
    <s v="21375104"/>
    <s v="MUSEO HISTORICO CULTURAL JUAN SANTAMARIA"/>
    <x v="5"/>
    <s v="001"/>
    <x v="11"/>
    <s v="SALARIO ESCOLAR"/>
    <n v="11038919"/>
    <n v="10076919"/>
    <n v="10076919"/>
    <n v="0"/>
    <n v="0"/>
    <n v="0"/>
    <n v="9602209.3800000008"/>
    <n v="9602209.3800000008"/>
    <n v="474709.62"/>
    <n v="0.95289139269651779"/>
  </r>
  <r>
    <s v="21375104"/>
    <s v="MUSEO HISTORICO CULTURAL JUAN SANTAMARIA"/>
    <x v="5"/>
    <s v="001"/>
    <x v="12"/>
    <s v="OTROS INCENTIVOS SALARIALES"/>
    <n v="3900000"/>
    <n v="3900000"/>
    <n v="3900000"/>
    <n v="0"/>
    <n v="0"/>
    <n v="0"/>
    <n v="2073417.85"/>
    <n v="2073417.85"/>
    <n v="1826582.15"/>
    <n v="0.53164560256410254"/>
  </r>
  <r>
    <s v="21375104"/>
    <s v="MUSEO HISTORICO CULTURAL JUAN SANTAMARIA"/>
    <x v="5"/>
    <s v="001"/>
    <x v="13"/>
    <s v="CONTRIB. PATRONALES AL DES. Y LA SEGURIDAD SOCIAL"/>
    <n v="16535052"/>
    <n v="16535052"/>
    <n v="16535052"/>
    <n v="0"/>
    <n v="0"/>
    <n v="0"/>
    <n v="8362010"/>
    <n v="8362010"/>
    <n v="8173042"/>
    <n v="0.50571416406794489"/>
  </r>
  <r>
    <s v="21375104"/>
    <s v="MUSEO HISTORICO CULTURAL JUAN SANTAMARIA"/>
    <x v="5"/>
    <s v="001"/>
    <x v="173"/>
    <s v="CCSS CONTRIBUCION PATRONAL SEGURO SALUD (CONTRIBUCION PATRONAL SEGURO DE SALUD, SEGUN LEY NO. 17 DEL 22 DE OCTUBRE DE 1943, LEY"/>
    <n v="15687100"/>
    <n v="15687100"/>
    <n v="15687100"/>
    <n v="0"/>
    <n v="0"/>
    <n v="0"/>
    <n v="7693764"/>
    <n v="7693764"/>
    <n v="7993336"/>
    <n v="0.4904516449821828"/>
  </r>
  <r>
    <s v="21375104"/>
    <s v="MUSEO HISTORICO CULTURAL JUAN SANTAMARIA"/>
    <x v="5"/>
    <s v="001"/>
    <x v="174"/>
    <s v="BANCO POPULAR Y DE DESARROLLO COMUNAL. (BPDC) (SEGUN LEY NO. 4351 DEL 11 DE JULIO DE 1969, LEY ORGANICA DEL B.P.D.C.)."/>
    <n v="847952"/>
    <n v="847952"/>
    <n v="847952"/>
    <n v="0"/>
    <n v="0"/>
    <n v="0"/>
    <n v="668246"/>
    <n v="668246"/>
    <n v="179706"/>
    <n v="0.7880705511632734"/>
  </r>
  <r>
    <s v="21375104"/>
    <s v="MUSEO HISTORICO CULTURAL JUAN SANTAMARIA"/>
    <x v="5"/>
    <s v="001"/>
    <x v="16"/>
    <s v="CONTRIB PATRONALES A FOND PENS Y OTROS FOND CAPIT."/>
    <n v="17423357"/>
    <n v="19923357"/>
    <n v="19923357"/>
    <n v="0"/>
    <n v="0"/>
    <n v="0"/>
    <n v="8796317.5299999993"/>
    <n v="8796317.5299999993"/>
    <n v="11127039.470000001"/>
    <n v="0.44150780061813877"/>
  </r>
  <r>
    <s v="21375104"/>
    <s v="MUSEO HISTORICO CULTURAL JUAN SANTAMARIA"/>
    <x v="5"/>
    <s v="001"/>
    <x v="175"/>
    <s v="CCSS CONTRIBUCION PATRONAL SEGURO PENSIONES (CONTRIBUCION PATRONAL SEGURO DE PENSIONES, SEGUN LEY NO. 17 DEL 22 DE OCTUBRE DE 1943, LEY"/>
    <n v="9191793"/>
    <n v="9191793"/>
    <n v="9191793"/>
    <n v="0"/>
    <n v="0"/>
    <n v="0"/>
    <n v="4589527"/>
    <n v="4589527"/>
    <n v="4602266"/>
    <n v="0.49930704488232058"/>
  </r>
  <r>
    <s v="21375104"/>
    <s v="MUSEO HISTORICO CULTURAL JUAN SANTAMARIA"/>
    <x v="5"/>
    <s v="001"/>
    <x v="176"/>
    <s v="CCSS APORTE PATRONAL REGIMEN PENSIONES (APORTE PATRONAL AL REGIMEN DE PENSIONES, SEGUN LEY DE PROTECCION AL TRABAJADOR NO. 7983 DEL 16"/>
    <n v="5087709"/>
    <n v="5087709"/>
    <n v="5087709"/>
    <n v="0"/>
    <n v="0"/>
    <n v="0"/>
    <n v="1998027"/>
    <n v="1998027"/>
    <n v="3089682"/>
    <n v="0.39271644663639371"/>
  </r>
  <r>
    <s v="21375104"/>
    <s v="MUSEO HISTORICO CULTURAL JUAN SANTAMARIA"/>
    <x v="5"/>
    <s v="001"/>
    <x v="177"/>
    <s v="CCSS APORTE PATRONAL FONDO CAPITALIZACION LABORAL (APORTE PATRONAL AL FONDO DE CAPITALIZACION LABORAL, SEGUN LEY DE PROTECCION AL TRABAJADOR"/>
    <n v="2543855"/>
    <n v="2543855"/>
    <n v="2543855"/>
    <n v="0"/>
    <n v="0"/>
    <n v="0"/>
    <n v="999775"/>
    <n v="999775"/>
    <n v="1544080"/>
    <n v="0.39301571827010578"/>
  </r>
  <r>
    <s v="21375104"/>
    <s v="MUSEO HISTORICO CULTURAL JUAN SANTAMARIA"/>
    <x v="5"/>
    <s v="001"/>
    <x v="178"/>
    <s v="ASOCIACION DE EMPLEADOS DEL MINISTERIO DEL CULTURA Y JUVENTUD (ASEMICULTURA). (APORTE PATRONAL A LA ASOCIACION DE EMPLEADOS DEL"/>
    <n v="600000"/>
    <n v="3100000"/>
    <n v="3100000"/>
    <n v="0"/>
    <n v="0"/>
    <n v="0"/>
    <n v="1208988.53"/>
    <n v="1208988.53"/>
    <n v="1891011.47"/>
    <n v="0.38999630000000002"/>
  </r>
  <r>
    <s v="21375104"/>
    <s v="MUSEO HISTORICO CULTURAL JUAN SANTAMARIA"/>
    <x v="5"/>
    <s v="001"/>
    <x v="21"/>
    <s v="SERVICIOS"/>
    <n v="334091215"/>
    <n v="334091215"/>
    <n v="234251978.03999999"/>
    <n v="0"/>
    <n v="0"/>
    <n v="0"/>
    <n v="150289462.16"/>
    <n v="150289462.16"/>
    <n v="183801752.84"/>
    <n v="0.4498455972869565"/>
  </r>
  <r>
    <s v="21375104"/>
    <s v="MUSEO HISTORICO CULTURAL JUAN SANTAMARIA"/>
    <x v="5"/>
    <s v="001"/>
    <x v="24"/>
    <s v="SERVICIOS BASICOS"/>
    <n v="19750000"/>
    <n v="25526000"/>
    <n v="18822870.940000001"/>
    <n v="0"/>
    <n v="0"/>
    <n v="0"/>
    <n v="18303051.719999999"/>
    <n v="18303051.719999999"/>
    <n v="7222948.2800000003"/>
    <n v="0.71703563895635813"/>
  </r>
  <r>
    <s v="21375104"/>
    <s v="MUSEO HISTORICO CULTURAL JUAN SANTAMARIA"/>
    <x v="5"/>
    <s v="001"/>
    <x v="25"/>
    <s v="SERVICIO DE AGUA Y ALCANTARILLADO"/>
    <n v="1350000"/>
    <n v="2056000"/>
    <n v="1431296.85"/>
    <n v="0"/>
    <n v="0"/>
    <n v="0"/>
    <n v="1431296.85"/>
    <n v="1431296.85"/>
    <n v="624703.15"/>
    <n v="0.69615605544747083"/>
  </r>
  <r>
    <s v="21375104"/>
    <s v="MUSEO HISTORICO CULTURAL JUAN SANTAMARIA"/>
    <x v="5"/>
    <s v="001"/>
    <x v="26"/>
    <s v="SERVICIO DE ENERGIA ELECTRICA"/>
    <n v="12650000"/>
    <n v="16500000"/>
    <n v="12697650"/>
    <n v="0"/>
    <n v="0"/>
    <n v="0"/>
    <n v="12697650"/>
    <n v="12697650"/>
    <n v="3802350"/>
    <n v="0.76955454545454549"/>
  </r>
  <r>
    <s v="21375104"/>
    <s v="MUSEO HISTORICO CULTURAL JUAN SANTAMARIA"/>
    <x v="5"/>
    <s v="001"/>
    <x v="28"/>
    <s v="SERVICIO DE TELECOMUNICACIONES"/>
    <n v="1750000"/>
    <n v="2000000"/>
    <n v="1299377.95"/>
    <n v="0"/>
    <n v="0"/>
    <n v="0"/>
    <n v="1249295.72"/>
    <n v="1249295.72"/>
    <n v="750704.28"/>
    <n v="0.62464785999999994"/>
  </r>
  <r>
    <s v="21375104"/>
    <s v="MUSEO HISTORICO CULTURAL JUAN SANTAMARIA"/>
    <x v="5"/>
    <s v="001"/>
    <x v="29"/>
    <s v="OTROS SERVICIOS BASICOS"/>
    <n v="4000000"/>
    <n v="4970000"/>
    <n v="3394546.14"/>
    <n v="0"/>
    <n v="0"/>
    <n v="0"/>
    <n v="2924809.15"/>
    <n v="2924809.15"/>
    <n v="2045190.85"/>
    <n v="0.5884927867203219"/>
  </r>
  <r>
    <s v="21375104"/>
    <s v="MUSEO HISTORICO CULTURAL JUAN SANTAMARIA"/>
    <x v="5"/>
    <s v="001"/>
    <x v="30"/>
    <s v="SERVICIOS COMERCIALES Y FINANCIEROS"/>
    <n v="1653000"/>
    <n v="4273000"/>
    <n v="1171767.6299999999"/>
    <n v="0"/>
    <n v="0"/>
    <n v="0"/>
    <n v="144823"/>
    <n v="144823"/>
    <n v="4128177"/>
    <n v="3.3892581324596299E-2"/>
  </r>
  <r>
    <s v="21375104"/>
    <s v="MUSEO HISTORICO CULTURAL JUAN SANTAMARIA"/>
    <x v="5"/>
    <s v="001"/>
    <x v="33"/>
    <s v="IMPRESION, ENCUADERNACION Y OTROS"/>
    <n v="1000000"/>
    <n v="3600000"/>
    <n v="708873.34"/>
    <n v="0"/>
    <n v="0"/>
    <n v="0"/>
    <n v="132323"/>
    <n v="132323"/>
    <n v="3467677"/>
    <n v="3.6756388888888887E-2"/>
  </r>
  <r>
    <s v="21375104"/>
    <s v="MUSEO HISTORICO CULTURAL JUAN SANTAMARIA"/>
    <x v="5"/>
    <s v="001"/>
    <x v="34"/>
    <s v="COMIS. Y GASTOS POR SERV. FINANCIEROS Y COMERCIAL."/>
    <n v="653000"/>
    <n v="653000"/>
    <n v="462894.29"/>
    <n v="0"/>
    <n v="0"/>
    <n v="0"/>
    <n v="12500"/>
    <n v="12500"/>
    <n v="640500"/>
    <n v="1.9142419601837671E-2"/>
  </r>
  <r>
    <s v="21375104"/>
    <s v="MUSEO HISTORICO CULTURAL JUAN SANTAMARIA"/>
    <x v="5"/>
    <s v="001"/>
    <x v="35"/>
    <s v="SERVICIOS DE TECNOLOGIAS DE INFORMACION"/>
    <n v="0"/>
    <n v="20000"/>
    <n v="0"/>
    <n v="0"/>
    <n v="0"/>
    <n v="0"/>
    <n v="0"/>
    <n v="0"/>
    <n v="20000"/>
    <n v="0"/>
  </r>
  <r>
    <s v="21375104"/>
    <s v="MUSEO HISTORICO CULTURAL JUAN SANTAMARIA"/>
    <x v="5"/>
    <s v="001"/>
    <x v="36"/>
    <s v="SERVICIOS DE GESTION Y APOYO"/>
    <n v="293679475"/>
    <n v="281378275"/>
    <n v="200659133.40000001"/>
    <n v="0"/>
    <n v="0"/>
    <n v="0"/>
    <n v="126353986.28"/>
    <n v="126353986.28"/>
    <n v="155024288.72"/>
    <n v="0.44905380943144951"/>
  </r>
  <r>
    <s v="21375104"/>
    <s v="MUSEO HISTORICO CULTURAL JUAN SANTAMARIA"/>
    <x v="5"/>
    <s v="001"/>
    <x v="39"/>
    <s v="SERVICIOS GENERALES"/>
    <n v="278679475"/>
    <n v="256700275"/>
    <n v="185595621.71000001"/>
    <n v="0"/>
    <n v="0"/>
    <n v="0"/>
    <n v="126014986.28"/>
    <n v="126014986.28"/>
    <n v="130685288.72"/>
    <n v="0.49090319938301585"/>
  </r>
  <r>
    <s v="21375104"/>
    <s v="MUSEO HISTORICO CULTURAL JUAN SANTAMARIA"/>
    <x v="5"/>
    <s v="001"/>
    <x v="40"/>
    <s v="OTROS SERVICIOS DE GESTION Y APOYO"/>
    <n v="15000000"/>
    <n v="24678000"/>
    <n v="15063511.689999999"/>
    <n v="0"/>
    <n v="0"/>
    <n v="0"/>
    <n v="339000"/>
    <n v="339000"/>
    <n v="24339000"/>
    <n v="1.3736931680038901E-2"/>
  </r>
  <r>
    <s v="21375104"/>
    <s v="MUSEO HISTORICO CULTURAL JUAN SANTAMARIA"/>
    <x v="5"/>
    <s v="001"/>
    <x v="41"/>
    <s v="GASTOS DE VIAJE Y DE TRANSPORTE"/>
    <n v="330000"/>
    <n v="480000"/>
    <n v="443599"/>
    <n v="0"/>
    <n v="0"/>
    <n v="0"/>
    <n v="438100"/>
    <n v="438100"/>
    <n v="41900"/>
    <n v="0.91270833333333334"/>
  </r>
  <r>
    <s v="21375104"/>
    <s v="MUSEO HISTORICO CULTURAL JUAN SANTAMARIA"/>
    <x v="5"/>
    <s v="001"/>
    <x v="42"/>
    <s v="TRANSPORTE DENTRO DEL PAIS"/>
    <n v="30000"/>
    <n v="30000"/>
    <n v="21799"/>
    <n v="0"/>
    <n v="0"/>
    <n v="0"/>
    <n v="16300"/>
    <n v="16300"/>
    <n v="13700"/>
    <n v="0.54333333333333333"/>
  </r>
  <r>
    <s v="21375104"/>
    <s v="MUSEO HISTORICO CULTURAL JUAN SANTAMARIA"/>
    <x v="5"/>
    <s v="001"/>
    <x v="43"/>
    <s v="VIATICOS DENTRO DEL PAIS"/>
    <n v="300000"/>
    <n v="450000"/>
    <n v="421800"/>
    <n v="0"/>
    <n v="0"/>
    <n v="0"/>
    <n v="421800"/>
    <n v="421800"/>
    <n v="28200"/>
    <n v="0.93733333333333335"/>
  </r>
  <r>
    <s v="21375104"/>
    <s v="MUSEO HISTORICO CULTURAL JUAN SANTAMARIA"/>
    <x v="5"/>
    <s v="001"/>
    <x v="46"/>
    <s v="SEGUROS, REASEGUROS Y OTRAS OBLIGACIONES"/>
    <n v="6000000"/>
    <n v="7500000"/>
    <n v="4647017.3600000003"/>
    <n v="0"/>
    <n v="0"/>
    <n v="0"/>
    <n v="2851790.16"/>
    <n v="2851790.16"/>
    <n v="4648209.84"/>
    <n v="0.38023868800000005"/>
  </r>
  <r>
    <s v="21375104"/>
    <s v="MUSEO HISTORICO CULTURAL JUAN SANTAMARIA"/>
    <x v="5"/>
    <s v="001"/>
    <x v="47"/>
    <s v="SEGUROS"/>
    <n v="6000000"/>
    <n v="7500000"/>
    <n v="4647017.3600000003"/>
    <n v="0"/>
    <n v="0"/>
    <n v="0"/>
    <n v="2851790.16"/>
    <n v="2851790.16"/>
    <n v="4648209.84"/>
    <n v="0.38023868800000005"/>
  </r>
  <r>
    <s v="21375104"/>
    <s v="MUSEO HISTORICO CULTURAL JUAN SANTAMARIA"/>
    <x v="5"/>
    <s v="001"/>
    <x v="51"/>
    <s v="MANTENIMIENTO Y REPARACION"/>
    <n v="12563740"/>
    <n v="14707940"/>
    <n v="8375255.5"/>
    <n v="0"/>
    <n v="0"/>
    <n v="0"/>
    <n v="2197711"/>
    <n v="2197711"/>
    <n v="12510229"/>
    <n v="0.14942344067218113"/>
  </r>
  <r>
    <s v="21375104"/>
    <s v="MUSEO HISTORICO CULTURAL JUAN SANTAMARIA"/>
    <x v="5"/>
    <s v="001"/>
    <x v="52"/>
    <s v="MANTENIMIENTO DE EDIFICIOS, LOCALES Y TERRENOS"/>
    <n v="6017000"/>
    <n v="6017000"/>
    <n v="3668433.92"/>
    <n v="0"/>
    <n v="0"/>
    <n v="0"/>
    <n v="1521149.5"/>
    <n v="1521149.5"/>
    <n v="4495850.5"/>
    <n v="0.25280862556091077"/>
  </r>
  <r>
    <s v="21375104"/>
    <s v="MUSEO HISTORICO CULTURAL JUAN SANTAMARIA"/>
    <x v="5"/>
    <s v="001"/>
    <x v="53"/>
    <s v="MANT. Y REPARACION DE MAQUINARIA Y EQUIPO DE PROD."/>
    <n v="1000000"/>
    <n v="1000000"/>
    <n v="708873.34"/>
    <n v="0"/>
    <n v="0"/>
    <n v="0"/>
    <n v="243571.5"/>
    <n v="243571.5"/>
    <n v="756428.5"/>
    <n v="0.2435715"/>
  </r>
  <r>
    <s v="21375104"/>
    <s v="MUSEO HISTORICO CULTURAL JUAN SANTAMARIA"/>
    <x v="5"/>
    <s v="001"/>
    <x v="54"/>
    <s v="MANT. Y REPARACION DE EQUIPO DE TRANSPORTE"/>
    <n v="300000"/>
    <n v="1800000"/>
    <n v="212662"/>
    <n v="0"/>
    <n v="0"/>
    <n v="0"/>
    <n v="64000"/>
    <n v="64000"/>
    <n v="1736000"/>
    <n v="3.5555555555555556E-2"/>
  </r>
  <r>
    <s v="21375104"/>
    <s v="MUSEO HISTORICO CULTURAL JUAN SANTAMARIA"/>
    <x v="5"/>
    <s v="001"/>
    <x v="56"/>
    <s v="MANT. Y REPARACION DE EQUIPO Y MOBILIARIO DE OFIC."/>
    <n v="2500000"/>
    <n v="3144200"/>
    <n v="1838195.48"/>
    <n v="0"/>
    <n v="0"/>
    <n v="0"/>
    <n v="0"/>
    <n v="0"/>
    <n v="3144200"/>
    <n v="0"/>
  </r>
  <r>
    <s v="21375104"/>
    <s v="MUSEO HISTORICO CULTURAL JUAN SANTAMARIA"/>
    <x v="5"/>
    <s v="001"/>
    <x v="57"/>
    <s v="MANT. Y REP. DE EQUIPO DE COMPUTO Y SIST. DE INF."/>
    <n v="2596740"/>
    <n v="2596740"/>
    <n v="1840759.76"/>
    <n v="0"/>
    <n v="0"/>
    <n v="0"/>
    <n v="339000"/>
    <n v="339000"/>
    <n v="2257740"/>
    <n v="0.13054830287206268"/>
  </r>
  <r>
    <s v="21375104"/>
    <s v="MUSEO HISTORICO CULTURAL JUAN SANTAMARIA"/>
    <x v="5"/>
    <s v="001"/>
    <x v="58"/>
    <s v="MANTENIMIENTO Y REPARACION DE OTROS EQUIPOS"/>
    <n v="150000"/>
    <n v="150000"/>
    <n v="106331"/>
    <n v="0"/>
    <n v="0"/>
    <n v="0"/>
    <n v="29990"/>
    <n v="29990"/>
    <n v="120010"/>
    <n v="0.19993333333333332"/>
  </r>
  <r>
    <s v="21375104"/>
    <s v="MUSEO HISTORICO CULTURAL JUAN SANTAMARIA"/>
    <x v="5"/>
    <s v="001"/>
    <x v="59"/>
    <s v="IMPUESTOS"/>
    <n v="115000"/>
    <n v="226000"/>
    <n v="132334.21"/>
    <n v="0"/>
    <n v="0"/>
    <n v="0"/>
    <n v="0"/>
    <n v="0"/>
    <n v="226000"/>
    <n v="0"/>
  </r>
  <r>
    <s v="21375104"/>
    <s v="MUSEO HISTORICO CULTURAL JUAN SANTAMARIA"/>
    <x v="5"/>
    <s v="001"/>
    <x v="60"/>
    <s v="OTROS IMPUESTOS"/>
    <n v="115000"/>
    <n v="226000"/>
    <n v="132334.21"/>
    <n v="0"/>
    <n v="0"/>
    <n v="0"/>
    <n v="0"/>
    <n v="0"/>
    <n v="226000"/>
    <n v="0"/>
  </r>
  <r>
    <s v="21375104"/>
    <s v="MUSEO HISTORICO CULTURAL JUAN SANTAMARIA"/>
    <x v="5"/>
    <s v="001"/>
    <x v="63"/>
    <s v="MATERIALES Y SUMINISTROS"/>
    <n v="5100000"/>
    <n v="5100000"/>
    <n v="3651281.19"/>
    <n v="0"/>
    <n v="0"/>
    <n v="0"/>
    <n v="2923449.89"/>
    <n v="2923449.89"/>
    <n v="2176550.11"/>
    <n v="0.57322546862745105"/>
  </r>
  <r>
    <s v="21375104"/>
    <s v="MUSEO HISTORICO CULTURAL JUAN SANTAMARIA"/>
    <x v="5"/>
    <s v="001"/>
    <x v="64"/>
    <s v="PRODUCTOS QUIMICOS Y CONEXOS"/>
    <n v="600000"/>
    <n v="425000"/>
    <n v="425000"/>
    <n v="0"/>
    <n v="0"/>
    <n v="0"/>
    <n v="424422"/>
    <n v="424422"/>
    <n v="578"/>
    <n v="0.99863999999999997"/>
  </r>
  <r>
    <s v="21375104"/>
    <s v="MUSEO HISTORICO CULTURAL JUAN SANTAMARIA"/>
    <x v="5"/>
    <s v="001"/>
    <x v="65"/>
    <s v="COMBUSTIBLES Y LUBRICANTES"/>
    <n v="600000"/>
    <n v="425000"/>
    <n v="425000"/>
    <n v="0"/>
    <n v="0"/>
    <n v="0"/>
    <n v="424422"/>
    <n v="424422"/>
    <n v="578"/>
    <n v="0.99863999999999997"/>
  </r>
  <r>
    <s v="21375104"/>
    <s v="MUSEO HISTORICO CULTURAL JUAN SANTAMARIA"/>
    <x v="5"/>
    <s v="001"/>
    <x v="72"/>
    <s v="MATERIALES Y PROD DE USO EN LA CONSTRUC Y MANT."/>
    <n v="1000000"/>
    <n v="1000000"/>
    <n v="704764.41"/>
    <n v="0"/>
    <n v="0"/>
    <n v="0"/>
    <n v="0"/>
    <n v="0"/>
    <n v="1000000"/>
    <n v="0"/>
  </r>
  <r>
    <s v="21375104"/>
    <s v="MUSEO HISTORICO CULTURAL JUAN SANTAMARIA"/>
    <x v="5"/>
    <s v="001"/>
    <x v="74"/>
    <s v="MAT. Y PROD. ELECTRICOS, TELEFONICOS Y DE COMPUTO"/>
    <n v="1000000"/>
    <n v="1000000"/>
    <n v="704764.41"/>
    <n v="0"/>
    <n v="0"/>
    <n v="0"/>
    <n v="0"/>
    <n v="0"/>
    <n v="1000000"/>
    <n v="0"/>
  </r>
  <r>
    <s v="21375104"/>
    <s v="MUSEO HISTORICO CULTURAL JUAN SANTAMARIA"/>
    <x v="5"/>
    <s v="001"/>
    <x v="80"/>
    <s v="UTILES, MATERIALES Y SUMINISTROS DIVERSOS"/>
    <n v="3500000"/>
    <n v="3675000"/>
    <n v="2521516.7799999998"/>
    <n v="0"/>
    <n v="0"/>
    <n v="0"/>
    <n v="2499027.89"/>
    <n v="2499027.89"/>
    <n v="1175972.1100000001"/>
    <n v="0.68000758911564629"/>
  </r>
  <r>
    <s v="21375104"/>
    <s v="MUSEO HISTORICO CULTURAL JUAN SANTAMARIA"/>
    <x v="5"/>
    <s v="001"/>
    <x v="81"/>
    <s v="UTILES Y MATERIALES DE OFICINA Y COMPUTO"/>
    <n v="0"/>
    <n v="20000"/>
    <n v="9155.6299999999992"/>
    <n v="0"/>
    <n v="0"/>
    <n v="0"/>
    <n v="0"/>
    <n v="0"/>
    <n v="20000"/>
    <n v="0"/>
  </r>
  <r>
    <s v="21375104"/>
    <s v="MUSEO HISTORICO CULTURAL JUAN SANTAMARIA"/>
    <x v="5"/>
    <s v="001"/>
    <x v="84"/>
    <s v="TEXTILES Y VESTUARIO"/>
    <n v="500000"/>
    <n v="655000"/>
    <n v="41419.83"/>
    <n v="0"/>
    <n v="0"/>
    <n v="0"/>
    <n v="41419.83"/>
    <n v="41419.83"/>
    <n v="613580.17000000004"/>
    <n v="6.3236381679389317E-2"/>
  </r>
  <r>
    <s v="21375104"/>
    <s v="MUSEO HISTORICO CULTURAL JUAN SANTAMARIA"/>
    <x v="5"/>
    <s v="001"/>
    <x v="85"/>
    <s v="UTILES Y MATERIALES DE LIMPIEZA"/>
    <n v="3000000"/>
    <n v="3000000"/>
    <n v="2470941.3199999998"/>
    <n v="0"/>
    <n v="0"/>
    <n v="0"/>
    <n v="2457608.06"/>
    <n v="2457608.06"/>
    <n v="542391.93999999994"/>
    <n v="0.81920268666666674"/>
  </r>
  <r>
    <s v="21375104"/>
    <s v="MUSEO HISTORICO CULTURAL JUAN SANTAMARIA"/>
    <x v="5"/>
    <s v="001"/>
    <x v="88"/>
    <s v="TRANSFERENCIAS CORRIENTES"/>
    <n v="4586544"/>
    <n v="4586544"/>
    <n v="4086544"/>
    <n v="0"/>
    <n v="0"/>
    <n v="0"/>
    <n v="1571626.75"/>
    <n v="1571626.75"/>
    <n v="3014917.25"/>
    <n v="0.34266034513132326"/>
  </r>
  <r>
    <s v="21375104"/>
    <s v="MUSEO HISTORICO CULTURAL JUAN SANTAMARIA"/>
    <x v="5"/>
    <s v="001"/>
    <x v="89"/>
    <s v="TRANSFERENCIAS CORRIENTES AL SECTOR PUBLICO"/>
    <n v="3086544"/>
    <n v="3086544"/>
    <n v="3086544"/>
    <n v="0"/>
    <n v="0"/>
    <n v="0"/>
    <n v="1192724.6399999999"/>
    <n v="1192724.6399999999"/>
    <n v="1893819.36"/>
    <n v="0.38642722734553592"/>
  </r>
  <r>
    <s v="21375104"/>
    <s v="MUSEO HISTORICO CULTURAL JUAN SANTAMARIA"/>
    <x v="5"/>
    <s v="001"/>
    <x v="179"/>
    <s v="CCSS CONTRIBUCION ESTATAL SEGURO PENSIONES (CONTRIBUCION ESTATAL AL SEGURO DE PENSIONES, SEGUN LEY NO. 17 DEL 22 DE OCTUBRE DE 1943, LEY"/>
    <n v="2662568"/>
    <n v="2662568"/>
    <n v="2662568"/>
    <n v="0"/>
    <n v="0"/>
    <n v="0"/>
    <n v="1028819.47"/>
    <n v="1028819.47"/>
    <n v="1633748.53"/>
    <n v="0.38640119989423743"/>
  </r>
  <r>
    <s v="21375104"/>
    <s v="MUSEO HISTORICO CULTURAL JUAN SANTAMARIA"/>
    <x v="5"/>
    <s v="001"/>
    <x v="180"/>
    <s v="CCSS CONTRIBUCION ESTATAL SEGURO SALUD (CONTRIBUCION ESTATAL AL SEGURO DE SALUD, SEGUN LEY NO. 17 DEL 22 DE OCTUBRE DE 1943, LEY"/>
    <n v="423976"/>
    <n v="423976"/>
    <n v="423976"/>
    <n v="0"/>
    <n v="0"/>
    <n v="0"/>
    <n v="163905.17000000001"/>
    <n v="163905.17000000001"/>
    <n v="260070.83"/>
    <n v="0.38659067966111293"/>
  </r>
  <r>
    <s v="21375104"/>
    <s v="MUSEO HISTORICO CULTURAL JUAN SANTAMARIA"/>
    <x v="5"/>
    <s v="001"/>
    <x v="96"/>
    <s v="PRESTACIONES"/>
    <n v="1500000"/>
    <n v="1500000"/>
    <n v="1000000"/>
    <n v="0"/>
    <n v="0"/>
    <n v="0"/>
    <n v="378902.11"/>
    <n v="378902.11"/>
    <n v="1121097.8899999999"/>
    <n v="0.25260140666666664"/>
  </r>
  <r>
    <s v="21375104"/>
    <s v="MUSEO HISTORICO CULTURAL JUAN SANTAMARIA"/>
    <x v="5"/>
    <s v="001"/>
    <x v="98"/>
    <s v="OTRAS PRESTACIONES"/>
    <n v="1500000"/>
    <n v="1500000"/>
    <n v="1000000"/>
    <n v="0"/>
    <n v="0"/>
    <n v="0"/>
    <n v="378902.11"/>
    <n v="378902.11"/>
    <n v="1121097.8899999999"/>
    <n v="0.25260140666666664"/>
  </r>
  <r>
    <s v="21375104"/>
    <s v="MUSEO HISTORICO CULTURAL JUAN SANTAMARIA"/>
    <x v="5"/>
    <s v="280"/>
    <x v="110"/>
    <s v="BIENES DURADEROS"/>
    <n v="6533370"/>
    <n v="6533370"/>
    <n v="6533370"/>
    <n v="0"/>
    <n v="0"/>
    <n v="0"/>
    <n v="5345615"/>
    <n v="5345615"/>
    <n v="1187755"/>
    <n v="0.81820178560222367"/>
  </r>
  <r>
    <s v="21375104"/>
    <s v="MUSEO HISTORICO CULTURAL JUAN SANTAMARIA"/>
    <x v="5"/>
    <s v="280"/>
    <x v="111"/>
    <s v="MAQUINARIA, EQUIPO Y MOBILIARIO"/>
    <n v="5757078"/>
    <n v="3057078"/>
    <n v="3057078"/>
    <n v="0"/>
    <n v="0"/>
    <n v="0"/>
    <n v="2650000"/>
    <n v="2650000"/>
    <n v="407078"/>
    <n v="0.8668408198940295"/>
  </r>
  <r>
    <s v="21375104"/>
    <s v="MUSEO HISTORICO CULTURAL JUAN SANTAMARIA"/>
    <x v="5"/>
    <s v="280"/>
    <x v="113"/>
    <s v="EQUIPO DE COMUNICACION"/>
    <n v="3000000"/>
    <n v="300000"/>
    <n v="300000"/>
    <n v="0"/>
    <n v="0"/>
    <n v="0"/>
    <n v="0"/>
    <n v="0"/>
    <n v="300000"/>
    <n v="0"/>
  </r>
  <r>
    <s v="21375104"/>
    <s v="MUSEO HISTORICO CULTURAL JUAN SANTAMARIA"/>
    <x v="5"/>
    <s v="280"/>
    <x v="114"/>
    <s v="EQUIPO Y MOBILIARIO DE OFICINA"/>
    <n v="2757078"/>
    <n v="0"/>
    <n v="0"/>
    <n v="0"/>
    <n v="0"/>
    <n v="0"/>
    <n v="0"/>
    <n v="0"/>
    <n v="0"/>
    <n v="0"/>
  </r>
  <r>
    <s v="21375104"/>
    <s v="MUSEO HISTORICO CULTURAL JUAN SANTAMARIA"/>
    <x v="5"/>
    <s v="280"/>
    <x v="115"/>
    <s v="EQUIPO Y PROGRAMAS DE COMPUTO"/>
    <n v="0"/>
    <n v="2757078"/>
    <n v="2757078"/>
    <n v="0"/>
    <n v="0"/>
    <n v="0"/>
    <n v="2650000"/>
    <n v="2650000"/>
    <n v="107078"/>
    <n v="0.96116250610247511"/>
  </r>
  <r>
    <s v="21375104"/>
    <s v="MUSEO HISTORICO CULTURAL JUAN SANTAMARIA"/>
    <x v="5"/>
    <s v="280"/>
    <x v="117"/>
    <s v="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5"/>
    <s v="280"/>
    <x v="118"/>
    <s v="OTRAS 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5"/>
    <s v="280"/>
    <x v="119"/>
    <s v="BIENES DURADEROS DIVERSOS"/>
    <n v="776292"/>
    <n v="776292"/>
    <n v="776292"/>
    <n v="0"/>
    <n v="0"/>
    <n v="0"/>
    <n v="0"/>
    <n v="0"/>
    <n v="776292"/>
    <n v="0"/>
  </r>
  <r>
    <s v="21375104"/>
    <s v="MUSEO HISTORICO CULTURAL JUAN SANTAMARIA"/>
    <x v="5"/>
    <s v="280"/>
    <x v="120"/>
    <s v="BIENES INTANGIBLES"/>
    <n v="776292"/>
    <n v="776292"/>
    <n v="776292"/>
    <n v="0"/>
    <n v="0"/>
    <n v="0"/>
    <n v="0"/>
    <n v="0"/>
    <n v="776292"/>
    <n v="0"/>
  </r>
  <r>
    <s v="21375105"/>
    <s v="MUSEO DR. RAFAEL ANGEL CALDERON GUARDIA"/>
    <x v="6"/>
    <s v="001"/>
    <x v="0"/>
    <s v=""/>
    <n v="349375937"/>
    <n v="346883756"/>
    <n v="299040717.58999997"/>
    <n v="0"/>
    <n v="0"/>
    <n v="0"/>
    <n v="124065140.22"/>
    <n v="119884727.31"/>
    <n v="222818615.78"/>
    <n v="0.35765624095698501"/>
  </r>
  <r>
    <s v="21375105"/>
    <s v="MUSEO DR. RAFAEL ANGEL CALDERON GUARDIA"/>
    <x v="6"/>
    <s v="001"/>
    <x v="1"/>
    <s v="REMUNERACIONES"/>
    <n v="224370071"/>
    <n v="221913309"/>
    <n v="221913309"/>
    <n v="0"/>
    <n v="0"/>
    <n v="0"/>
    <n v="94805191.340000004"/>
    <n v="90704761.939999998"/>
    <n v="127108117.66"/>
    <n v="0.42721723977357307"/>
  </r>
  <r>
    <s v="21375105"/>
    <s v="MUSEO DR. RAFAEL ANGEL CALDERON GUARDIA"/>
    <x v="6"/>
    <s v="001"/>
    <x v="2"/>
    <s v="REMUNERACIONES BASICAS"/>
    <n v="98132000"/>
    <n v="120748352"/>
    <n v="120748352"/>
    <n v="0"/>
    <n v="0"/>
    <n v="0"/>
    <n v="45469116.920000002"/>
    <n v="43973746.140000001"/>
    <n v="75279235.079999998"/>
    <n v="0.37656097302263802"/>
  </r>
  <r>
    <s v="21375105"/>
    <s v="MUSEO DR. RAFAEL ANGEL CALDERON GUARDIA"/>
    <x v="6"/>
    <s v="001"/>
    <x v="3"/>
    <s v="SUELDOS PARA CARGOS FIJOS"/>
    <n v="98132000"/>
    <n v="120748352"/>
    <n v="120748352"/>
    <n v="0"/>
    <n v="0"/>
    <n v="0"/>
    <n v="45469116.920000002"/>
    <n v="43973746.140000001"/>
    <n v="75279235.079999998"/>
    <n v="0.37656097302263802"/>
  </r>
  <r>
    <s v="21375105"/>
    <s v="MUSEO DR. RAFAEL ANGEL CALDERON GUARDIA"/>
    <x v="6"/>
    <s v="001"/>
    <x v="5"/>
    <s v="REMUNERACIONES EVENTUALES"/>
    <n v="1500000"/>
    <n v="1500000"/>
    <n v="1500000"/>
    <n v="0"/>
    <n v="0"/>
    <n v="0"/>
    <n v="682863.15"/>
    <n v="670893.13"/>
    <n v="817136.85"/>
    <n v="0.45524210000000004"/>
  </r>
  <r>
    <s v="21375105"/>
    <s v="MUSEO DR. RAFAEL ANGEL CALDERON GUARDIA"/>
    <x v="6"/>
    <s v="001"/>
    <x v="6"/>
    <s v="TIEMPO EXTRAORDINARIO"/>
    <n v="1500000"/>
    <n v="1500000"/>
    <n v="1500000"/>
    <n v="0"/>
    <n v="0"/>
    <n v="0"/>
    <n v="682863.15"/>
    <n v="670893.13"/>
    <n v="817136.85"/>
    <n v="0.45524210000000004"/>
  </r>
  <r>
    <s v="21375105"/>
    <s v="MUSEO DR. RAFAEL ANGEL CALDERON GUARDIA"/>
    <x v="6"/>
    <s v="001"/>
    <x v="7"/>
    <s v="INCENTIVOS SALARIALES"/>
    <n v="87255955"/>
    <n v="62565647"/>
    <n v="62565647"/>
    <n v="0"/>
    <n v="0"/>
    <n v="0"/>
    <n v="33374896.73"/>
    <n v="32973736.129999999"/>
    <n v="29190750.27"/>
    <n v="0.53343804995735122"/>
  </r>
  <r>
    <s v="21375105"/>
    <s v="MUSEO DR. RAFAEL ANGEL CALDERON GUARDIA"/>
    <x v="6"/>
    <s v="001"/>
    <x v="8"/>
    <s v="RETRIBUCION POR AÑOS SERVIDOS"/>
    <n v="32900000"/>
    <n v="21942199"/>
    <n v="21942199"/>
    <n v="0"/>
    <n v="0"/>
    <n v="0"/>
    <n v="12395485.85"/>
    <n v="12182798.640000001"/>
    <n v="9546713.1500000004"/>
    <n v="0.5649153874686853"/>
  </r>
  <r>
    <s v="21375105"/>
    <s v="MUSEO DR. RAFAEL ANGEL CALDERON GUARDIA"/>
    <x v="6"/>
    <s v="001"/>
    <x v="9"/>
    <s v="RESTRICCION AL EJERCICIO LIBERAL DE LA PROFESION"/>
    <n v="20690130"/>
    <n v="10821196"/>
    <n v="10821196"/>
    <n v="0"/>
    <n v="0"/>
    <n v="0"/>
    <n v="6415721.8300000001"/>
    <n v="6270782.4199999999"/>
    <n v="4405474.17"/>
    <n v="0.59288472642025891"/>
  </r>
  <r>
    <s v="21375105"/>
    <s v="MUSEO DR. RAFAEL ANGEL CALDERON GUARDIA"/>
    <x v="6"/>
    <s v="001"/>
    <x v="10"/>
    <s v="DECIMOTERCER MES"/>
    <n v="14126822"/>
    <n v="13999005"/>
    <n v="13999005"/>
    <n v="0"/>
    <n v="0"/>
    <n v="0"/>
    <n v="595636.13"/>
    <n v="595636.13"/>
    <n v="13403368.869999999"/>
    <n v="4.2548461837109135E-2"/>
  </r>
  <r>
    <s v="21375105"/>
    <s v="MUSEO DR. RAFAEL ANGEL CALDERON GUARDIA"/>
    <x v="6"/>
    <s v="001"/>
    <x v="11"/>
    <s v="SALARIO ESCOLAR"/>
    <n v="11639003"/>
    <n v="11639003"/>
    <n v="11639003"/>
    <n v="0"/>
    <n v="0"/>
    <n v="0"/>
    <n v="11589509.949999999"/>
    <n v="11589509.949999999"/>
    <n v="49493.05"/>
    <n v="0.99574765553372568"/>
  </r>
  <r>
    <s v="21375105"/>
    <s v="MUSEO DR. RAFAEL ANGEL CALDERON GUARDIA"/>
    <x v="6"/>
    <s v="001"/>
    <x v="12"/>
    <s v="OTROS INCENTIVOS SALARIALES"/>
    <n v="7900000"/>
    <n v="4164244"/>
    <n v="4164244"/>
    <n v="0"/>
    <n v="0"/>
    <n v="0"/>
    <n v="2378542.9700000002"/>
    <n v="2335008.9900000002"/>
    <n v="1785701.03"/>
    <n v="0.57118242110692841"/>
  </r>
  <r>
    <s v="21375105"/>
    <s v="MUSEO DR. RAFAEL ANGEL CALDERON GUARDIA"/>
    <x v="6"/>
    <s v="001"/>
    <x v="13"/>
    <s v="CONTRIB. PATRONALES AL DES. Y LA SEGURIDAD SOCIAL"/>
    <n v="16844211"/>
    <n v="16654462"/>
    <n v="16654462"/>
    <n v="0"/>
    <n v="0"/>
    <n v="0"/>
    <n v="7022857.5800000001"/>
    <n v="5936366.5800000001"/>
    <n v="9631604.4199999999"/>
    <n v="0.4216802428082036"/>
  </r>
  <r>
    <s v="21375105"/>
    <s v="MUSEO DR. RAFAEL ANGEL CALDERON GUARDIA"/>
    <x v="6"/>
    <s v="001"/>
    <x v="181"/>
    <s v="CCSS CONTRIBUCION PATRONAL SEGURO SALUD (CONTRIBUCION PATRONAL SEGURO DE SALUD, SEGUN LEY NO. 17 DEL 22 DE OCTUBRE DE 1943, LEY"/>
    <n v="15980405"/>
    <n v="15800387"/>
    <n v="15800387"/>
    <n v="0"/>
    <n v="0"/>
    <n v="0"/>
    <n v="6664430.8200000003"/>
    <n v="5633656.8200000003"/>
    <n v="9135956.1799999997"/>
    <n v="0.42178908782424129"/>
  </r>
  <r>
    <s v="21375105"/>
    <s v="MUSEO DR. RAFAEL ANGEL CALDERON GUARDIA"/>
    <x v="6"/>
    <s v="001"/>
    <x v="182"/>
    <s v="BANCO POPULAR Y DE DESARROLLO COMUNAL. (BPDC) (SEGUN LEY NO. 4351 DEL 11 DE JULIO DE 1969, LEY ORGANICA DEL B.P.D.C.)."/>
    <n v="863806"/>
    <n v="854075"/>
    <n v="854075"/>
    <n v="0"/>
    <n v="0"/>
    <n v="0"/>
    <n v="358426.76"/>
    <n v="302709.76000000001"/>
    <n v="495648.24"/>
    <n v="0.4196666100752276"/>
  </r>
  <r>
    <s v="21375105"/>
    <s v="MUSEO DR. RAFAEL ANGEL CALDERON GUARDIA"/>
    <x v="6"/>
    <s v="001"/>
    <x v="16"/>
    <s v="CONTRIB PATRONALES A FOND PENS Y OTROS FOND CAPIT."/>
    <n v="20637905"/>
    <n v="20444848"/>
    <n v="20444848"/>
    <n v="0"/>
    <n v="0"/>
    <n v="0"/>
    <n v="8255456.96"/>
    <n v="7150019.96"/>
    <n v="12189391.039999999"/>
    <n v="0.40379155472322414"/>
  </r>
  <r>
    <s v="21375105"/>
    <s v="MUSEO DR. RAFAEL ANGEL CALDERON GUARDIA"/>
    <x v="6"/>
    <s v="001"/>
    <x v="183"/>
    <s v="CCSS CONTRIBUCION PATRONAL SEGURO PENSIONES (CONTRIBUCION PATRONAL SEGURO DE PENSIONES, SEGUN LEY NO. 17 DEL 22 DE OCTUBRE DE 1943, LEY"/>
    <n v="9363654"/>
    <n v="9258173"/>
    <n v="9258173"/>
    <n v="0"/>
    <n v="0"/>
    <n v="0"/>
    <n v="3899214.8"/>
    <n v="3295236.8"/>
    <n v="5358958.2"/>
    <n v="0.42116460774712244"/>
  </r>
  <r>
    <s v="21375105"/>
    <s v="MUSEO DR. RAFAEL ANGEL CALDERON GUARDIA"/>
    <x v="6"/>
    <s v="001"/>
    <x v="184"/>
    <s v="CCSS APORTE PATRONAL REGIMEN PENSIONES (APORTE PATRONAL AL REGIMEN DE PENSIONES, SEGUN LEY DE PROTECCION AL TRABAJADOR NO. 7983 DEL 16"/>
    <n v="5182834"/>
    <n v="5124450"/>
    <n v="5124450"/>
    <n v="0"/>
    <n v="0"/>
    <n v="0"/>
    <n v="2150548.56"/>
    <n v="1816241.56"/>
    <n v="2973901.44"/>
    <n v="0.41966426836050696"/>
  </r>
  <r>
    <s v="21375105"/>
    <s v="MUSEO DR. RAFAEL ANGEL CALDERON GUARDIA"/>
    <x v="6"/>
    <s v="001"/>
    <x v="185"/>
    <s v="CCSS APORTE PATRONAL FONDO CAPITALIZACION LABORAL (APORTE PATRONAL AL FONDO DE CAPITALIZACION LABORAL, SEGUN LEY DE PROTECCION AL TRABAJADOR"/>
    <n v="2591417"/>
    <n v="2562225"/>
    <n v="2562225"/>
    <n v="0"/>
    <n v="0"/>
    <n v="0"/>
    <n v="1075280.28"/>
    <n v="908128.28"/>
    <n v="1486944.72"/>
    <n v="0.4196666100752276"/>
  </r>
  <r>
    <s v="21375105"/>
    <s v="MUSEO DR. RAFAEL ANGEL CALDERON GUARDIA"/>
    <x v="6"/>
    <s v="001"/>
    <x v="186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130413.32"/>
    <n v="1130413.32"/>
    <n v="2369586.6800000002"/>
    <n v="0.32297523428571429"/>
  </r>
  <r>
    <s v="21375105"/>
    <s v="MUSEO DR. RAFAEL ANGEL CALDERON GUARDIA"/>
    <x v="6"/>
    <s v="001"/>
    <x v="21"/>
    <s v="SERVICIOS"/>
    <n v="101022000"/>
    <n v="101022000"/>
    <n v="54733465.289999999"/>
    <n v="0"/>
    <n v="0"/>
    <n v="0"/>
    <n v="26938072.559999999"/>
    <n v="26858089.050000001"/>
    <n v="74083927.439999998"/>
    <n v="0.26665550632535484"/>
  </r>
  <r>
    <s v="21375105"/>
    <s v="MUSEO DR. RAFAEL ANGEL CALDERON GUARDIA"/>
    <x v="6"/>
    <s v="001"/>
    <x v="24"/>
    <s v="SERVICIOS BASICOS"/>
    <n v="13420000"/>
    <n v="14170000"/>
    <n v="9756366.6300000008"/>
    <n v="0"/>
    <n v="0"/>
    <n v="0"/>
    <n v="6352606.9000000004"/>
    <n v="6352606.9000000004"/>
    <n v="7817393.0999999996"/>
    <n v="0.44831382498235711"/>
  </r>
  <r>
    <s v="21375105"/>
    <s v="MUSEO DR. RAFAEL ANGEL CALDERON GUARDIA"/>
    <x v="6"/>
    <s v="001"/>
    <x v="25"/>
    <s v="SERVICIO DE AGUA Y ALCANTARILLADO"/>
    <n v="500000"/>
    <n v="1250000"/>
    <n v="560216"/>
    <n v="0"/>
    <n v="0"/>
    <n v="0"/>
    <n v="558216"/>
    <n v="558216"/>
    <n v="691784"/>
    <n v="0.44657279999999999"/>
  </r>
  <r>
    <s v="21375105"/>
    <s v="MUSEO DR. RAFAEL ANGEL CALDERON GUARDIA"/>
    <x v="6"/>
    <s v="001"/>
    <x v="26"/>
    <s v="SERVICIO DE ENERGIA ELECTRICA"/>
    <n v="3400000"/>
    <n v="3400000"/>
    <n v="2351691.36"/>
    <n v="0"/>
    <n v="0"/>
    <n v="0"/>
    <n v="1627400"/>
    <n v="1627400"/>
    <n v="1772600"/>
    <n v="0.47864705882352943"/>
  </r>
  <r>
    <s v="21375105"/>
    <s v="MUSEO DR. RAFAEL ANGEL CALDERON GUARDIA"/>
    <x v="6"/>
    <s v="001"/>
    <x v="27"/>
    <s v="SERVICIO DE CORREO"/>
    <n v="20000"/>
    <n v="20000"/>
    <n v="11748.08"/>
    <n v="0"/>
    <n v="0"/>
    <n v="0"/>
    <n v="0"/>
    <n v="0"/>
    <n v="20000"/>
    <n v="0"/>
  </r>
  <r>
    <s v="21375105"/>
    <s v="MUSEO DR. RAFAEL ANGEL CALDERON GUARDIA"/>
    <x v="6"/>
    <s v="001"/>
    <x v="28"/>
    <s v="SERVICIO DE TELECOMUNICACIONES"/>
    <n v="4900000"/>
    <n v="4900000"/>
    <n v="3473479.37"/>
    <n v="0"/>
    <n v="0"/>
    <n v="0"/>
    <n v="1798837.6"/>
    <n v="1798837.6"/>
    <n v="3101162.4"/>
    <n v="0.36710971428571432"/>
  </r>
  <r>
    <s v="21375105"/>
    <s v="MUSEO DR. RAFAEL ANGEL CALDERON GUARDIA"/>
    <x v="6"/>
    <s v="001"/>
    <x v="29"/>
    <s v="OTROS SERVICIOS BASICOS"/>
    <n v="4600000"/>
    <n v="4600000"/>
    <n v="3359231.82"/>
    <n v="0"/>
    <n v="0"/>
    <n v="0"/>
    <n v="2368153.2999999998"/>
    <n v="2368153.2999999998"/>
    <n v="2231846.7000000002"/>
    <n v="0.51481593478260868"/>
  </r>
  <r>
    <s v="21375105"/>
    <s v="MUSEO DR. RAFAEL ANGEL CALDERON GUARDIA"/>
    <x v="6"/>
    <s v="001"/>
    <x v="30"/>
    <s v="SERVICIOS COMERCIALES Y FINANCIEROS"/>
    <n v="1552000"/>
    <n v="1552000"/>
    <n v="1132451.93"/>
    <n v="0"/>
    <n v="0"/>
    <n v="0"/>
    <n v="916940.38"/>
    <n v="916940.38"/>
    <n v="635059.62"/>
    <n v="0.59081210051546396"/>
  </r>
  <r>
    <s v="21375105"/>
    <s v="MUSEO DR. RAFAEL ANGEL CALDERON GUARDIA"/>
    <x v="6"/>
    <s v="001"/>
    <x v="31"/>
    <s v="INFORMACION"/>
    <n v="90000"/>
    <n v="90000"/>
    <n v="63798.6"/>
    <n v="0"/>
    <n v="0"/>
    <n v="0"/>
    <n v="0"/>
    <n v="0"/>
    <n v="90000"/>
    <n v="0"/>
  </r>
  <r>
    <s v="21375105"/>
    <s v="MUSEO DR. RAFAEL ANGEL CALDERON GUARDIA"/>
    <x v="6"/>
    <s v="001"/>
    <x v="33"/>
    <s v="IMPRESION, ENCUADERNACION Y OTROS"/>
    <n v="800000"/>
    <n v="800000"/>
    <n v="584069.88"/>
    <n v="0"/>
    <n v="0"/>
    <n v="0"/>
    <n v="584069.88"/>
    <n v="584069.88"/>
    <n v="215930.12"/>
    <n v="0.73008735000000002"/>
  </r>
  <r>
    <s v="21375105"/>
    <s v="MUSEO DR. RAFAEL ANGEL CALDERON GUARDIA"/>
    <x v="6"/>
    <s v="001"/>
    <x v="34"/>
    <s v="COMIS. Y GASTOS POR SERV. FINANCIEROS Y COMERCIAL."/>
    <n v="602000"/>
    <n v="602000"/>
    <n v="426741.75"/>
    <n v="0"/>
    <n v="0"/>
    <n v="0"/>
    <n v="276851"/>
    <n v="276851"/>
    <n v="325149"/>
    <n v="0.45988538205980067"/>
  </r>
  <r>
    <s v="21375105"/>
    <s v="MUSEO DR. RAFAEL ANGEL CALDERON GUARDIA"/>
    <x v="6"/>
    <s v="001"/>
    <x v="35"/>
    <s v="SERVICIOS DE TECNOLOGIAS DE INFORMACION"/>
    <n v="60000"/>
    <n v="60000"/>
    <n v="57841.7"/>
    <n v="0"/>
    <n v="0"/>
    <n v="0"/>
    <n v="56019.5"/>
    <n v="56019.5"/>
    <n v="3980.5"/>
    <n v="0.93365833333333337"/>
  </r>
  <r>
    <s v="21375105"/>
    <s v="MUSEO DR. RAFAEL ANGEL CALDERON GUARDIA"/>
    <x v="6"/>
    <s v="001"/>
    <x v="36"/>
    <s v="SERVICIOS DE GESTION Y APOYO"/>
    <n v="78300000"/>
    <n v="77900000"/>
    <n v="38827357.009999998"/>
    <n v="0"/>
    <n v="0"/>
    <n v="0"/>
    <n v="17428905.059999999"/>
    <n v="17348921.550000001"/>
    <n v="60471094.939999998"/>
    <n v="0.22373433966623876"/>
  </r>
  <r>
    <s v="21375105"/>
    <s v="MUSEO DR. RAFAEL ANGEL CALDERON GUARDIA"/>
    <x v="6"/>
    <s v="001"/>
    <x v="39"/>
    <s v="SERVICIOS GENERALES"/>
    <n v="77600000"/>
    <n v="77600000"/>
    <n v="38527357.009999998"/>
    <n v="0"/>
    <n v="0"/>
    <n v="0"/>
    <n v="17282005.059999999"/>
    <n v="17202021.550000001"/>
    <n v="60317994.939999998"/>
    <n v="0.22270625077319586"/>
  </r>
  <r>
    <s v="21375105"/>
    <s v="MUSEO DR. RAFAEL ANGEL CALDERON GUARDIA"/>
    <x v="6"/>
    <s v="001"/>
    <x v="40"/>
    <s v="OTROS SERVICIOS DE GESTION Y APOYO"/>
    <n v="700000"/>
    <n v="300000"/>
    <n v="300000"/>
    <n v="0"/>
    <n v="0"/>
    <n v="0"/>
    <n v="146900"/>
    <n v="146900"/>
    <n v="153100"/>
    <n v="0.48966666666666664"/>
  </r>
  <r>
    <s v="21375105"/>
    <s v="MUSEO DR. RAFAEL ANGEL CALDERON GUARDIA"/>
    <x v="6"/>
    <s v="001"/>
    <x v="41"/>
    <s v="GASTOS DE VIAJE Y DE TRANSPORTE"/>
    <n v="850000"/>
    <n v="750000"/>
    <n v="556764.17000000004"/>
    <n v="0"/>
    <n v="0"/>
    <n v="0"/>
    <n v="287882.21999999997"/>
    <n v="287882.21999999997"/>
    <n v="462117.78"/>
    <n v="0.38384295999999996"/>
  </r>
  <r>
    <s v="21375105"/>
    <s v="MUSEO DR. RAFAEL ANGEL CALDERON GUARDIA"/>
    <x v="6"/>
    <s v="001"/>
    <x v="42"/>
    <s v="TRANSPORTE DENTRO DEL PAIS"/>
    <n v="50000"/>
    <n v="50000"/>
    <n v="35443.67"/>
    <n v="0"/>
    <n v="0"/>
    <n v="0"/>
    <n v="17082.22"/>
    <n v="17082.22"/>
    <n v="32917.78"/>
    <n v="0.34164440000000001"/>
  </r>
  <r>
    <s v="21375105"/>
    <s v="MUSEO DR. RAFAEL ANGEL CALDERON GUARDIA"/>
    <x v="6"/>
    <s v="001"/>
    <x v="43"/>
    <s v="VIATICOS DENTRO DEL PAIS"/>
    <n v="800000"/>
    <n v="700000"/>
    <n v="521320.5"/>
    <n v="0"/>
    <n v="0"/>
    <n v="0"/>
    <n v="270800"/>
    <n v="270800"/>
    <n v="429200"/>
    <n v="0.38685714285714284"/>
  </r>
  <r>
    <s v="21375105"/>
    <s v="MUSEO DR. RAFAEL ANGEL CALDERON GUARDIA"/>
    <x v="6"/>
    <s v="001"/>
    <x v="46"/>
    <s v="SEGUROS, REASEGUROS Y OTRAS OBLIGACIONES"/>
    <n v="6000000"/>
    <n v="6000000"/>
    <n v="3862701.07"/>
    <n v="0"/>
    <n v="0"/>
    <n v="0"/>
    <n v="1444933"/>
    <n v="1444933"/>
    <n v="4555067"/>
    <n v="0.24082216666666667"/>
  </r>
  <r>
    <s v="21375105"/>
    <s v="MUSEO DR. RAFAEL ANGEL CALDERON GUARDIA"/>
    <x v="6"/>
    <s v="001"/>
    <x v="47"/>
    <s v="SEGUROS"/>
    <n v="6000000"/>
    <n v="6000000"/>
    <n v="3862701.07"/>
    <n v="0"/>
    <n v="0"/>
    <n v="0"/>
    <n v="1444933"/>
    <n v="1444933"/>
    <n v="4555067"/>
    <n v="0.24082216666666667"/>
  </r>
  <r>
    <s v="21375105"/>
    <s v="MUSEO DR. RAFAEL ANGEL CALDERON GUARDIA"/>
    <x v="6"/>
    <s v="001"/>
    <x v="51"/>
    <s v="MANTENIMIENTO Y REPARACION"/>
    <n v="900000"/>
    <n v="650000"/>
    <n v="597824.48"/>
    <n v="0"/>
    <n v="0"/>
    <n v="0"/>
    <n v="506805"/>
    <n v="506805"/>
    <n v="143195"/>
    <n v="0.77969999999999995"/>
  </r>
  <r>
    <s v="21375105"/>
    <s v="MUSEO DR. RAFAEL ANGEL CALDERON GUARDIA"/>
    <x v="6"/>
    <s v="001"/>
    <x v="54"/>
    <s v="MANT. Y REPARACION DE EQUIPO DE TRANSPORTE"/>
    <n v="800000"/>
    <n v="600000"/>
    <n v="549826.23"/>
    <n v="0"/>
    <n v="0"/>
    <n v="0"/>
    <n v="506805"/>
    <n v="506805"/>
    <n v="93195"/>
    <n v="0.84467499999999995"/>
  </r>
  <r>
    <s v="21375105"/>
    <s v="MUSEO DR. RAFAEL ANGEL CALDERON GUARDIA"/>
    <x v="6"/>
    <s v="001"/>
    <x v="58"/>
    <s v="MANTENIMIENTO Y REPARACION DE OTROS EQUIPOS"/>
    <n v="100000"/>
    <n v="50000"/>
    <n v="47998.25"/>
    <n v="0"/>
    <n v="0"/>
    <n v="0"/>
    <n v="0"/>
    <n v="0"/>
    <n v="50000"/>
    <n v="0"/>
  </r>
  <r>
    <s v="21375105"/>
    <s v="MUSEO DR. RAFAEL ANGEL CALDERON GUARDIA"/>
    <x v="6"/>
    <s v="001"/>
    <x v="63"/>
    <s v="MATERIALES Y SUMINISTROS"/>
    <n v="1939613"/>
    <n v="1939613"/>
    <n v="1374939.94"/>
    <n v="0"/>
    <n v="0"/>
    <n v="0"/>
    <n v="667927.14"/>
    <n v="667927.14"/>
    <n v="1271685.8600000001"/>
    <n v="0.34436103490747899"/>
  </r>
  <r>
    <s v="21375105"/>
    <s v="MUSEO DR. RAFAEL ANGEL CALDERON GUARDIA"/>
    <x v="6"/>
    <s v="001"/>
    <x v="64"/>
    <s v="PRODUCTOS QUIMICOS Y CONEXOS"/>
    <n v="500000"/>
    <n v="500000"/>
    <n v="346303.39"/>
    <n v="0"/>
    <n v="0"/>
    <n v="0"/>
    <n v="221143.04000000001"/>
    <n v="221143.04000000001"/>
    <n v="278856.96000000002"/>
    <n v="0.44228608000000003"/>
  </r>
  <r>
    <s v="21375105"/>
    <s v="MUSEO DR. RAFAEL ANGEL CALDERON GUARDIA"/>
    <x v="6"/>
    <s v="001"/>
    <x v="65"/>
    <s v="COMBUSTIBLES Y LUBRICANTES"/>
    <n v="500000"/>
    <n v="500000"/>
    <n v="346303.39"/>
    <n v="0"/>
    <n v="0"/>
    <n v="0"/>
    <n v="221143.04000000001"/>
    <n v="221143.04000000001"/>
    <n v="278856.96000000002"/>
    <n v="0.44228608000000003"/>
  </r>
  <r>
    <s v="21375105"/>
    <s v="MUSEO DR. RAFAEL ANGEL CALDERON GUARDIA"/>
    <x v="6"/>
    <s v="001"/>
    <x v="72"/>
    <s v="MATERIALES Y PROD DE USO EN LA CONSTRUC Y MANT."/>
    <n v="389613"/>
    <n v="389613"/>
    <n v="284319.53999999998"/>
    <n v="0"/>
    <n v="0"/>
    <n v="0"/>
    <n v="148464.1"/>
    <n v="148464.1"/>
    <n v="241148.9"/>
    <n v="0.3810553035961326"/>
  </r>
  <r>
    <s v="21375105"/>
    <s v="MUSEO DR. RAFAEL ANGEL CALDERON GUARDIA"/>
    <x v="6"/>
    <s v="001"/>
    <x v="74"/>
    <s v="MAT. Y PROD. ELECTRICOS, TELEFONICOS Y DE COMPUTO"/>
    <n v="131529"/>
    <n v="131529"/>
    <n v="93237.4"/>
    <n v="0"/>
    <n v="0"/>
    <n v="0"/>
    <n v="9900"/>
    <n v="9900"/>
    <n v="121629"/>
    <n v="7.5268571949912183E-2"/>
  </r>
  <r>
    <s v="21375105"/>
    <s v="MUSEO DR. RAFAEL ANGEL CALDERON GUARDIA"/>
    <x v="6"/>
    <s v="001"/>
    <x v="76"/>
    <s v="OTROS MAT. Y PROD.DE USO EN LA CONSTRU. Y MANTENIM"/>
    <n v="258084"/>
    <n v="258084"/>
    <n v="191082.14"/>
    <n v="0"/>
    <n v="0"/>
    <n v="0"/>
    <n v="138564.1"/>
    <n v="138564.1"/>
    <n v="119519.9"/>
    <n v="0.53689535190093152"/>
  </r>
  <r>
    <s v="21375105"/>
    <s v="MUSEO DR. RAFAEL ANGEL CALDERON GUARDIA"/>
    <x v="6"/>
    <s v="001"/>
    <x v="80"/>
    <s v="UTILES, MATERIALES Y SUMINISTROS DIVERSOS"/>
    <n v="1050000"/>
    <n v="1050000"/>
    <n v="744317.01"/>
    <n v="0"/>
    <n v="0"/>
    <n v="0"/>
    <n v="298320"/>
    <n v="298320"/>
    <n v="751680"/>
    <n v="0.28411428571428571"/>
  </r>
  <r>
    <s v="21375105"/>
    <s v="MUSEO DR. RAFAEL ANGEL CALDERON GUARDIA"/>
    <x v="6"/>
    <s v="001"/>
    <x v="81"/>
    <s v="UTILES Y MATERIALES DE OFICINA Y COMPUTO"/>
    <n v="50000"/>
    <n v="50000"/>
    <n v="35443.67"/>
    <n v="0"/>
    <n v="0"/>
    <n v="0"/>
    <n v="0"/>
    <n v="0"/>
    <n v="50000"/>
    <n v="0"/>
  </r>
  <r>
    <s v="21375105"/>
    <s v="MUSEO DR. RAFAEL ANGEL CALDERON GUARDIA"/>
    <x v="6"/>
    <s v="001"/>
    <x v="83"/>
    <s v="PRODUCTOS DE PAPEL, CARTON E IMPRESOS"/>
    <n v="450000"/>
    <n v="450000"/>
    <n v="318993"/>
    <n v="0"/>
    <n v="0"/>
    <n v="0"/>
    <n v="298320"/>
    <n v="298320"/>
    <n v="151680"/>
    <n v="0.66293333333333337"/>
  </r>
  <r>
    <s v="21375105"/>
    <s v="MUSEO DR. RAFAEL ANGEL CALDERON GUARDIA"/>
    <x v="6"/>
    <s v="001"/>
    <x v="85"/>
    <s v="UTILES Y MATERIALES DE LIMPIEZA"/>
    <n v="550000"/>
    <n v="550000"/>
    <n v="389880.34"/>
    <n v="0"/>
    <n v="0"/>
    <n v="0"/>
    <n v="0"/>
    <n v="0"/>
    <n v="550000"/>
    <n v="0"/>
  </r>
  <r>
    <s v="21375105"/>
    <s v="MUSEO DR. RAFAEL ANGEL CALDERON GUARDIA"/>
    <x v="6"/>
    <s v="001"/>
    <x v="88"/>
    <s v="TRANSFERENCIAS CORRIENTES"/>
    <n v="7044253"/>
    <n v="7008834"/>
    <n v="6019003.3600000003"/>
    <n v="0"/>
    <n v="0"/>
    <n v="0"/>
    <n v="1653949.18"/>
    <n v="1653949.18"/>
    <n v="5354884.82"/>
    <n v="0.23598064670956681"/>
  </r>
  <r>
    <s v="21375105"/>
    <s v="MUSEO DR. RAFAEL ANGEL CALDERON GUARDIA"/>
    <x v="6"/>
    <s v="001"/>
    <x v="89"/>
    <s v="TRANSFERENCIAS CORRIENTES AL SECTOR PUBLICO"/>
    <n v="3144253"/>
    <n v="3108834"/>
    <n v="3108834"/>
    <n v="0"/>
    <n v="0"/>
    <n v="0"/>
    <n v="1189971.76"/>
    <n v="1189971.76"/>
    <n v="1918862.24"/>
    <n v="0.38277108394980242"/>
  </r>
  <r>
    <s v="21375105"/>
    <s v="MUSEO DR. RAFAEL ANGEL CALDERON GUARDIA"/>
    <x v="6"/>
    <s v="001"/>
    <x v="187"/>
    <s v="CCSS CONTRIBUCION ESTATAL SEGURO PENSIONES (CONTRIBUCION ESTATAL AL SEGURO DE PENSIONES, SEGUN LEY NO. 17 DEL 22 DE OCTUBRE DE 1943, LEY"/>
    <n v="2712350"/>
    <n v="2681796"/>
    <n v="2681796"/>
    <n v="0"/>
    <n v="0"/>
    <n v="0"/>
    <n v="1010759.14"/>
    <n v="1010759.14"/>
    <n v="1671036.86"/>
    <n v="0.37689635602409727"/>
  </r>
  <r>
    <s v="21375105"/>
    <s v="MUSEO DR. RAFAEL ANGEL CALDERON GUARDIA"/>
    <x v="6"/>
    <s v="001"/>
    <x v="188"/>
    <s v="CCSS CONTRIBUCION ESTATAL SEGURO SALUD (CONTRIBUCION ESTATAL AL SEGURO DE SALUD, SEGUN LEY NO. 17 DEL 22 DE OCTUBRE DE 1943, LEY"/>
    <n v="431903"/>
    <n v="427038"/>
    <n v="427038"/>
    <n v="0"/>
    <n v="0"/>
    <n v="0"/>
    <n v="179212.62"/>
    <n v="179212.62"/>
    <n v="247825.38"/>
    <n v="0.41966433900495975"/>
  </r>
  <r>
    <s v="21375105"/>
    <s v="MUSEO DR. RAFAEL ANGEL CALDERON GUARDIA"/>
    <x v="6"/>
    <s v="001"/>
    <x v="96"/>
    <s v="PRESTACIONES"/>
    <n v="3900000"/>
    <n v="3900000"/>
    <n v="2910169.36"/>
    <n v="0"/>
    <n v="0"/>
    <n v="0"/>
    <n v="463977.42"/>
    <n v="463977.42"/>
    <n v="3436022.58"/>
    <n v="0.11896856923076923"/>
  </r>
  <r>
    <s v="21375105"/>
    <s v="MUSEO DR. RAFAEL ANGEL CALDERON GUARDIA"/>
    <x v="6"/>
    <s v="001"/>
    <x v="97"/>
    <s v="PRESTACIONES LEGALES"/>
    <n v="3400000"/>
    <n v="3400000"/>
    <n v="2410169.36"/>
    <n v="0"/>
    <n v="0"/>
    <n v="0"/>
    <n v="0"/>
    <n v="0"/>
    <n v="3400000"/>
    <n v="0"/>
  </r>
  <r>
    <s v="21375105"/>
    <s v="MUSEO DR. RAFAEL ANGEL CALDERON GUARDIA"/>
    <x v="6"/>
    <s v="001"/>
    <x v="98"/>
    <s v="OTRAS PRESTACIONES"/>
    <n v="500000"/>
    <n v="500000"/>
    <n v="500000"/>
    <n v="0"/>
    <n v="0"/>
    <n v="0"/>
    <n v="463977.42"/>
    <n v="463977.42"/>
    <n v="36022.58"/>
    <n v="0.92795483999999995"/>
  </r>
  <r>
    <s v="21375105"/>
    <s v="MUSEO DR. RAFAEL ANGEL CALDERON GUARDIA"/>
    <x v="6"/>
    <s v="280"/>
    <x v="110"/>
    <s v="BIENES DURADEROS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6"/>
    <s v="280"/>
    <x v="111"/>
    <s v="MAQUINARIA, EQUIPO Y MOBILIARIO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6"/>
    <s v="280"/>
    <x v="113"/>
    <s v="EQUIPO DE COMUNICACION"/>
    <n v="15000000"/>
    <n v="15000000"/>
    <n v="15000000"/>
    <n v="0"/>
    <n v="0"/>
    <n v="0"/>
    <n v="0"/>
    <n v="0"/>
    <n v="15000000"/>
    <n v="0"/>
  </r>
  <r>
    <s v="21375106"/>
    <s v="MUSEO DE ARTE Y DISEÑO CONTEMPORÁNEO"/>
    <x v="7"/>
    <s v="001"/>
    <x v="0"/>
    <s v=""/>
    <n v="431020117"/>
    <n v="433512298"/>
    <n v="365386704.23000002"/>
    <n v="0"/>
    <n v="0"/>
    <n v="0"/>
    <n v="159194658.21000001"/>
    <n v="153506280.5"/>
    <n v="274317639.79000002"/>
    <n v="0.36722062775252573"/>
  </r>
  <r>
    <s v="21375106"/>
    <s v="MUSEO DE ARTE Y DISEÑO CONTEMPORÁNEO"/>
    <x v="7"/>
    <s v="001"/>
    <x v="1"/>
    <s v="REMUNERACIONES"/>
    <n v="284954771"/>
    <n v="287411533"/>
    <n v="287411533"/>
    <n v="0"/>
    <n v="0"/>
    <n v="0"/>
    <n v="134288369.37"/>
    <n v="130471888.43000001"/>
    <n v="153123163.63"/>
    <n v="0.46723375352512386"/>
  </r>
  <r>
    <s v="21375106"/>
    <s v="MUSEO DE ARTE Y DISEÑO CONTEMPORÁNEO"/>
    <x v="7"/>
    <s v="001"/>
    <x v="2"/>
    <s v="REMUNERACIONES BASICAS"/>
    <n v="146404950"/>
    <n v="160170790"/>
    <n v="160170790"/>
    <n v="0"/>
    <n v="0"/>
    <n v="0"/>
    <n v="74019348.079999998"/>
    <n v="72811883.620000005"/>
    <n v="86151441.920000002"/>
    <n v="0.46212763313460586"/>
  </r>
  <r>
    <s v="21375106"/>
    <s v="MUSEO DE ARTE Y DISEÑO CONTEMPORÁNEO"/>
    <x v="7"/>
    <s v="001"/>
    <x v="3"/>
    <s v="SUELDOS PARA CARGOS FIJOS"/>
    <n v="146404950"/>
    <n v="160170790"/>
    <n v="160170790"/>
    <n v="0"/>
    <n v="0"/>
    <n v="0"/>
    <n v="74019348.079999998"/>
    <n v="72811883.620000005"/>
    <n v="86151441.920000002"/>
    <n v="0.46212763313460586"/>
  </r>
  <r>
    <s v="21375106"/>
    <s v="MUSEO DE ARTE Y DISEÑO CONTEMPORÁNEO"/>
    <x v="7"/>
    <s v="001"/>
    <x v="5"/>
    <s v="REMUNERACIONES EVENTUALES"/>
    <n v="6400000"/>
    <n v="6400000"/>
    <n v="6400000"/>
    <n v="0"/>
    <n v="0"/>
    <n v="0"/>
    <n v="4711504.6399999997"/>
    <n v="4711504.6399999997"/>
    <n v="1688495.36"/>
    <n v="0.73617259999999995"/>
  </r>
  <r>
    <s v="21375106"/>
    <s v="MUSEO DE ARTE Y DISEÑO CONTEMPORÁNEO"/>
    <x v="7"/>
    <s v="001"/>
    <x v="6"/>
    <s v="TIEMPO EXTRAORDINARIO"/>
    <n v="6400000"/>
    <n v="6400000"/>
    <n v="6400000"/>
    <n v="0"/>
    <n v="0"/>
    <n v="0"/>
    <n v="4711504.6399999997"/>
    <n v="4711504.6399999997"/>
    <n v="1688495.36"/>
    <n v="0.73617259999999995"/>
  </r>
  <r>
    <s v="21375106"/>
    <s v="MUSEO DE ARTE Y DISEÑO CONTEMPORÁNEO"/>
    <x v="7"/>
    <s v="001"/>
    <x v="7"/>
    <s v="INCENTIVOS SALARIALES"/>
    <n v="84383590"/>
    <n v="72691706"/>
    <n v="72691706"/>
    <n v="0"/>
    <n v="0"/>
    <n v="0"/>
    <n v="32996502.190000001"/>
    <n v="32996502.190000001"/>
    <n v="39695203.810000002"/>
    <n v="0.45392389318803444"/>
  </r>
  <r>
    <s v="21375106"/>
    <s v="MUSEO DE ARTE Y DISEÑO CONTEMPORÁNEO"/>
    <x v="7"/>
    <s v="001"/>
    <x v="8"/>
    <s v="RETRIBUCION POR AÑOS SERVIDOS"/>
    <n v="23900000"/>
    <n v="19746038"/>
    <n v="19746038"/>
    <n v="0"/>
    <n v="0"/>
    <n v="0"/>
    <n v="9451636.9000000004"/>
    <n v="9451636.9000000004"/>
    <n v="10294401.1"/>
    <n v="0.47865991648552486"/>
  </r>
  <r>
    <s v="21375106"/>
    <s v="MUSEO DE ARTE Y DISEÑO CONTEMPORÁNEO"/>
    <x v="7"/>
    <s v="001"/>
    <x v="9"/>
    <s v="RESTRICCION AL EJERCICIO LIBERAL DE LA PROFESION"/>
    <n v="22480020"/>
    <n v="19163320"/>
    <n v="19163320"/>
    <n v="0"/>
    <n v="0"/>
    <n v="0"/>
    <n v="10179930.51"/>
    <n v="10179930.51"/>
    <n v="8983389.4900000002"/>
    <n v="0.53121956477270116"/>
  </r>
  <r>
    <s v="21375106"/>
    <s v="MUSEO DE ARTE Y DISEÑO CONTEMPORÁNEO"/>
    <x v="7"/>
    <s v="001"/>
    <x v="10"/>
    <s v="DECIMOTERCER MES"/>
    <n v="18244827"/>
    <n v="18372644"/>
    <n v="18372644"/>
    <n v="0"/>
    <n v="0"/>
    <n v="0"/>
    <n v="495031.3"/>
    <n v="495031.3"/>
    <n v="17877612.699999999"/>
    <n v="2.6943933600411567E-2"/>
  </r>
  <r>
    <s v="21375106"/>
    <s v="MUSEO DE ARTE Y DISEÑO CONTEMPORÁNEO"/>
    <x v="7"/>
    <s v="001"/>
    <x v="11"/>
    <s v="SALARIO ESCOLAR"/>
    <n v="15258743"/>
    <n v="11758743"/>
    <n v="11758743"/>
    <n v="0"/>
    <n v="0"/>
    <n v="0"/>
    <n v="10993541.98"/>
    <n v="10993541.98"/>
    <n v="765201.02"/>
    <n v="0.9349249303263113"/>
  </r>
  <r>
    <s v="21375106"/>
    <s v="MUSEO DE ARTE Y DISEÑO CONTEMPORÁNEO"/>
    <x v="7"/>
    <s v="001"/>
    <x v="12"/>
    <s v="OTROS INCENTIVOS SALARIALES"/>
    <n v="4500000"/>
    <n v="3650961"/>
    <n v="3650961"/>
    <n v="0"/>
    <n v="0"/>
    <n v="0"/>
    <n v="1876361.5"/>
    <n v="1876361.5"/>
    <n v="1774599.5"/>
    <n v="0.51393633073593503"/>
  </r>
  <r>
    <s v="21375106"/>
    <s v="MUSEO DE ARTE Y DISEÑO CONTEMPORÁNEO"/>
    <x v="7"/>
    <s v="001"/>
    <x v="13"/>
    <s v="CONTRIB. PATRONALES AL DES. Y LA SEGURIDAD SOCIAL"/>
    <n v="21347013"/>
    <n v="21536762"/>
    <n v="21536762"/>
    <n v="0"/>
    <n v="0"/>
    <n v="0"/>
    <n v="10298204.029999999"/>
    <n v="9005981.0500000007"/>
    <n v="11238557.970000001"/>
    <n v="0.47816863231343687"/>
  </r>
  <r>
    <s v="21375106"/>
    <s v="MUSEO DE ARTE Y DISEÑO CONTEMPORÁNEO"/>
    <x v="7"/>
    <s v="001"/>
    <x v="189"/>
    <s v="CCSS CONTRIBUCION PATRONAL SEGURO SALUD (CONTRIBUCION PATRONAL SEGURO DE SALUD, SEGUN LEY NO. 17 DEL 22 DE OCTUBRE DE 1943, LEY"/>
    <n v="20252294"/>
    <n v="20432312"/>
    <n v="20432312"/>
    <n v="0"/>
    <n v="0"/>
    <n v="0"/>
    <n v="9770091.0099999998"/>
    <n v="8544243.0500000007"/>
    <n v="10662220.99"/>
    <n v="0.47816864826652999"/>
  </r>
  <r>
    <s v="21375106"/>
    <s v="MUSEO DE ARTE Y DISEÑO CONTEMPORÁNEO"/>
    <x v="7"/>
    <s v="001"/>
    <x v="190"/>
    <s v="BANCO POPULAR Y DE DESARROLLO COMUNAL. (BPDC) (SEGUN LEY NO. 4351 DEL 11 DE JULIO DE 1969, LEY ORGANICA DEL B.P.D.C.)."/>
    <n v="1094719"/>
    <n v="1104450"/>
    <n v="1104450"/>
    <n v="0"/>
    <n v="0"/>
    <n v="0"/>
    <n v="528113.02"/>
    <n v="461738"/>
    <n v="576336.98"/>
    <n v="0.4781683371814025"/>
  </r>
  <r>
    <s v="21375106"/>
    <s v="MUSEO DE ARTE Y DISEÑO CONTEMPORÁNEO"/>
    <x v="7"/>
    <s v="001"/>
    <x v="16"/>
    <s v="CONTRIB PATRONALES A FOND PENS Y OTROS FOND CAPIT."/>
    <n v="26419218"/>
    <n v="26612275"/>
    <n v="26612275"/>
    <n v="0"/>
    <n v="0"/>
    <n v="0"/>
    <n v="12262810.43"/>
    <n v="10946016.93"/>
    <n v="14349464.57"/>
    <n v="0.46079526947620975"/>
  </r>
  <r>
    <s v="21375106"/>
    <s v="MUSEO DE ARTE Y DISEÑO CONTEMPORÁNEO"/>
    <x v="7"/>
    <s v="001"/>
    <x v="191"/>
    <s v="CCSS CONTRIBUCION PATRONAL SEGURO PENSIONES (CONTRIBUCION PATRONAL SEGURO DE PENSIONES, SEGUN LEY NO. 17 DEL 22 DE OCTUBRE DE 1943, LEY"/>
    <n v="11866750"/>
    <n v="11972231"/>
    <n v="11972231"/>
    <n v="0"/>
    <n v="0"/>
    <n v="0"/>
    <n v="5724745.2400000002"/>
    <n v="5005285"/>
    <n v="6247485.7599999998"/>
    <n v="0.47816862537984778"/>
  </r>
  <r>
    <s v="21375106"/>
    <s v="MUSEO DE ARTE Y DISEÑO CONTEMPORÁNEO"/>
    <x v="7"/>
    <s v="001"/>
    <x v="192"/>
    <s v="CCSS APORTE PATRONAL REGIMEN PENSIONES (APORTE PATRONAL AL REGIMEN DE PENSIONES, SEGUN LEY DE PROTECCION AL TRABAJADOR NO. 7983 DEL 16"/>
    <n v="6568312"/>
    <n v="6626696"/>
    <n v="6626696"/>
    <n v="0"/>
    <n v="0"/>
    <n v="0"/>
    <n v="3168678.17"/>
    <n v="2770459"/>
    <n v="3458017.83"/>
    <n v="0.47816863335816218"/>
  </r>
  <r>
    <s v="21375106"/>
    <s v="MUSEO DE ARTE Y DISEÑO CONTEMPORÁNEO"/>
    <x v="7"/>
    <s v="001"/>
    <x v="193"/>
    <s v="CCSS APORTE PATRONAL FONDO CAPITALIZACION LABORAL (APORTE PATRONAL AL FONDO DE CAPITALIZACION LABORAL, SEGUN LEY DE PROTECCION AL TRABAJADOR"/>
    <n v="3284156"/>
    <n v="3313348"/>
    <n v="3313348"/>
    <n v="0"/>
    <n v="0"/>
    <n v="0"/>
    <n v="1584339.09"/>
    <n v="1385225"/>
    <n v="1729008.91"/>
    <n v="0.4781686348672099"/>
  </r>
  <r>
    <s v="21375106"/>
    <s v="MUSEO DE ARTE Y DISEÑO CONTEMPORÁNEO"/>
    <x v="7"/>
    <s v="001"/>
    <x v="194"/>
    <s v="ASOCIACION DE EMPLEADOS DEL MINISTERIO DE CULTURA Y JUVENTUD (ASEMICULTURA). (APORTE PATRONAL A LA ASOCIACION DE EMPLEADOS DEL MINISTERIO DE CULTURA"/>
    <n v="4700000"/>
    <n v="4700000"/>
    <n v="4700000"/>
    <n v="0"/>
    <n v="0"/>
    <n v="0"/>
    <n v="1785047.93"/>
    <n v="1785047.93"/>
    <n v="2914952.07"/>
    <n v="0.37979743191489362"/>
  </r>
  <r>
    <s v="21375106"/>
    <s v="MUSEO DE ARTE Y DISEÑO CONTEMPORÁNEO"/>
    <x v="7"/>
    <s v="001"/>
    <x v="21"/>
    <s v="SERVICIOS"/>
    <n v="89064769"/>
    <n v="89064769"/>
    <n v="38353256.869999997"/>
    <n v="0"/>
    <n v="0"/>
    <n v="0"/>
    <n v="10136460.210000001"/>
    <n v="9136194.2300000004"/>
    <n v="78928308.790000007"/>
    <n v="0.11380998708928332"/>
  </r>
  <r>
    <s v="21375106"/>
    <s v="MUSEO DE ARTE Y DISEÑO CONTEMPORÁNEO"/>
    <x v="7"/>
    <s v="001"/>
    <x v="24"/>
    <s v="SERVICIOS BASICOS"/>
    <n v="8316000"/>
    <n v="8446000"/>
    <n v="5381223.04"/>
    <n v="0"/>
    <n v="0"/>
    <n v="0"/>
    <n v="4323348.03"/>
    <n v="3618127.28"/>
    <n v="4122651.97"/>
    <n v="0.51188113071276342"/>
  </r>
  <r>
    <s v="21375106"/>
    <s v="MUSEO DE ARTE Y DISEÑO CONTEMPORÁNEO"/>
    <x v="7"/>
    <s v="001"/>
    <x v="26"/>
    <s v="SERVICIO DE ENERGIA ELECTRICA"/>
    <n v="5400000"/>
    <n v="5400000"/>
    <n v="3719472.38"/>
    <n v="0"/>
    <n v="0"/>
    <n v="0"/>
    <n v="3354739.99"/>
    <n v="3043489.41"/>
    <n v="2045260.01"/>
    <n v="0.62124814629629632"/>
  </r>
  <r>
    <s v="21375106"/>
    <s v="MUSEO DE ARTE Y DISEÑO CONTEMPORÁNEO"/>
    <x v="7"/>
    <s v="001"/>
    <x v="27"/>
    <s v="SERVICIO DE CORREO"/>
    <n v="600000"/>
    <n v="600000"/>
    <n v="20000"/>
    <n v="0"/>
    <n v="0"/>
    <n v="0"/>
    <n v="0"/>
    <n v="0"/>
    <n v="600000"/>
    <n v="0"/>
  </r>
  <r>
    <s v="21375106"/>
    <s v="MUSEO DE ARTE Y DISEÑO CONTEMPORÁNEO"/>
    <x v="7"/>
    <s v="001"/>
    <x v="28"/>
    <s v="SERVICIO DE TELECOMUNICACIONES"/>
    <n v="2316000"/>
    <n v="2446000"/>
    <n v="1641750.66"/>
    <n v="0"/>
    <n v="0"/>
    <n v="0"/>
    <n v="968608.04"/>
    <n v="574637.87"/>
    <n v="1477391.96"/>
    <n v="0.39599674570727722"/>
  </r>
  <r>
    <s v="21375106"/>
    <s v="MUSEO DE ARTE Y DISEÑO CONTEMPORÁNEO"/>
    <x v="7"/>
    <s v="001"/>
    <x v="30"/>
    <s v="SERVICIOS COMERCIALES Y FINANCIEROS"/>
    <n v="42399269"/>
    <n v="42399269"/>
    <n v="9519802"/>
    <n v="0"/>
    <n v="0"/>
    <n v="0"/>
    <n v="1427218.73"/>
    <n v="1141775"/>
    <n v="40972050.270000003"/>
    <n v="3.3661399445353644E-2"/>
  </r>
  <r>
    <s v="21375106"/>
    <s v="MUSEO DE ARTE Y DISEÑO CONTEMPORÁNEO"/>
    <x v="7"/>
    <s v="001"/>
    <x v="33"/>
    <s v="IMPRESION, ENCUADERNACION Y OTROS"/>
    <n v="9500000"/>
    <n v="9500000"/>
    <n v="4750000"/>
    <n v="0"/>
    <n v="0"/>
    <n v="0"/>
    <n v="0"/>
    <n v="0"/>
    <n v="9500000"/>
    <n v="0"/>
  </r>
  <r>
    <s v="21375106"/>
    <s v="MUSEO DE ARTE Y DISEÑO CONTEMPORÁNEO"/>
    <x v="7"/>
    <s v="001"/>
    <x v="34"/>
    <s v="COMIS. Y GASTOS POR SERV. FINANCIEROS Y COMERCIAL."/>
    <n v="3085000"/>
    <n v="3085000"/>
    <n v="1530527"/>
    <n v="0"/>
    <n v="0"/>
    <n v="0"/>
    <n v="0"/>
    <n v="0"/>
    <n v="3085000"/>
    <n v="0"/>
  </r>
  <r>
    <s v="21375106"/>
    <s v="MUSEO DE ARTE Y DISEÑO CONTEMPORÁNEO"/>
    <x v="7"/>
    <s v="001"/>
    <x v="35"/>
    <s v="SERVICIOS DE TECNOLOGIAS DE INFORMACION"/>
    <n v="29814269"/>
    <n v="29814269"/>
    <n v="3239275"/>
    <n v="0"/>
    <n v="0"/>
    <n v="0"/>
    <n v="1427218.73"/>
    <n v="1141775"/>
    <n v="28387050.27"/>
    <n v="4.7870324440958116E-2"/>
  </r>
  <r>
    <s v="21375106"/>
    <s v="MUSEO DE ARTE Y DISEÑO CONTEMPORÁNEO"/>
    <x v="7"/>
    <s v="001"/>
    <x v="36"/>
    <s v="SERVICIOS DE GESTION Y APOYO"/>
    <n v="23836000"/>
    <n v="23836000"/>
    <n v="14202437.58"/>
    <n v="0"/>
    <n v="0"/>
    <n v="0"/>
    <n v="3356370.21"/>
    <n v="3346768.71"/>
    <n v="20479629.789999999"/>
    <n v="0.14081096702466855"/>
  </r>
  <r>
    <s v="21375106"/>
    <s v="MUSEO DE ARTE Y DISEÑO CONTEMPORÁNEO"/>
    <x v="7"/>
    <s v="001"/>
    <x v="39"/>
    <s v="SERVICIOS GENERALES"/>
    <n v="6836000"/>
    <n v="6836000"/>
    <n v="4306067.58"/>
    <n v="0"/>
    <n v="0"/>
    <n v="0"/>
    <n v="3254653.26"/>
    <n v="3245051.76"/>
    <n v="3581346.74"/>
    <n v="0.476104923932124"/>
  </r>
  <r>
    <s v="21375106"/>
    <s v="MUSEO DE ARTE Y DISEÑO CONTEMPORÁNEO"/>
    <x v="7"/>
    <s v="001"/>
    <x v="40"/>
    <s v="OTROS SERVICIOS DE GESTION Y APOYO"/>
    <n v="17000000"/>
    <n v="17000000"/>
    <n v="9896370"/>
    <n v="0"/>
    <n v="0"/>
    <n v="0"/>
    <n v="101716.95"/>
    <n v="101716.95"/>
    <n v="16898283.050000001"/>
    <n v="5.9833500000000001E-3"/>
  </r>
  <r>
    <s v="21375106"/>
    <s v="MUSEO DE ARTE Y DISEÑO CONTEMPORÁNEO"/>
    <x v="7"/>
    <s v="001"/>
    <x v="41"/>
    <s v="GASTOS DE VIAJE Y DE TRANSPORTE"/>
    <n v="366000"/>
    <n v="366000"/>
    <n v="0"/>
    <n v="0"/>
    <n v="0"/>
    <n v="0"/>
    <n v="0"/>
    <n v="0"/>
    <n v="366000"/>
    <n v="0"/>
  </r>
  <r>
    <s v="21375106"/>
    <s v="MUSEO DE ARTE Y DISEÑO CONTEMPORÁNEO"/>
    <x v="7"/>
    <s v="001"/>
    <x v="43"/>
    <s v="VIATICOS DENTRO DEL PAIS"/>
    <n v="366000"/>
    <n v="366000"/>
    <n v="0"/>
    <n v="0"/>
    <n v="0"/>
    <n v="0"/>
    <n v="0"/>
    <n v="0"/>
    <n v="366000"/>
    <n v="0"/>
  </r>
  <r>
    <s v="21375106"/>
    <s v="MUSEO DE ARTE Y DISEÑO CONTEMPORÁNEO"/>
    <x v="7"/>
    <s v="001"/>
    <x v="46"/>
    <s v="SEGUROS, REASEGUROS Y OTRAS OBLIGACIONES"/>
    <n v="9510000"/>
    <n v="9510000"/>
    <n v="6741385.4699999997"/>
    <n v="0"/>
    <n v="0"/>
    <n v="0"/>
    <n v="305153"/>
    <n v="305153"/>
    <n v="9204847"/>
    <n v="3.20875920084122E-2"/>
  </r>
  <r>
    <s v="21375106"/>
    <s v="MUSEO DE ARTE Y DISEÑO CONTEMPORÁNEO"/>
    <x v="7"/>
    <s v="001"/>
    <x v="47"/>
    <s v="SEGUROS"/>
    <n v="9510000"/>
    <n v="9510000"/>
    <n v="6741385.4699999997"/>
    <n v="0"/>
    <n v="0"/>
    <n v="0"/>
    <n v="305153"/>
    <n v="305153"/>
    <n v="9204847"/>
    <n v="3.20875920084122E-2"/>
  </r>
  <r>
    <s v="21375106"/>
    <s v="MUSEO DE ARTE Y DISEÑO CONTEMPORÁNEO"/>
    <x v="7"/>
    <s v="001"/>
    <x v="51"/>
    <s v="MANTENIMIENTO Y REPARACION"/>
    <n v="3967500"/>
    <n v="3787500"/>
    <n v="2210681.98"/>
    <n v="0"/>
    <n v="0"/>
    <n v="0"/>
    <n v="724370.24"/>
    <n v="724370.24"/>
    <n v="3063129.76"/>
    <n v="0.19125286864686469"/>
  </r>
  <r>
    <s v="21375106"/>
    <s v="MUSEO DE ARTE Y DISEÑO CONTEMPORÁNEO"/>
    <x v="7"/>
    <s v="001"/>
    <x v="52"/>
    <s v="MANTENIMIENTO DE EDIFICIOS, LOCALES Y TERRENOS"/>
    <n v="282500"/>
    <n v="282500"/>
    <n v="206221.12"/>
    <n v="0"/>
    <n v="0"/>
    <n v="0"/>
    <n v="141250"/>
    <n v="141250"/>
    <n v="141250"/>
    <n v="0.5"/>
  </r>
  <r>
    <s v="21375106"/>
    <s v="MUSEO DE ARTE Y DISEÑO CONTEMPORÁNEO"/>
    <x v="7"/>
    <s v="001"/>
    <x v="54"/>
    <s v="MANT. Y REPARACION DE EQUIPO DE TRANSPORTE"/>
    <n v="2525000"/>
    <n v="2351730"/>
    <n v="1397910.66"/>
    <n v="0"/>
    <n v="0"/>
    <n v="0"/>
    <n v="423750"/>
    <n v="423750"/>
    <n v="1927980"/>
    <n v="0.18018650100139047"/>
  </r>
  <r>
    <s v="21375106"/>
    <s v="MUSEO DE ARTE Y DISEÑO CONTEMPORÁNEO"/>
    <x v="7"/>
    <s v="001"/>
    <x v="56"/>
    <s v="MANT. Y REPARACION DE EQUIPO Y MOBILIARIO DE OFIC."/>
    <n v="360000"/>
    <n v="360000"/>
    <n v="255194.4"/>
    <n v="0"/>
    <n v="0"/>
    <n v="0"/>
    <n v="71190"/>
    <n v="71190"/>
    <n v="288810"/>
    <n v="0.19775000000000001"/>
  </r>
  <r>
    <s v="21375106"/>
    <s v="MUSEO DE ARTE Y DISEÑO CONTEMPORÁNEO"/>
    <x v="7"/>
    <s v="001"/>
    <x v="57"/>
    <s v="MANT. Y REP. DE EQUIPO DE COMPUTO Y SIST. DE INF."/>
    <n v="300000"/>
    <n v="300000"/>
    <n v="0"/>
    <n v="0"/>
    <n v="0"/>
    <n v="0"/>
    <n v="0"/>
    <n v="0"/>
    <n v="300000"/>
    <n v="0"/>
  </r>
  <r>
    <s v="21375106"/>
    <s v="MUSEO DE ARTE Y DISEÑO CONTEMPORÁNEO"/>
    <x v="7"/>
    <s v="001"/>
    <x v="58"/>
    <s v="MANTENIMIENTO Y REPARACION DE OTROS EQUIPOS"/>
    <n v="500000"/>
    <n v="493270"/>
    <n v="351355.8"/>
    <n v="0"/>
    <n v="0"/>
    <n v="0"/>
    <n v="88180.24"/>
    <n v="88180.24"/>
    <n v="405089.76"/>
    <n v="0.17876667950615283"/>
  </r>
  <r>
    <s v="21375106"/>
    <s v="MUSEO DE ARTE Y DISEÑO CONTEMPORÁNEO"/>
    <x v="7"/>
    <s v="001"/>
    <x v="59"/>
    <s v="IMPUESTOS"/>
    <n v="420000"/>
    <n v="420000"/>
    <n v="297726.8"/>
    <n v="0"/>
    <n v="0"/>
    <n v="0"/>
    <n v="0"/>
    <n v="0"/>
    <n v="420000"/>
    <n v="0"/>
  </r>
  <r>
    <s v="21375106"/>
    <s v="MUSEO DE ARTE Y DISEÑO CONTEMPORÁNEO"/>
    <x v="7"/>
    <s v="001"/>
    <x v="60"/>
    <s v="OTROS IMPUESTOS"/>
    <n v="420000"/>
    <n v="420000"/>
    <n v="297726.8"/>
    <n v="0"/>
    <n v="0"/>
    <n v="0"/>
    <n v="0"/>
    <n v="0"/>
    <n v="420000"/>
    <n v="0"/>
  </r>
  <r>
    <s v="21375106"/>
    <s v="MUSEO DE ARTE Y DISEÑO CONTEMPORÁNEO"/>
    <x v="7"/>
    <s v="001"/>
    <x v="61"/>
    <s v="SERVICIOS DIVERSOS"/>
    <n v="250000"/>
    <n v="300000"/>
    <n v="0"/>
    <n v="0"/>
    <n v="0"/>
    <n v="0"/>
    <n v="0"/>
    <n v="0"/>
    <n v="300000"/>
    <n v="0"/>
  </r>
  <r>
    <s v="21375106"/>
    <s v="MUSEO DE ARTE Y DISEÑO CONTEMPORÁNEO"/>
    <x v="7"/>
    <s v="001"/>
    <x v="132"/>
    <s v="INTERESES MORATORIOS Y MULTAS"/>
    <n v="0"/>
    <n v="50000"/>
    <n v="0"/>
    <n v="0"/>
    <n v="0"/>
    <n v="0"/>
    <n v="0"/>
    <n v="0"/>
    <n v="50000"/>
    <n v="0"/>
  </r>
  <r>
    <s v="21375106"/>
    <s v="MUSEO DE ARTE Y DISEÑO CONTEMPORÁNEO"/>
    <x v="7"/>
    <s v="001"/>
    <x v="152"/>
    <s v="OTROS SERVICIOS NO ESPECIFICADOS"/>
    <n v="250000"/>
    <n v="250000"/>
    <n v="0"/>
    <n v="0"/>
    <n v="0"/>
    <n v="0"/>
    <n v="0"/>
    <n v="0"/>
    <n v="250000"/>
    <n v="0"/>
  </r>
  <r>
    <s v="21375106"/>
    <s v="MUSEO DE ARTE Y DISEÑO CONTEMPORÁNEO"/>
    <x v="7"/>
    <s v="001"/>
    <x v="63"/>
    <s v="MATERIALES Y SUMINISTROS"/>
    <n v="10129800"/>
    <n v="10129800"/>
    <n v="3844593.94"/>
    <n v="0"/>
    <n v="0"/>
    <n v="0"/>
    <n v="612735.36"/>
    <n v="612735.36"/>
    <n v="9517064.6400000006"/>
    <n v="6.0488396611976546E-2"/>
  </r>
  <r>
    <s v="21375106"/>
    <s v="MUSEO DE ARTE Y DISEÑO CONTEMPORÁNEO"/>
    <x v="7"/>
    <s v="001"/>
    <x v="64"/>
    <s v="PRODUCTOS QUIMICOS Y CONEXOS"/>
    <n v="2030000"/>
    <n v="480000"/>
    <n v="340259.2"/>
    <n v="0"/>
    <n v="0"/>
    <n v="0"/>
    <n v="75000"/>
    <n v="75000"/>
    <n v="405000"/>
    <n v="0.15625"/>
  </r>
  <r>
    <s v="21375106"/>
    <s v="MUSEO DE ARTE Y DISEÑO CONTEMPORÁNEO"/>
    <x v="7"/>
    <s v="001"/>
    <x v="65"/>
    <s v="COMBUSTIBLES Y LUBRICANTES"/>
    <n v="480000"/>
    <n v="480000"/>
    <n v="340259.2"/>
    <n v="0"/>
    <n v="0"/>
    <n v="0"/>
    <n v="75000"/>
    <n v="75000"/>
    <n v="405000"/>
    <n v="0.15625"/>
  </r>
  <r>
    <s v="21375106"/>
    <s v="MUSEO DE ARTE Y DISEÑO CONTEMPORÁNEO"/>
    <x v="7"/>
    <s v="001"/>
    <x v="67"/>
    <s v="TINTAS, PINTURAS Y DILUYENTES"/>
    <n v="1520000"/>
    <n v="0"/>
    <n v="0"/>
    <n v="0"/>
    <n v="0"/>
    <n v="0"/>
    <n v="0"/>
    <n v="0"/>
    <n v="0"/>
    <n v="0"/>
  </r>
  <r>
    <s v="21375106"/>
    <s v="MUSEO DE ARTE Y DISEÑO CONTEMPORÁNEO"/>
    <x v="7"/>
    <s v="001"/>
    <x v="68"/>
    <s v="OTROS PRODUCTOS QUIMICOS Y CONEXOS"/>
    <n v="30000"/>
    <n v="0"/>
    <n v="0"/>
    <n v="0"/>
    <n v="0"/>
    <n v="0"/>
    <n v="0"/>
    <n v="0"/>
    <n v="0"/>
    <n v="0"/>
  </r>
  <r>
    <s v="21375106"/>
    <s v="MUSEO DE ARTE Y DISEÑO CONTEMPORÁNEO"/>
    <x v="7"/>
    <s v="001"/>
    <x v="72"/>
    <s v="MATERIALES Y PROD DE USO EN LA CONSTRUC Y MANT."/>
    <n v="4068800"/>
    <n v="7508800"/>
    <n v="1930952.75"/>
    <n v="0"/>
    <n v="0"/>
    <n v="0"/>
    <n v="486885.36"/>
    <n v="486885.36"/>
    <n v="7021914.6399999997"/>
    <n v="6.4841966759002764E-2"/>
  </r>
  <r>
    <s v="21375106"/>
    <s v="MUSEO DE ARTE Y DISEÑO CONTEMPORÁNEO"/>
    <x v="7"/>
    <s v="001"/>
    <x v="73"/>
    <s v="MATERIALES Y PRODUCTOS METALICOS"/>
    <n v="900000"/>
    <n v="700000"/>
    <n v="469912.12"/>
    <n v="0"/>
    <n v="0"/>
    <n v="0"/>
    <n v="0"/>
    <n v="0"/>
    <n v="700000"/>
    <n v="0"/>
  </r>
  <r>
    <s v="21375106"/>
    <s v="MUSEO DE ARTE Y DISEÑO CONTEMPORÁNEO"/>
    <x v="7"/>
    <s v="001"/>
    <x v="153"/>
    <s v="MATERIALES Y PRODUCTOS MINERALES Y ASFALTICOS"/>
    <n v="118800"/>
    <n v="0"/>
    <n v="0"/>
    <n v="0"/>
    <n v="0"/>
    <n v="0"/>
    <n v="0"/>
    <n v="0"/>
    <n v="0"/>
    <n v="0"/>
  </r>
  <r>
    <s v="21375106"/>
    <s v="MUSEO DE ARTE Y DISEÑO CONTEMPORÁNEO"/>
    <x v="7"/>
    <s v="001"/>
    <x v="154"/>
    <s v="MADERA Y SUS DERIVADOS"/>
    <n v="1000000"/>
    <n v="0"/>
    <n v="0"/>
    <n v="0"/>
    <n v="0"/>
    <n v="0"/>
    <n v="0"/>
    <n v="0"/>
    <n v="0"/>
    <n v="0"/>
  </r>
  <r>
    <s v="21375106"/>
    <s v="MUSEO DE ARTE Y DISEÑO CONTEMPORÁNEO"/>
    <x v="7"/>
    <s v="001"/>
    <x v="74"/>
    <s v="MAT. Y PROD. ELECTRICOS, TELEFONICOS Y DE COMPUTO"/>
    <n v="1100000"/>
    <n v="6008800"/>
    <n v="867755.85"/>
    <n v="0"/>
    <n v="0"/>
    <n v="0"/>
    <n v="486885.36"/>
    <n v="486885.36"/>
    <n v="5521914.6399999997"/>
    <n v="8.1028717880442011E-2"/>
  </r>
  <r>
    <s v="21375106"/>
    <s v="MUSEO DE ARTE Y DISEÑO CONTEMPORÁNEO"/>
    <x v="7"/>
    <s v="001"/>
    <x v="75"/>
    <s v="MATERIALES Y PRODUCTOS DE PLASTICO"/>
    <n v="150000"/>
    <n v="150000"/>
    <n v="106331"/>
    <n v="0"/>
    <n v="0"/>
    <n v="0"/>
    <n v="0"/>
    <n v="0"/>
    <n v="150000"/>
    <n v="0"/>
  </r>
  <r>
    <s v="21375106"/>
    <s v="MUSEO DE ARTE Y DISEÑO CONTEMPORÁNEO"/>
    <x v="7"/>
    <s v="001"/>
    <x v="76"/>
    <s v="OTROS MAT. Y PROD.DE USO EN LA CONSTRU. Y MANTENIM"/>
    <n v="800000"/>
    <n v="650000"/>
    <n v="486953.78"/>
    <n v="0"/>
    <n v="0"/>
    <n v="0"/>
    <n v="0"/>
    <n v="0"/>
    <n v="650000"/>
    <n v="0"/>
  </r>
  <r>
    <s v="21375106"/>
    <s v="MUSEO DE ARTE Y DISEÑO CONTEMPORÁNEO"/>
    <x v="7"/>
    <s v="001"/>
    <x v="77"/>
    <s v="HERRAMIENTAS, REPUESTOS Y ACCESORIOS"/>
    <n v="1100000"/>
    <n v="1100000"/>
    <n v="779760.67"/>
    <n v="0"/>
    <n v="0"/>
    <n v="0"/>
    <n v="50850"/>
    <n v="50850"/>
    <n v="1049150"/>
    <n v="4.6227272727272728E-2"/>
  </r>
  <r>
    <s v="21375106"/>
    <s v="MUSEO DE ARTE Y DISEÑO CONTEMPORÁNEO"/>
    <x v="7"/>
    <s v="001"/>
    <x v="78"/>
    <s v="HERRAMIENTAS E INSTRUMENTOS"/>
    <n v="300000"/>
    <n v="300000"/>
    <n v="212662"/>
    <n v="0"/>
    <n v="0"/>
    <n v="0"/>
    <n v="50850"/>
    <n v="50850"/>
    <n v="249150"/>
    <n v="0.16950000000000001"/>
  </r>
  <r>
    <s v="21375106"/>
    <s v="MUSEO DE ARTE Y DISEÑO CONTEMPORÁNEO"/>
    <x v="7"/>
    <s v="001"/>
    <x v="79"/>
    <s v="REPUESTOS Y ACCESORIOS"/>
    <n v="800000"/>
    <n v="800000"/>
    <n v="567098.67000000004"/>
    <n v="0"/>
    <n v="0"/>
    <n v="0"/>
    <n v="0"/>
    <n v="0"/>
    <n v="800000"/>
    <n v="0"/>
  </r>
  <r>
    <s v="21375106"/>
    <s v="MUSEO DE ARTE Y DISEÑO CONTEMPORÁNEO"/>
    <x v="7"/>
    <s v="001"/>
    <x v="80"/>
    <s v="UTILES, MATERIALES Y SUMINISTROS DIVERSOS"/>
    <n v="2931000"/>
    <n v="1041000"/>
    <n v="793621.32"/>
    <n v="0"/>
    <n v="0"/>
    <n v="0"/>
    <n v="0"/>
    <n v="0"/>
    <n v="1041000"/>
    <n v="0"/>
  </r>
  <r>
    <s v="21375106"/>
    <s v="MUSEO DE ARTE Y DISEÑO CONTEMPORÁNEO"/>
    <x v="7"/>
    <s v="001"/>
    <x v="81"/>
    <s v="UTILES Y MATERIALES DE OFICINA Y COMPUTO"/>
    <n v="200000"/>
    <n v="150000"/>
    <n v="118885.58"/>
    <n v="0"/>
    <n v="0"/>
    <n v="0"/>
    <n v="0"/>
    <n v="0"/>
    <n v="150000"/>
    <n v="0"/>
  </r>
  <r>
    <s v="21375106"/>
    <s v="MUSEO DE ARTE Y DISEÑO CONTEMPORÁNEO"/>
    <x v="7"/>
    <s v="001"/>
    <x v="83"/>
    <s v="PRODUCTOS DE PAPEL, CARTON E IMPRESOS"/>
    <n v="500000"/>
    <n v="10000"/>
    <n v="0"/>
    <n v="0"/>
    <n v="0"/>
    <n v="0"/>
    <n v="0"/>
    <n v="0"/>
    <n v="10000"/>
    <n v="0"/>
  </r>
  <r>
    <s v="21375106"/>
    <s v="MUSEO DE ARTE Y DISEÑO CONTEMPORÁNEO"/>
    <x v="7"/>
    <s v="001"/>
    <x v="84"/>
    <s v="TEXTILES Y VESTUARIO"/>
    <n v="1000000"/>
    <n v="800000"/>
    <n v="617317"/>
    <n v="0"/>
    <n v="0"/>
    <n v="0"/>
    <n v="0"/>
    <n v="0"/>
    <n v="800000"/>
    <n v="0"/>
  </r>
  <r>
    <s v="21375106"/>
    <s v="MUSEO DE ARTE Y DISEÑO CONTEMPORÁNEO"/>
    <x v="7"/>
    <s v="001"/>
    <x v="85"/>
    <s v="UTILES Y MATERIALES DE LIMPIEZA"/>
    <n v="650000"/>
    <n v="0"/>
    <n v="0"/>
    <n v="0"/>
    <n v="0"/>
    <n v="0"/>
    <n v="0"/>
    <n v="0"/>
    <n v="0"/>
    <n v="0"/>
  </r>
  <r>
    <s v="21375106"/>
    <s v="MUSEO DE ARTE Y DISEÑO CONTEMPORÁNEO"/>
    <x v="7"/>
    <s v="001"/>
    <x v="86"/>
    <s v="UTILES Y MATERIALES DE RESGUARDO Y SEGURIDAD"/>
    <n v="81000"/>
    <n v="81000"/>
    <n v="57418.74"/>
    <n v="0"/>
    <n v="0"/>
    <n v="0"/>
    <n v="0"/>
    <n v="0"/>
    <n v="81000"/>
    <n v="0"/>
  </r>
  <r>
    <s v="21375106"/>
    <s v="MUSEO DE ARTE Y DISEÑO CONTEMPORÁNEO"/>
    <x v="7"/>
    <s v="001"/>
    <x v="87"/>
    <s v="OTROS UTILES, MATERIALES Y SUMINISTROS DIVERSOS"/>
    <n v="500000"/>
    <n v="0"/>
    <n v="0"/>
    <n v="0"/>
    <n v="0"/>
    <n v="0"/>
    <n v="0"/>
    <n v="0"/>
    <n v="0"/>
    <n v="0"/>
  </r>
  <r>
    <s v="21375106"/>
    <s v="MUSEO DE ARTE Y DISEÑO CONTEMPORÁNEO"/>
    <x v="7"/>
    <s v="001"/>
    <x v="88"/>
    <s v="TRANSFERENCIAS CORRIENTES"/>
    <n v="21084777"/>
    <n v="21120196"/>
    <n v="18201271.420000002"/>
    <n v="0"/>
    <n v="0"/>
    <n v="0"/>
    <n v="13694031.16"/>
    <n v="12917997.039999999"/>
    <n v="7426164.8399999999"/>
    <n v="0.64838560967900105"/>
  </r>
  <r>
    <s v="21375106"/>
    <s v="MUSEO DE ARTE Y DISEÑO CONTEMPORÁNEO"/>
    <x v="7"/>
    <s v="001"/>
    <x v="89"/>
    <s v="TRANSFERENCIAS CORRIENTES AL SECTOR PUBLICO"/>
    <n v="3984777"/>
    <n v="4020196"/>
    <n v="4020196"/>
    <n v="0"/>
    <n v="0"/>
    <n v="0"/>
    <n v="2185217.9500000002"/>
    <n v="1484188.8"/>
    <n v="1834978.05"/>
    <n v="0.54356005279344599"/>
  </r>
  <r>
    <s v="21375106"/>
    <s v="MUSEO DE ARTE Y DISEÑO CONTEMPORÁNEO"/>
    <x v="7"/>
    <s v="001"/>
    <x v="195"/>
    <s v="CCSS CONTRIBUCION ESTATAL SEGURO PENSIONES (CONTRIBUCION ESTATAL AL SEGURO DE PENSIONES, SEGUN LEY NO. 17 DEL 22 DE OCTUBRE DE 1943, LEY"/>
    <n v="3437417"/>
    <n v="3467971"/>
    <n v="3467971"/>
    <n v="0"/>
    <n v="0"/>
    <n v="0"/>
    <n v="1885050.64"/>
    <n v="1280316.71"/>
    <n v="1582920.36"/>
    <n v="0.54356009320723842"/>
  </r>
  <r>
    <s v="21375106"/>
    <s v="MUSEO DE ARTE Y DISEÑO CONTEMPORÁNEO"/>
    <x v="7"/>
    <s v="001"/>
    <x v="196"/>
    <s v="CCSS CONTRIBUCION ESTATAL SEGURO SALUD (CONTRIBUCION ESTATAL AL SEGURO DE SALUD, SEGUN LEY NO. 17 DEL 22 DE OCTUBRE DE 1943, LEY"/>
    <n v="547360"/>
    <n v="552225"/>
    <n v="552225"/>
    <n v="0"/>
    <n v="0"/>
    <n v="0"/>
    <n v="300167.31"/>
    <n v="203872.09"/>
    <n v="252057.69"/>
    <n v="0.54355979899497486"/>
  </r>
  <r>
    <s v="21375106"/>
    <s v="MUSEO DE ARTE Y DISEÑO CONTEMPORÁNEO"/>
    <x v="7"/>
    <s v="001"/>
    <x v="93"/>
    <s v="TRANSFERENCIAS CORRIENTES A PERSONAS"/>
    <n v="15000000"/>
    <n v="15000000"/>
    <n v="12313976.75"/>
    <n v="0"/>
    <n v="0"/>
    <n v="0"/>
    <n v="10400000"/>
    <n v="10400000"/>
    <n v="4600000"/>
    <n v="0.69333333333333336"/>
  </r>
  <r>
    <s v="21375106"/>
    <s v="MUSEO DE ARTE Y DISEÑO CONTEMPORÁNEO"/>
    <x v="7"/>
    <s v="001"/>
    <x v="95"/>
    <s v="OTRAS TRANSFERENCIAS A PERSONAS"/>
    <n v="15000000"/>
    <n v="15000000"/>
    <n v="12313976.75"/>
    <n v="0"/>
    <n v="0"/>
    <n v="0"/>
    <n v="10400000"/>
    <n v="10400000"/>
    <n v="4600000"/>
    <n v="0.69333333333333336"/>
  </r>
  <r>
    <s v="21375106"/>
    <s v="MUSEO DE ARTE Y DISEÑO CONTEMPORÁNEO"/>
    <x v="7"/>
    <s v="001"/>
    <x v="96"/>
    <s v="PRESTACIONES"/>
    <n v="2100000"/>
    <n v="2100000"/>
    <n v="1867098.67"/>
    <n v="0"/>
    <n v="0"/>
    <n v="0"/>
    <n v="1108813.21"/>
    <n v="1033808.24"/>
    <n v="991186.79"/>
    <n v="0.52800629047619041"/>
  </r>
  <r>
    <s v="21375106"/>
    <s v="MUSEO DE ARTE Y DISEÑO CONTEMPORÁNEO"/>
    <x v="7"/>
    <s v="001"/>
    <x v="97"/>
    <s v="PRESTACIONES LEGALES"/>
    <n v="800000"/>
    <n v="800000"/>
    <n v="567098.67000000004"/>
    <n v="0"/>
    <n v="0"/>
    <n v="0"/>
    <n v="0"/>
    <n v="0"/>
    <n v="800000"/>
    <n v="0"/>
  </r>
  <r>
    <s v="21375106"/>
    <s v="MUSEO DE ARTE Y DISEÑO CONTEMPORÁNEO"/>
    <x v="7"/>
    <s v="001"/>
    <x v="98"/>
    <s v="OTRAS PRESTACIONES"/>
    <n v="1300000"/>
    <n v="1300000"/>
    <n v="1300000"/>
    <n v="0"/>
    <n v="0"/>
    <n v="0"/>
    <n v="1108813.21"/>
    <n v="1033808.24"/>
    <n v="191186.79"/>
    <n v="0.85293323846153846"/>
  </r>
  <r>
    <s v="21375106"/>
    <s v="MUSEO DE ARTE Y DISEÑO CONTEMPORÁNEO"/>
    <x v="7"/>
    <s v="280"/>
    <x v="110"/>
    <s v="BIENES DURADEROS"/>
    <n v="25786000"/>
    <n v="25786000"/>
    <n v="17576049"/>
    <n v="0"/>
    <n v="0"/>
    <n v="0"/>
    <n v="463062.11"/>
    <n v="367465.44"/>
    <n v="25322937.890000001"/>
    <n v="1.795788838904832E-2"/>
  </r>
  <r>
    <s v="21375106"/>
    <s v="MUSEO DE ARTE Y DISEÑO CONTEMPORÁNEO"/>
    <x v="7"/>
    <s v="280"/>
    <x v="111"/>
    <s v="MAQUINARIA, EQUIPO Y MOBILIARIO"/>
    <n v="19758000"/>
    <n v="19758000"/>
    <n v="14340000"/>
    <n v="0"/>
    <n v="0"/>
    <n v="0"/>
    <n v="0"/>
    <n v="0"/>
    <n v="19758000"/>
    <n v="0"/>
  </r>
  <r>
    <s v="21375106"/>
    <s v="MUSEO DE ARTE Y DISEÑO CONTEMPORÁNEO"/>
    <x v="7"/>
    <s v="280"/>
    <x v="113"/>
    <s v="EQUIPO DE COMUNICACION"/>
    <n v="4480000"/>
    <n v="4480000"/>
    <n v="4480000"/>
    <n v="0"/>
    <n v="0"/>
    <n v="0"/>
    <n v="0"/>
    <n v="0"/>
    <n v="4480000"/>
    <n v="0"/>
  </r>
  <r>
    <s v="21375106"/>
    <s v="MUSEO DE ARTE Y DISEÑO CONTEMPORÁNEO"/>
    <x v="7"/>
    <s v="280"/>
    <x v="115"/>
    <s v="EQUIPO Y PROGRAMAS DE COMPUTO"/>
    <n v="15264000"/>
    <n v="15264000"/>
    <n v="9860000"/>
    <n v="0"/>
    <n v="0"/>
    <n v="0"/>
    <n v="0"/>
    <n v="0"/>
    <n v="15264000"/>
    <n v="0"/>
  </r>
  <r>
    <s v="21375106"/>
    <s v="MUSEO DE ARTE Y DISEÑO CONTEMPORÁNEO"/>
    <x v="7"/>
    <s v="280"/>
    <x v="197"/>
    <s v="EQUIPO SANITARIO, DE LABORATORIO E INVESTIGACION"/>
    <n v="14000"/>
    <n v="14000"/>
    <n v="0"/>
    <n v="0"/>
    <n v="0"/>
    <n v="0"/>
    <n v="0"/>
    <n v="0"/>
    <n v="14000"/>
    <n v="0"/>
  </r>
  <r>
    <s v="21375106"/>
    <s v="MUSEO DE ARTE Y DISEÑO CONTEMPORÁNEO"/>
    <x v="7"/>
    <s v="280"/>
    <x v="119"/>
    <s v="BIENES DURADEROS DIVERSOS"/>
    <n v="6028000"/>
    <n v="6028000"/>
    <n v="3236049"/>
    <n v="0"/>
    <n v="0"/>
    <n v="0"/>
    <n v="463062.11"/>
    <n v="367465.44"/>
    <n v="5564937.8899999997"/>
    <n v="7.6818531851360311E-2"/>
  </r>
  <r>
    <s v="21375106"/>
    <s v="MUSEO DE ARTE Y DISEÑO CONTEMPORÁNEO"/>
    <x v="7"/>
    <s v="280"/>
    <x v="120"/>
    <s v="BIENES INTANGIBLES"/>
    <n v="6028000"/>
    <n v="6028000"/>
    <n v="3236049"/>
    <n v="0"/>
    <n v="0"/>
    <n v="0"/>
    <n v="463062.11"/>
    <n v="367465.44"/>
    <n v="5564937.8899999997"/>
    <n v="7.6818531851360311E-2"/>
  </r>
  <r>
    <s v="21375107"/>
    <s v="CENTRO CULTURAL E HISTÓRICO JOSÉ FIGUERE"/>
    <x v="8"/>
    <s v="001"/>
    <x v="0"/>
    <s v=""/>
    <n v="180396029"/>
    <n v="180396029"/>
    <n v="166730209.19"/>
    <n v="0"/>
    <n v="0"/>
    <n v="0"/>
    <n v="91686510.109999999"/>
    <n v="88472732.030000001"/>
    <n v="88709518.890000001"/>
    <n v="0.50825126594111447"/>
  </r>
  <r>
    <s v="21375107"/>
    <s v="CENTRO CULTURAL E HISTÓRICO JOSÉ FIGUERE"/>
    <x v="8"/>
    <s v="001"/>
    <x v="1"/>
    <s v="REMUNERACIONES"/>
    <n v="125751114"/>
    <n v="125751114"/>
    <n v="125751114"/>
    <n v="0"/>
    <n v="0"/>
    <n v="0"/>
    <n v="75071417.939999998"/>
    <n v="72659014.390000001"/>
    <n v="50679696.060000002"/>
    <n v="0.59698411848661637"/>
  </r>
  <r>
    <s v="21375107"/>
    <s v="CENTRO CULTURAL E HISTÓRICO JOSÉ FIGUERE"/>
    <x v="8"/>
    <s v="001"/>
    <x v="2"/>
    <s v="REMUNERACIONES BASICAS"/>
    <n v="60894050"/>
    <n v="60894050"/>
    <n v="60894050"/>
    <n v="0"/>
    <n v="0"/>
    <n v="0"/>
    <n v="37792091.329999998"/>
    <n v="37204271.32"/>
    <n v="23101958.670000002"/>
    <n v="0.62062042728312539"/>
  </r>
  <r>
    <s v="21375107"/>
    <s v="CENTRO CULTURAL E HISTÓRICO JOSÉ FIGUERE"/>
    <x v="8"/>
    <s v="001"/>
    <x v="3"/>
    <s v="SUELDOS PARA CARGOS FIJOS"/>
    <n v="60894050"/>
    <n v="60894050"/>
    <n v="60894050"/>
    <n v="0"/>
    <n v="0"/>
    <n v="0"/>
    <n v="37792091.329999998"/>
    <n v="37204271.32"/>
    <n v="23101958.670000002"/>
    <n v="0.62062042728312539"/>
  </r>
  <r>
    <s v="21375107"/>
    <s v="CENTRO CULTURAL E HISTÓRICO JOSÉ FIGUERE"/>
    <x v="8"/>
    <s v="001"/>
    <x v="5"/>
    <s v="REMUNERACIONES EVENTUALES"/>
    <n v="700000"/>
    <n v="700000"/>
    <n v="700000"/>
    <n v="0"/>
    <n v="0"/>
    <n v="0"/>
    <n v="423488.65"/>
    <n v="413843.02"/>
    <n v="276511.34999999998"/>
    <n v="0.60498378571428579"/>
  </r>
  <r>
    <s v="21375107"/>
    <s v="CENTRO CULTURAL E HISTÓRICO JOSÉ FIGUERE"/>
    <x v="8"/>
    <s v="001"/>
    <x v="6"/>
    <s v="TIEMPO EXTRAORDINARIO"/>
    <n v="700000"/>
    <n v="700000"/>
    <n v="700000"/>
    <n v="0"/>
    <n v="0"/>
    <n v="0"/>
    <n v="423488.65"/>
    <n v="413843.02"/>
    <n v="276511.34999999998"/>
    <n v="0.60498378571428579"/>
  </r>
  <r>
    <s v="21375107"/>
    <s v="CENTRO CULTURAL E HISTÓRICO JOSÉ FIGUERE"/>
    <x v="8"/>
    <s v="001"/>
    <x v="7"/>
    <s v="INCENTIVOS SALARIALES"/>
    <n v="44831160"/>
    <n v="44831160"/>
    <n v="44831160"/>
    <n v="0"/>
    <n v="0"/>
    <n v="0"/>
    <n v="23293511.960000001"/>
    <n v="23042102.239999998"/>
    <n v="21537648.039999999"/>
    <n v="0.51958307480778998"/>
  </r>
  <r>
    <s v="21375107"/>
    <s v="CENTRO CULTURAL E HISTÓRICO JOSÉ FIGUERE"/>
    <x v="8"/>
    <s v="001"/>
    <x v="8"/>
    <s v="RETRIBUCION POR AÑOS SERVIDOS"/>
    <n v="12500000"/>
    <n v="12500000"/>
    <n v="12500000"/>
    <n v="0"/>
    <n v="0"/>
    <n v="0"/>
    <n v="6747471.0999999996"/>
    <n v="6644482.1299999999"/>
    <n v="5752528.9000000004"/>
    <n v="0.53979768799999994"/>
  </r>
  <r>
    <s v="21375107"/>
    <s v="CENTRO CULTURAL E HISTÓRICO JOSÉ FIGUERE"/>
    <x v="8"/>
    <s v="001"/>
    <x v="9"/>
    <s v="RESTRICCION AL EJERCICIO LIBERAL DE LA PROFESION"/>
    <n v="13029470"/>
    <n v="13029470"/>
    <n v="13029470"/>
    <n v="0"/>
    <n v="0"/>
    <n v="0"/>
    <n v="7777234.5300000003"/>
    <n v="7666764.5099999998"/>
    <n v="5252235.47"/>
    <n v="0.59689569337816506"/>
  </r>
  <r>
    <s v="21375107"/>
    <s v="CENTRO CULTURAL E HISTÓRICO JOSÉ FIGUERE"/>
    <x v="8"/>
    <s v="001"/>
    <x v="10"/>
    <s v="DECIMOTERCER MES"/>
    <n v="8174569"/>
    <n v="8174569"/>
    <n v="8174569"/>
    <n v="0"/>
    <n v="0"/>
    <n v="0"/>
    <n v="43056.66"/>
    <n v="43056.66"/>
    <n v="8131512.3399999999"/>
    <n v="5.2671474178027002E-3"/>
  </r>
  <r>
    <s v="21375107"/>
    <s v="CENTRO CULTURAL E HISTÓRICO JOSÉ FIGUERE"/>
    <x v="8"/>
    <s v="001"/>
    <x v="11"/>
    <s v="SALARIO ESCOLAR"/>
    <n v="7127121"/>
    <n v="7127121"/>
    <n v="7127121"/>
    <n v="0"/>
    <n v="0"/>
    <n v="0"/>
    <n v="6515228.6200000001"/>
    <n v="6510989.4400000004"/>
    <n v="611892.38"/>
    <n v="0.91414592512179882"/>
  </r>
  <r>
    <s v="21375107"/>
    <s v="CENTRO CULTURAL E HISTÓRICO JOSÉ FIGUERE"/>
    <x v="8"/>
    <s v="001"/>
    <x v="12"/>
    <s v="OTROS INCENTIVOS SALARIALES"/>
    <n v="4000000"/>
    <n v="4000000"/>
    <n v="4000000"/>
    <n v="0"/>
    <n v="0"/>
    <n v="0"/>
    <n v="2210521.0499999998"/>
    <n v="2176809.5"/>
    <n v="1789478.95"/>
    <n v="0.55263026249999991"/>
  </r>
  <r>
    <s v="21375107"/>
    <s v="CENTRO CULTURAL E HISTÓRICO JOSÉ FIGUERE"/>
    <x v="8"/>
    <s v="001"/>
    <x v="13"/>
    <s v="CONTRIB. PATRONALES AL DES. Y LA SEGURIDAD SOCIAL"/>
    <n v="9579439"/>
    <n v="9579439"/>
    <n v="9579439"/>
    <n v="0"/>
    <n v="0"/>
    <n v="0"/>
    <n v="6550177"/>
    <n v="5795042.8099999996"/>
    <n v="3029262"/>
    <n v="0.68377459264576979"/>
  </r>
  <r>
    <s v="21375107"/>
    <s v="CENTRO CULTURAL E HISTÓRICO JOSÉ FIGUERE"/>
    <x v="8"/>
    <s v="001"/>
    <x v="198"/>
    <s v="CCSS CONTRIBUCION PATRONAL SEGURO SALUD (CONTRIBUCION PATRONAL SEGURO DE SALUD, SEGUN LEY NO. 17 DEL 22 DE OCTUBRE DE 1943, LEY"/>
    <n v="9088185"/>
    <n v="9088185"/>
    <n v="9088185"/>
    <n v="0"/>
    <n v="0"/>
    <n v="0"/>
    <n v="6377804"/>
    <n v="5642541.8099999996"/>
    <n v="2710381"/>
    <n v="0.70176872499844578"/>
  </r>
  <r>
    <s v="21375107"/>
    <s v="CENTRO CULTURAL E HISTÓRICO JOSÉ FIGUERE"/>
    <x v="8"/>
    <s v="001"/>
    <x v="199"/>
    <s v="BANCO POPULAR Y DE DESARROLLO COMUNAL. (BPDC) (SEGUN LEY NO. 4351 DEL 11 DE JULIO DE 1969, LEY ORGANICA DEL B.P.D.C.)."/>
    <n v="491254"/>
    <n v="491254"/>
    <n v="491254"/>
    <n v="0"/>
    <n v="0"/>
    <n v="0"/>
    <n v="172373"/>
    <n v="152501"/>
    <n v="318881"/>
    <n v="0.35088365692696649"/>
  </r>
  <r>
    <s v="21375107"/>
    <s v="CENTRO CULTURAL E HISTÓRICO JOSÉ FIGUERE"/>
    <x v="8"/>
    <s v="001"/>
    <x v="16"/>
    <s v="CONTRIB PATRONALES A FOND PENS Y OTROS FOND CAPIT."/>
    <n v="9746465"/>
    <n v="9746465"/>
    <n v="9746465"/>
    <n v="0"/>
    <n v="0"/>
    <n v="0"/>
    <n v="7012149"/>
    <n v="6203755"/>
    <n v="2734316"/>
    <n v="0.71945561801124813"/>
  </r>
  <r>
    <s v="21375107"/>
    <s v="CENTRO CULTURAL E HISTÓRICO JOSÉ FIGUERE"/>
    <x v="8"/>
    <s v="001"/>
    <x v="200"/>
    <s v="CCSS CONTRIBUCION PATRONAL SEGURO PENSIONES (CONTRIBUCION PATRONAL SEGURO DE PENSIONES, SEGUN LEY NO. 17 DEL 22 DE OCTUBRE DE 1943, LEY"/>
    <n v="5325185"/>
    <n v="5325185"/>
    <n v="5325185"/>
    <n v="0"/>
    <n v="0"/>
    <n v="0"/>
    <n v="3737048"/>
    <n v="3306223"/>
    <n v="1588137"/>
    <n v="0.70176867094758211"/>
  </r>
  <r>
    <s v="21375107"/>
    <s v="CENTRO CULTURAL E HISTÓRICO JOSÉ FIGUERE"/>
    <x v="8"/>
    <s v="001"/>
    <x v="201"/>
    <s v="CCSS APORTE PATRONAL REGIMEN PENSIONES (APORTE PATRONAL AL REGIMEN DE PENSIONES, SEGUN LEY DE PROTECCION AL TRABAJADOR NO. 7983 DEL 16"/>
    <n v="2947520"/>
    <n v="2947520"/>
    <n v="2947520"/>
    <n v="0"/>
    <n v="0"/>
    <n v="0"/>
    <n v="2240859"/>
    <n v="1982522"/>
    <n v="706661"/>
    <n v="0.76025234773640216"/>
  </r>
  <r>
    <s v="21375107"/>
    <s v="CENTRO CULTURAL E HISTÓRICO JOSÉ FIGUERE"/>
    <x v="8"/>
    <s v="001"/>
    <x v="202"/>
    <s v="CCSS APORTE PATRONAL FONDO CAPITALIZACION LABORAL (APORTE PATRONAL AL FONDO DE CAPITALIZACION LABORAL, SEGUN LEY DE PROTECCION AL TRABAJADOR"/>
    <n v="1473760"/>
    <n v="1473760"/>
    <n v="1473760"/>
    <n v="0"/>
    <n v="0"/>
    <n v="0"/>
    <n v="1034242"/>
    <n v="915010"/>
    <n v="439518"/>
    <n v="0.70177098034958207"/>
  </r>
  <r>
    <s v="21375107"/>
    <s v="CENTRO CULTURAL E HISTÓRICO JOSÉ FIGUERE"/>
    <x v="8"/>
    <s v="001"/>
    <x v="21"/>
    <s v="SERVICIOS"/>
    <n v="37605321"/>
    <n v="37605321"/>
    <n v="26172983"/>
    <n v="0"/>
    <n v="0"/>
    <n v="0"/>
    <n v="9853640.9900000002"/>
    <n v="9052266.4600000009"/>
    <n v="27751680.010000002"/>
    <n v="0.2620278388263193"/>
  </r>
  <r>
    <s v="21375107"/>
    <s v="CENTRO CULTURAL E HISTÓRICO JOSÉ FIGUERE"/>
    <x v="8"/>
    <s v="001"/>
    <x v="22"/>
    <s v="ALQUILERES"/>
    <n v="51877"/>
    <n v="51877"/>
    <n v="36774.230000000003"/>
    <n v="0"/>
    <n v="0"/>
    <n v="0"/>
    <n v="0"/>
    <n v="0"/>
    <n v="51877"/>
    <n v="0"/>
  </r>
  <r>
    <s v="21375107"/>
    <s v="CENTRO CULTURAL E HISTÓRICO JOSÉ FIGUERE"/>
    <x v="8"/>
    <s v="001"/>
    <x v="165"/>
    <s v="ALQUILER DE EDIFICIOS, LOCALES Y TERRENOS"/>
    <n v="51877"/>
    <n v="51877"/>
    <n v="36774.230000000003"/>
    <n v="0"/>
    <n v="0"/>
    <n v="0"/>
    <n v="0"/>
    <n v="0"/>
    <n v="51877"/>
    <n v="0"/>
  </r>
  <r>
    <s v="21375107"/>
    <s v="CENTRO CULTURAL E HISTÓRICO JOSÉ FIGUERE"/>
    <x v="8"/>
    <s v="001"/>
    <x v="24"/>
    <s v="SERVICIOS BASICOS"/>
    <n v="2730000"/>
    <n v="2730000"/>
    <n v="2019849.53"/>
    <n v="0"/>
    <n v="0"/>
    <n v="0"/>
    <n v="1577609.46"/>
    <n v="1577609.46"/>
    <n v="1152390.54"/>
    <n v="0.57787892307692301"/>
  </r>
  <r>
    <s v="21375107"/>
    <s v="CENTRO CULTURAL E HISTÓRICO JOSÉ FIGUERE"/>
    <x v="8"/>
    <s v="001"/>
    <x v="25"/>
    <s v="SERVICIO DE AGUA Y ALCANTARILLADO"/>
    <n v="720000"/>
    <n v="720000"/>
    <n v="510388.81"/>
    <n v="0"/>
    <n v="0"/>
    <n v="0"/>
    <n v="332976"/>
    <n v="332976"/>
    <n v="387024"/>
    <n v="0.46246666666666669"/>
  </r>
  <r>
    <s v="21375107"/>
    <s v="CENTRO CULTURAL E HISTÓRICO JOSÉ FIGUERE"/>
    <x v="8"/>
    <s v="001"/>
    <x v="26"/>
    <s v="SERVICIO DE ENERGIA ELECTRICA"/>
    <n v="960000"/>
    <n v="960000"/>
    <n v="680518.41"/>
    <n v="0"/>
    <n v="0"/>
    <n v="0"/>
    <n v="622410"/>
    <n v="622410"/>
    <n v="337590"/>
    <n v="0.64834375"/>
  </r>
  <r>
    <s v="21375107"/>
    <s v="CENTRO CULTURAL E HISTÓRICO JOSÉ FIGUERE"/>
    <x v="8"/>
    <s v="001"/>
    <x v="28"/>
    <s v="SERVICIO DE TELECOMUNICACIONES"/>
    <n v="720000"/>
    <n v="720000"/>
    <n v="510388.81"/>
    <n v="0"/>
    <n v="0"/>
    <n v="0"/>
    <n v="314104.15000000002"/>
    <n v="314104.15000000002"/>
    <n v="405895.85"/>
    <n v="0.43625576388888893"/>
  </r>
  <r>
    <s v="21375107"/>
    <s v="CENTRO CULTURAL E HISTÓRICO JOSÉ FIGUERE"/>
    <x v="8"/>
    <s v="001"/>
    <x v="29"/>
    <s v="OTROS SERVICIOS BASICOS"/>
    <n v="330000"/>
    <n v="330000"/>
    <n v="318553.5"/>
    <n v="0"/>
    <n v="0"/>
    <n v="0"/>
    <n v="308119.31"/>
    <n v="308119.31"/>
    <n v="21880.69"/>
    <n v="0.93369487878787882"/>
  </r>
  <r>
    <s v="21375107"/>
    <s v="CENTRO CULTURAL E HISTÓRICO JOSÉ FIGUERE"/>
    <x v="8"/>
    <s v="001"/>
    <x v="30"/>
    <s v="SERVICIOS COMERCIALES Y FINANCIEROS"/>
    <n v="3800000"/>
    <n v="3800000"/>
    <n v="2421535.35"/>
    <n v="0"/>
    <n v="0"/>
    <n v="0"/>
    <n v="813432.56"/>
    <n v="813432.56"/>
    <n v="2986567.44"/>
    <n v="0.21406120000000001"/>
  </r>
  <r>
    <s v="21375107"/>
    <s v="CENTRO CULTURAL E HISTÓRICO JOSÉ FIGUERE"/>
    <x v="8"/>
    <s v="001"/>
    <x v="31"/>
    <s v="INFORMACION"/>
    <n v="200000"/>
    <n v="200000"/>
    <n v="141774.67000000001"/>
    <n v="0"/>
    <n v="0"/>
    <n v="0"/>
    <n v="40397.5"/>
    <n v="40397.5"/>
    <n v="159602.5"/>
    <n v="0.20198749999999999"/>
  </r>
  <r>
    <s v="21375107"/>
    <s v="CENTRO CULTURAL E HISTÓRICO JOSÉ FIGUERE"/>
    <x v="8"/>
    <s v="001"/>
    <x v="33"/>
    <s v="IMPRESION, ENCUADERNACION Y OTROS"/>
    <n v="1000000"/>
    <n v="1000000"/>
    <n v="708873.34"/>
    <n v="0"/>
    <n v="0"/>
    <n v="0"/>
    <n v="146900"/>
    <n v="146900"/>
    <n v="853100"/>
    <n v="0.1469"/>
  </r>
  <r>
    <s v="21375107"/>
    <s v="CENTRO CULTURAL E HISTÓRICO JOSÉ FIGUERE"/>
    <x v="8"/>
    <s v="001"/>
    <x v="34"/>
    <s v="COMIS. Y GASTOS POR SERV. FINANCIEROS Y COMERCIAL."/>
    <n v="2500000"/>
    <n v="2500000"/>
    <n v="1500000"/>
    <n v="0"/>
    <n v="0"/>
    <n v="0"/>
    <n v="626135.06000000006"/>
    <n v="626135.06000000006"/>
    <n v="1873864.94"/>
    <n v="0.250454024"/>
  </r>
  <r>
    <s v="21375107"/>
    <s v="CENTRO CULTURAL E HISTÓRICO JOSÉ FIGUERE"/>
    <x v="8"/>
    <s v="001"/>
    <x v="35"/>
    <s v="SERVICIOS DE TECNOLOGIAS DE INFORMACION"/>
    <n v="100000"/>
    <n v="100000"/>
    <n v="70887.34"/>
    <n v="0"/>
    <n v="0"/>
    <n v="0"/>
    <n v="0"/>
    <n v="0"/>
    <n v="100000"/>
    <n v="0"/>
  </r>
  <r>
    <s v="21375107"/>
    <s v="CENTRO CULTURAL E HISTÓRICO JOSÉ FIGUERE"/>
    <x v="8"/>
    <s v="001"/>
    <x v="36"/>
    <s v="SERVICIOS DE GESTION Y APOYO"/>
    <n v="7500000"/>
    <n v="7500000"/>
    <n v="5316550.0599999996"/>
    <n v="0"/>
    <n v="0"/>
    <n v="0"/>
    <n v="4001691.78"/>
    <n v="3312187.25"/>
    <n v="3498308.22"/>
    <n v="0.53355890399999995"/>
  </r>
  <r>
    <s v="21375107"/>
    <s v="CENTRO CULTURAL E HISTÓRICO JOSÉ FIGUERE"/>
    <x v="8"/>
    <s v="001"/>
    <x v="39"/>
    <s v="SERVICIOS GENERALES"/>
    <n v="7000000"/>
    <n v="7000000"/>
    <n v="4962113.3899999997"/>
    <n v="0"/>
    <n v="0"/>
    <n v="0"/>
    <n v="3899830.01"/>
    <n v="3210325.48"/>
    <n v="3100169.99"/>
    <n v="0.55711857285714284"/>
  </r>
  <r>
    <s v="21375107"/>
    <s v="CENTRO CULTURAL E HISTÓRICO JOSÉ FIGUERE"/>
    <x v="8"/>
    <s v="001"/>
    <x v="40"/>
    <s v="OTROS SERVICIOS DE GESTION Y APOYO"/>
    <n v="500000"/>
    <n v="500000"/>
    <n v="354436.67"/>
    <n v="0"/>
    <n v="0"/>
    <n v="0"/>
    <n v="101861.77"/>
    <n v="101861.77"/>
    <n v="398138.23"/>
    <n v="0.20372354000000001"/>
  </r>
  <r>
    <s v="21375107"/>
    <s v="CENTRO CULTURAL E HISTÓRICO JOSÉ FIGUERE"/>
    <x v="8"/>
    <s v="001"/>
    <x v="41"/>
    <s v="GASTOS DE VIAJE Y DE TRANSPORTE"/>
    <n v="595300"/>
    <n v="595300"/>
    <n v="421992.31"/>
    <n v="0"/>
    <n v="0"/>
    <n v="0"/>
    <n v="359106"/>
    <n v="359106"/>
    <n v="236194"/>
    <n v="0.60323534352427344"/>
  </r>
  <r>
    <s v="21375107"/>
    <s v="CENTRO CULTURAL E HISTÓRICO JOSÉ FIGUERE"/>
    <x v="8"/>
    <s v="001"/>
    <x v="42"/>
    <s v="TRANSPORTE DENTRO DEL PAIS"/>
    <n v="100886"/>
    <n v="100886"/>
    <n v="71515.399999999994"/>
    <n v="0"/>
    <n v="0"/>
    <n v="0"/>
    <n v="38806"/>
    <n v="38806"/>
    <n v="62080"/>
    <n v="0.38465198342683821"/>
  </r>
  <r>
    <s v="21375107"/>
    <s v="CENTRO CULTURAL E HISTÓRICO JOSÉ FIGUERE"/>
    <x v="8"/>
    <s v="001"/>
    <x v="43"/>
    <s v="VIATICOS DENTRO DEL PAIS"/>
    <n v="494414"/>
    <n v="494414"/>
    <n v="350476.91"/>
    <n v="0"/>
    <n v="0"/>
    <n v="0"/>
    <n v="320300"/>
    <n v="320300"/>
    <n v="174114"/>
    <n v="0.64783764213796535"/>
  </r>
  <r>
    <s v="21375107"/>
    <s v="CENTRO CULTURAL E HISTÓRICO JOSÉ FIGUERE"/>
    <x v="8"/>
    <s v="001"/>
    <x v="46"/>
    <s v="SEGUROS, REASEGUROS Y OTRAS OBLIGACIONES"/>
    <n v="3000000"/>
    <n v="3000000"/>
    <n v="2484339.54"/>
    <n v="0"/>
    <n v="0"/>
    <n v="0"/>
    <n v="2441010"/>
    <n v="2441010"/>
    <n v="558990"/>
    <n v="0.81367"/>
  </r>
  <r>
    <s v="21375107"/>
    <s v="CENTRO CULTURAL E HISTÓRICO JOSÉ FIGUERE"/>
    <x v="8"/>
    <s v="001"/>
    <x v="47"/>
    <s v="SEGUROS"/>
    <n v="3000000"/>
    <n v="3000000"/>
    <n v="2484339.54"/>
    <n v="0"/>
    <n v="0"/>
    <n v="0"/>
    <n v="2441010"/>
    <n v="2441010"/>
    <n v="558990"/>
    <n v="0.81367"/>
  </r>
  <r>
    <s v="21375107"/>
    <s v="CENTRO CULTURAL E HISTÓRICO JOSÉ FIGUERE"/>
    <x v="8"/>
    <s v="001"/>
    <x v="51"/>
    <s v="MANTENIMIENTO Y REPARACION"/>
    <n v="18928144"/>
    <n v="18928144"/>
    <n v="12971941.98"/>
    <n v="0"/>
    <n v="0"/>
    <n v="0"/>
    <n v="660791.18999999994"/>
    <n v="548921.18999999994"/>
    <n v="18267352.809999999"/>
    <n v="3.4910511564155471E-2"/>
  </r>
  <r>
    <s v="21375107"/>
    <s v="CENTRO CULTURAL E HISTÓRICO JOSÉ FIGUERE"/>
    <x v="8"/>
    <s v="001"/>
    <x v="52"/>
    <s v="MANTENIMIENTO DE EDIFICIOS, LOCALES Y TERRENOS"/>
    <n v="15728144"/>
    <n v="15728144"/>
    <n v="10791542.460000001"/>
    <n v="0"/>
    <n v="0"/>
    <n v="0"/>
    <n v="237300"/>
    <n v="237300"/>
    <n v="15490844"/>
    <n v="1.5087603470568428E-2"/>
  </r>
  <r>
    <s v="21375107"/>
    <s v="CENTRO CULTURAL E HISTÓRICO JOSÉ FIGUERE"/>
    <x v="8"/>
    <s v="001"/>
    <x v="54"/>
    <s v="MANT. Y REPARACION DE EQUIPO DE TRANSPORTE"/>
    <n v="500000"/>
    <n v="500000"/>
    <n v="354436.67"/>
    <n v="0"/>
    <n v="0"/>
    <n v="0"/>
    <n v="5800.01"/>
    <n v="5800.01"/>
    <n v="494199.99"/>
    <n v="1.1600020000000001E-2"/>
  </r>
  <r>
    <s v="21375107"/>
    <s v="CENTRO CULTURAL E HISTÓRICO JOSÉ FIGUERE"/>
    <x v="8"/>
    <s v="001"/>
    <x v="55"/>
    <s v="MANT. Y REPARACION DE EQUIPO DE COMUNICAC."/>
    <n v="200000"/>
    <n v="200000"/>
    <n v="141774.67000000001"/>
    <n v="0"/>
    <n v="0"/>
    <n v="0"/>
    <n v="0"/>
    <n v="0"/>
    <n v="200000"/>
    <n v="0"/>
  </r>
  <r>
    <s v="21375107"/>
    <s v="CENTRO CULTURAL E HISTÓRICO JOSÉ FIGUERE"/>
    <x v="8"/>
    <s v="001"/>
    <x v="56"/>
    <s v="MANT. Y REPARACION DE EQUIPO Y MOBILIARIO DE OFIC."/>
    <n v="1000000"/>
    <n v="1000000"/>
    <n v="708873.34"/>
    <n v="0"/>
    <n v="0"/>
    <n v="0"/>
    <n v="111870"/>
    <n v="0"/>
    <n v="888130"/>
    <n v="0.11187"/>
  </r>
  <r>
    <s v="21375107"/>
    <s v="CENTRO CULTURAL E HISTÓRICO JOSÉ FIGUERE"/>
    <x v="8"/>
    <s v="001"/>
    <x v="57"/>
    <s v="MANT. Y REP. DE EQUIPO DE COMPUTO Y SIST. DE INF."/>
    <n v="1000000"/>
    <n v="1000000"/>
    <n v="620878.17000000004"/>
    <n v="0"/>
    <n v="0"/>
    <n v="0"/>
    <n v="0"/>
    <n v="0"/>
    <n v="1000000"/>
    <n v="0"/>
  </r>
  <r>
    <s v="21375107"/>
    <s v="CENTRO CULTURAL E HISTÓRICO JOSÉ FIGUERE"/>
    <x v="8"/>
    <s v="001"/>
    <x v="58"/>
    <s v="MANTENIMIENTO Y REPARACION DE OTROS EQUIPOS"/>
    <n v="500000"/>
    <n v="500000"/>
    <n v="354436.67"/>
    <n v="0"/>
    <n v="0"/>
    <n v="0"/>
    <n v="305821.18"/>
    <n v="305821.18"/>
    <n v="194178.82"/>
    <n v="0.61164235999999994"/>
  </r>
  <r>
    <s v="21375107"/>
    <s v="CENTRO CULTURAL E HISTÓRICO JOSÉ FIGUERE"/>
    <x v="8"/>
    <s v="001"/>
    <x v="59"/>
    <s v="IMPUESTOS"/>
    <n v="1000000"/>
    <n v="1000000"/>
    <n v="500000"/>
    <n v="0"/>
    <n v="0"/>
    <n v="0"/>
    <n v="0"/>
    <n v="0"/>
    <n v="1000000"/>
    <n v="0"/>
  </r>
  <r>
    <s v="21375107"/>
    <s v="CENTRO CULTURAL E HISTÓRICO JOSÉ FIGUERE"/>
    <x v="8"/>
    <s v="001"/>
    <x v="60"/>
    <s v="OTROS IMPUESTOS"/>
    <n v="1000000"/>
    <n v="1000000"/>
    <n v="500000"/>
    <n v="0"/>
    <n v="0"/>
    <n v="0"/>
    <n v="0"/>
    <n v="0"/>
    <n v="1000000"/>
    <n v="0"/>
  </r>
  <r>
    <s v="21375107"/>
    <s v="CENTRO CULTURAL E HISTÓRICO JOSÉ FIGUERE"/>
    <x v="8"/>
    <s v="001"/>
    <x v="63"/>
    <s v="MATERIALES Y SUMINISTROS"/>
    <n v="6171856"/>
    <n v="6171856"/>
    <n v="4375064.18"/>
    <n v="0"/>
    <n v="0"/>
    <n v="0"/>
    <n v="2637103.3199999998"/>
    <n v="2637103.3199999998"/>
    <n v="3534752.68"/>
    <n v="0.42727881531908712"/>
  </r>
  <r>
    <s v="21375107"/>
    <s v="CENTRO CULTURAL E HISTÓRICO JOSÉ FIGUERE"/>
    <x v="8"/>
    <s v="001"/>
    <x v="64"/>
    <s v="PRODUCTOS QUIMICOS Y CONEXOS"/>
    <n v="2271856"/>
    <n v="2271856"/>
    <n v="1610458.15"/>
    <n v="0"/>
    <n v="0"/>
    <n v="0"/>
    <n v="1444083.34"/>
    <n v="1444083.34"/>
    <n v="827772.66"/>
    <n v="0.6356403486840716"/>
  </r>
  <r>
    <s v="21375107"/>
    <s v="CENTRO CULTURAL E HISTÓRICO JOSÉ FIGUERE"/>
    <x v="8"/>
    <s v="001"/>
    <x v="65"/>
    <s v="COMBUSTIBLES Y LUBRICANTES"/>
    <n v="1271856"/>
    <n v="1271856"/>
    <n v="901584.81"/>
    <n v="0"/>
    <n v="0"/>
    <n v="0"/>
    <n v="735210"/>
    <n v="735210"/>
    <n v="536646"/>
    <n v="0.57806072385553087"/>
  </r>
  <r>
    <s v="21375107"/>
    <s v="CENTRO CULTURAL E HISTÓRICO JOSÉ FIGUERE"/>
    <x v="8"/>
    <s v="001"/>
    <x v="67"/>
    <s v="TINTAS, PINTURAS Y DILUYENTES"/>
    <n v="1000000"/>
    <n v="1000000"/>
    <n v="708873.34"/>
    <n v="0"/>
    <n v="0"/>
    <n v="0"/>
    <n v="708873.34"/>
    <n v="708873.34"/>
    <n v="291126.65999999997"/>
    <n v="0.70887334000000002"/>
  </r>
  <r>
    <s v="21375107"/>
    <s v="CENTRO CULTURAL E HISTÓRICO JOSÉ FIGUERE"/>
    <x v="8"/>
    <s v="001"/>
    <x v="69"/>
    <s v="ALIMENTOS Y PRODUCTOS AGROPECUARIOS"/>
    <n v="300000"/>
    <n v="300000"/>
    <n v="212662"/>
    <n v="0"/>
    <n v="0"/>
    <n v="0"/>
    <n v="101760"/>
    <n v="101760"/>
    <n v="198240"/>
    <n v="0.3392"/>
  </r>
  <r>
    <s v="21375107"/>
    <s v="CENTRO CULTURAL E HISTÓRICO JOSÉ FIGUERE"/>
    <x v="8"/>
    <s v="001"/>
    <x v="71"/>
    <s v="ALIMENTOS Y BEBIDAS"/>
    <n v="300000"/>
    <n v="300000"/>
    <n v="212662"/>
    <n v="0"/>
    <n v="0"/>
    <n v="0"/>
    <n v="101760"/>
    <n v="101760"/>
    <n v="198240"/>
    <n v="0.3392"/>
  </r>
  <r>
    <s v="21375107"/>
    <s v="CENTRO CULTURAL E HISTÓRICO JOSÉ FIGUERE"/>
    <x v="8"/>
    <s v="001"/>
    <x v="72"/>
    <s v="MATERIALES Y PROD DE USO EN LA CONSTRUC Y MANT."/>
    <n v="500000"/>
    <n v="500000"/>
    <n v="354436.67"/>
    <n v="0"/>
    <n v="0"/>
    <n v="0"/>
    <n v="97000"/>
    <n v="97000"/>
    <n v="403000"/>
    <n v="0.19400000000000001"/>
  </r>
  <r>
    <s v="21375107"/>
    <s v="CENTRO CULTURAL E HISTÓRICO JOSÉ FIGUERE"/>
    <x v="8"/>
    <s v="001"/>
    <x v="74"/>
    <s v="MAT. Y PROD. ELECTRICOS, TELEFONICOS Y DE COMPUTO"/>
    <n v="500000"/>
    <n v="500000"/>
    <n v="354436.67"/>
    <n v="0"/>
    <n v="0"/>
    <n v="0"/>
    <n v="97000"/>
    <n v="97000"/>
    <n v="403000"/>
    <n v="0.19400000000000001"/>
  </r>
  <r>
    <s v="21375107"/>
    <s v="CENTRO CULTURAL E HISTÓRICO JOSÉ FIGUERE"/>
    <x v="8"/>
    <s v="001"/>
    <x v="77"/>
    <s v="HERRAMIENTAS, REPUESTOS Y ACCESORIOS"/>
    <n v="1500000"/>
    <n v="1500000"/>
    <n v="995532.73"/>
    <n v="0"/>
    <n v="0"/>
    <n v="0"/>
    <n v="163279.72"/>
    <n v="163279.72"/>
    <n v="1336720.28"/>
    <n v="0.10885314666666666"/>
  </r>
  <r>
    <s v="21375107"/>
    <s v="CENTRO CULTURAL E HISTÓRICO JOSÉ FIGUERE"/>
    <x v="8"/>
    <s v="001"/>
    <x v="78"/>
    <s v="HERRAMIENTAS E INSTRUMENTOS"/>
    <n v="500000"/>
    <n v="500000"/>
    <n v="286659.39"/>
    <n v="0"/>
    <n v="0"/>
    <n v="0"/>
    <n v="0"/>
    <n v="0"/>
    <n v="500000"/>
    <n v="0"/>
  </r>
  <r>
    <s v="21375107"/>
    <s v="CENTRO CULTURAL E HISTÓRICO JOSÉ FIGUERE"/>
    <x v="8"/>
    <s v="001"/>
    <x v="79"/>
    <s v="REPUESTOS Y ACCESORIOS"/>
    <n v="1000000"/>
    <n v="1000000"/>
    <n v="708873.34"/>
    <n v="0"/>
    <n v="0"/>
    <n v="0"/>
    <n v="163279.72"/>
    <n v="163279.72"/>
    <n v="836720.28"/>
    <n v="0.16327971999999999"/>
  </r>
  <r>
    <s v="21375107"/>
    <s v="CENTRO CULTURAL E HISTÓRICO JOSÉ FIGUERE"/>
    <x v="8"/>
    <s v="001"/>
    <x v="80"/>
    <s v="UTILES, MATERIALES Y SUMINISTROS DIVERSOS"/>
    <n v="1600000"/>
    <n v="1600000"/>
    <n v="1201974.6299999999"/>
    <n v="0"/>
    <n v="0"/>
    <n v="0"/>
    <n v="830980.26"/>
    <n v="830980.26"/>
    <n v="769019.74"/>
    <n v="0.51936266249999996"/>
  </r>
  <r>
    <s v="21375107"/>
    <s v="CENTRO CULTURAL E HISTÓRICO JOSÉ FIGUERE"/>
    <x v="8"/>
    <s v="001"/>
    <x v="81"/>
    <s v="UTILES Y MATERIALES DE OFICINA Y COMPUTO"/>
    <n v="500000"/>
    <n v="500000"/>
    <n v="354436.67"/>
    <n v="0"/>
    <n v="0"/>
    <n v="0"/>
    <n v="189890.21"/>
    <n v="189890.21"/>
    <n v="310109.78999999998"/>
    <n v="0.37978042000000001"/>
  </r>
  <r>
    <s v="21375107"/>
    <s v="CENTRO CULTURAL E HISTÓRICO JOSÉ FIGUERE"/>
    <x v="8"/>
    <s v="001"/>
    <x v="83"/>
    <s v="PRODUCTOS DE PAPEL, CARTON E IMPRESOS"/>
    <n v="600000"/>
    <n v="600000"/>
    <n v="376524.36"/>
    <n v="0"/>
    <n v="0"/>
    <n v="0"/>
    <n v="170076.45"/>
    <n v="170076.45"/>
    <n v="429923.55"/>
    <n v="0.28346075000000004"/>
  </r>
  <r>
    <s v="21375107"/>
    <s v="CENTRO CULTURAL E HISTÓRICO JOSÉ FIGUERE"/>
    <x v="8"/>
    <s v="001"/>
    <x v="85"/>
    <s v="UTILES Y MATERIALES DE LIMPIEZA"/>
    <n v="500000"/>
    <n v="500000"/>
    <n v="471013.6"/>
    <n v="0"/>
    <n v="0"/>
    <n v="0"/>
    <n v="471013.6"/>
    <n v="471013.6"/>
    <n v="28986.400000000001"/>
    <n v="0.94202719999999995"/>
  </r>
  <r>
    <s v="21375107"/>
    <s v="CENTRO CULTURAL E HISTÓRICO JOSÉ FIGUERE"/>
    <x v="8"/>
    <s v="001"/>
    <x v="88"/>
    <s v="TRANSFERENCIAS CORRIENTES"/>
    <n v="3588163"/>
    <n v="3588163"/>
    <n v="3151473.01"/>
    <n v="0"/>
    <n v="0"/>
    <n v="0"/>
    <n v="1139829.99"/>
    <n v="1139829.99"/>
    <n v="2448333.0099999998"/>
    <n v="0.31766393834393813"/>
  </r>
  <r>
    <s v="21375107"/>
    <s v="CENTRO CULTURAL E HISTÓRICO JOSÉ FIGUERE"/>
    <x v="8"/>
    <s v="001"/>
    <x v="89"/>
    <s v="TRANSFERENCIAS CORRIENTES AL SECTOR PUBLICO"/>
    <n v="1788163"/>
    <n v="1788163"/>
    <n v="1788163"/>
    <n v="0"/>
    <n v="0"/>
    <n v="0"/>
    <n v="1118681.83"/>
    <n v="1118681.83"/>
    <n v="669481.17000000004"/>
    <n v="0.6256039466200789"/>
  </r>
  <r>
    <s v="21375107"/>
    <s v="CENTRO CULTURAL E HISTÓRICO JOSÉ FIGUERE"/>
    <x v="8"/>
    <s v="001"/>
    <x v="203"/>
    <s v="CCSS CONTRIBUCION ESTATAL SEGURO PENSIONES (CONTRIBUCION ESTATAL AL SEGURO DE PENSIONES, SEGUN LEY NO. 17 DEL 22 DE OCTUBRE DE 1943, LEY"/>
    <n v="1542536"/>
    <n v="1542536"/>
    <n v="1542536"/>
    <n v="0"/>
    <n v="0"/>
    <n v="0"/>
    <n v="965016.75"/>
    <n v="965016.75"/>
    <n v="577519.25"/>
    <n v="0.62560403776637952"/>
  </r>
  <r>
    <s v="21375107"/>
    <s v="CENTRO CULTURAL E HISTÓRICO JOSÉ FIGUERE"/>
    <x v="8"/>
    <s v="001"/>
    <x v="204"/>
    <s v="CCSS CONTRIBUCION ESTATAL SEGURO SALUD (CONTRIBUCION ESTATAL AL SEGURO DE SALUD, SEGUN LEY NO. 17 DEL 22 DE OCTUBRE DE 1943, LEY"/>
    <n v="245627"/>
    <n v="245627"/>
    <n v="245627"/>
    <n v="0"/>
    <n v="0"/>
    <n v="0"/>
    <n v="153665.07999999999"/>
    <n v="153665.07999999999"/>
    <n v="91961.919999999998"/>
    <n v="0.62560337422188927"/>
  </r>
  <r>
    <s v="21375107"/>
    <s v="CENTRO CULTURAL E HISTÓRICO JOSÉ FIGUERE"/>
    <x v="8"/>
    <s v="001"/>
    <x v="93"/>
    <s v="TRANSFERENCIAS CORRIENTES A PERSONAS"/>
    <n v="1500000"/>
    <n v="1500000"/>
    <n v="1063310.01"/>
    <n v="0"/>
    <n v="0"/>
    <n v="0"/>
    <n v="0"/>
    <n v="0"/>
    <n v="1500000"/>
    <n v="0"/>
  </r>
  <r>
    <s v="21375107"/>
    <s v="CENTRO CULTURAL E HISTÓRICO JOSÉ FIGUERE"/>
    <x v="8"/>
    <s v="001"/>
    <x v="95"/>
    <s v="OTRAS TRANSFERENCIAS A PERSONAS"/>
    <n v="1500000"/>
    <n v="1500000"/>
    <n v="1063310.01"/>
    <n v="0"/>
    <n v="0"/>
    <n v="0"/>
    <n v="0"/>
    <n v="0"/>
    <n v="1500000"/>
    <n v="0"/>
  </r>
  <r>
    <s v="21375107"/>
    <s v="CENTRO CULTURAL E HISTÓRICO JOSÉ FIGUERE"/>
    <x v="8"/>
    <s v="001"/>
    <x v="96"/>
    <s v="PRESTACIONES"/>
    <n v="300000"/>
    <n v="300000"/>
    <n v="300000"/>
    <n v="0"/>
    <n v="0"/>
    <n v="0"/>
    <n v="21148.16"/>
    <n v="21148.16"/>
    <n v="278851.84000000003"/>
    <n v="7.0493866666666669E-2"/>
  </r>
  <r>
    <s v="21375107"/>
    <s v="CENTRO CULTURAL E HISTÓRICO JOSÉ FIGUERE"/>
    <x v="8"/>
    <s v="001"/>
    <x v="98"/>
    <s v="OTRAS PRESTACIONES"/>
    <n v="300000"/>
    <n v="300000"/>
    <n v="300000"/>
    <n v="0"/>
    <n v="0"/>
    <n v="0"/>
    <n v="21148.16"/>
    <n v="21148.16"/>
    <n v="278851.84000000003"/>
    <n v="7.0493866666666669E-2"/>
  </r>
  <r>
    <s v="21375107"/>
    <s v="CENTRO CULTURAL E HISTÓRICO JOSÉ FIGUERE"/>
    <x v="8"/>
    <s v="280"/>
    <x v="110"/>
    <s v="BIENES DURADEROS"/>
    <n v="7279575"/>
    <n v="7279575"/>
    <n v="7279575"/>
    <n v="0"/>
    <n v="0"/>
    <n v="0"/>
    <n v="2984517.87"/>
    <n v="2984517.87"/>
    <n v="4295057.13"/>
    <n v="0.40998518045352922"/>
  </r>
  <r>
    <s v="21375107"/>
    <s v="CENTRO CULTURAL E HISTÓRICO JOSÉ FIGUERE"/>
    <x v="8"/>
    <s v="280"/>
    <x v="111"/>
    <s v="MAQUINARIA, EQUIPO Y MOBILIARIO"/>
    <n v="6000000"/>
    <n v="6000000"/>
    <n v="6000000"/>
    <n v="0"/>
    <n v="0"/>
    <n v="0"/>
    <n v="1772430.97"/>
    <n v="1772430.97"/>
    <n v="4227569.03"/>
    <n v="0.29540516166666664"/>
  </r>
  <r>
    <s v="21375107"/>
    <s v="CENTRO CULTURAL E HISTÓRICO JOSÉ FIGUERE"/>
    <x v="8"/>
    <s v="280"/>
    <x v="115"/>
    <s v="EQUIPO Y PROGRAMAS DE COMPUTO"/>
    <n v="6000000"/>
    <n v="6000000"/>
    <n v="6000000"/>
    <n v="0"/>
    <n v="0"/>
    <n v="0"/>
    <n v="1772430.97"/>
    <n v="1772430.97"/>
    <n v="4227569.03"/>
    <n v="0.29540516166666664"/>
  </r>
  <r>
    <s v="21375107"/>
    <s v="CENTRO CULTURAL E HISTÓRICO JOSÉ FIGUERE"/>
    <x v="8"/>
    <s v="280"/>
    <x v="119"/>
    <s v="BIENES DURADEROS DIVERSOS"/>
    <n v="1279575"/>
    <n v="1279575"/>
    <n v="1279575"/>
    <n v="0"/>
    <n v="0"/>
    <n v="0"/>
    <n v="1212086.8999999999"/>
    <n v="1212086.8999999999"/>
    <n v="67488.100000000006"/>
    <n v="0.94725740968681005"/>
  </r>
  <r>
    <s v="21375107"/>
    <s v="CENTRO CULTURAL E HISTÓRICO JOSÉ FIGUERE"/>
    <x v="8"/>
    <s v="280"/>
    <x v="120"/>
    <s v="BIENES INTANGIBLES"/>
    <n v="1279575"/>
    <n v="1279575"/>
    <n v="1279575"/>
    <n v="0"/>
    <n v="0"/>
    <n v="0"/>
    <n v="1212086.8999999999"/>
    <n v="1212086.8999999999"/>
    <n v="67488.100000000006"/>
    <n v="0.94725740968681005"/>
  </r>
  <r>
    <s v="21375108"/>
    <s v="CASA DE LA CULTURA DE PUNTARENAS"/>
    <x v="9"/>
    <s v="001"/>
    <x v="0"/>
    <s v=""/>
    <n v="173982888"/>
    <n v="179594472"/>
    <n v="163620558.33000001"/>
    <n v="0"/>
    <n v="0"/>
    <n v="0"/>
    <n v="55628305.399999999"/>
    <n v="54154295.390000001"/>
    <n v="123966166.59999999"/>
    <n v="0.30974397363411049"/>
  </r>
  <r>
    <s v="21375108"/>
    <s v="CASA DE LA CULTURA DE PUNTARENAS"/>
    <x v="9"/>
    <s v="001"/>
    <x v="1"/>
    <s v="REMUNERACIONES"/>
    <n v="62148045"/>
    <n v="67680957"/>
    <n v="67680957"/>
    <n v="0"/>
    <n v="0"/>
    <n v="0"/>
    <n v="29237811.079999998"/>
    <n v="27819933.07"/>
    <n v="38443145.920000002"/>
    <n v="0.43199464629319584"/>
  </r>
  <r>
    <s v="21375108"/>
    <s v="CASA DE LA CULTURA DE PUNTARENAS"/>
    <x v="9"/>
    <s v="001"/>
    <x v="2"/>
    <s v="REMUNERACIONES BASICAS"/>
    <n v="28120200"/>
    <n v="40081173"/>
    <n v="40081173"/>
    <n v="0"/>
    <n v="0"/>
    <n v="0"/>
    <n v="15603813.779999999"/>
    <n v="15259420.699999999"/>
    <n v="24477359.219999999"/>
    <n v="0.38930531748659153"/>
  </r>
  <r>
    <s v="21375108"/>
    <s v="CASA DE LA CULTURA DE PUNTARENAS"/>
    <x v="9"/>
    <s v="001"/>
    <x v="3"/>
    <s v="SUELDOS PARA CARGOS FIJOS"/>
    <n v="28120200"/>
    <n v="40081173"/>
    <n v="40081173"/>
    <n v="0"/>
    <n v="0"/>
    <n v="0"/>
    <n v="15603813.779999999"/>
    <n v="15259420.699999999"/>
    <n v="24477359.219999999"/>
    <n v="0.38930531748659153"/>
  </r>
  <r>
    <s v="21375108"/>
    <s v="CASA DE LA CULTURA DE PUNTARENAS"/>
    <x v="9"/>
    <s v="001"/>
    <x v="5"/>
    <s v="REMUNERACIONES EVENTUALES"/>
    <n v="1600000"/>
    <n v="1600000"/>
    <n v="1600000"/>
    <n v="0"/>
    <n v="0"/>
    <n v="0"/>
    <n v="1145292"/>
    <n v="1132974.8700000001"/>
    <n v="454708"/>
    <n v="0.71580750000000004"/>
  </r>
  <r>
    <s v="21375108"/>
    <s v="CASA DE LA CULTURA DE PUNTARENAS"/>
    <x v="9"/>
    <s v="001"/>
    <x v="6"/>
    <s v="TIEMPO EXTRAORDINARIO"/>
    <n v="1600000"/>
    <n v="1600000"/>
    <n v="1600000"/>
    <n v="0"/>
    <n v="0"/>
    <n v="0"/>
    <n v="1145292"/>
    <n v="1132974.8700000001"/>
    <n v="454708"/>
    <n v="0.71580750000000004"/>
  </r>
  <r>
    <s v="21375108"/>
    <s v="CASA DE LA CULTURA DE PUNTARENAS"/>
    <x v="9"/>
    <s v="001"/>
    <x v="7"/>
    <s v="INCENTIVOS SALARIALES"/>
    <n v="21345823"/>
    <n v="14067509"/>
    <n v="14067509"/>
    <n v="0"/>
    <n v="0"/>
    <n v="0"/>
    <n v="6751281.2999999998"/>
    <n v="6396205.5"/>
    <n v="7316227.7000000002"/>
    <n v="0.47992016923536357"/>
  </r>
  <r>
    <s v="21375108"/>
    <s v="CASA DE LA CULTURA DE PUNTARENAS"/>
    <x v="9"/>
    <s v="001"/>
    <x v="8"/>
    <s v="RETRIBUCION POR AÑOS SERVIDOS"/>
    <n v="6200000"/>
    <n v="4593380"/>
    <n v="4593380"/>
    <n v="0"/>
    <n v="0"/>
    <n v="0"/>
    <n v="2903721.01"/>
    <n v="2857426.76"/>
    <n v="1689658.99"/>
    <n v="0.63215344909413107"/>
  </r>
  <r>
    <s v="21375108"/>
    <s v="CASA DE LA CULTURA DE PUNTARENAS"/>
    <x v="9"/>
    <s v="001"/>
    <x v="9"/>
    <s v="RESTRICCION AL EJERCICIO LIBERAL DE LA PROFESION"/>
    <n v="6744050"/>
    <n v="2127350"/>
    <n v="2127350"/>
    <n v="0"/>
    <n v="0"/>
    <n v="0"/>
    <n v="1086701.49"/>
    <n v="1070018.94"/>
    <n v="1040648.51"/>
    <n v="0.51082402519566594"/>
  </r>
  <r>
    <s v="21375108"/>
    <s v="CASA DE LA CULTURA DE PUNTARENAS"/>
    <x v="9"/>
    <s v="001"/>
    <x v="10"/>
    <s v="DECIMOTERCER MES"/>
    <n v="3877312"/>
    <n v="4237384"/>
    <n v="4237384"/>
    <n v="0"/>
    <n v="0"/>
    <n v="0"/>
    <n v="23281.63"/>
    <n v="23281.63"/>
    <n v="4214102.37"/>
    <n v="5.4943403760433322E-3"/>
  </r>
  <r>
    <s v="21375108"/>
    <s v="CASA DE LA CULTURA DE PUNTARENAS"/>
    <x v="9"/>
    <s v="001"/>
    <x v="11"/>
    <s v="SALARIO ESCOLAR"/>
    <n v="3024461"/>
    <n v="3024461"/>
    <n v="3024461"/>
    <n v="0"/>
    <n v="0"/>
    <n v="0"/>
    <n v="2737577.17"/>
    <n v="2445478.17"/>
    <n v="286883.83"/>
    <n v="0.90514546889511882"/>
  </r>
  <r>
    <s v="21375108"/>
    <s v="CASA DE LA CULTURA DE PUNTARENAS"/>
    <x v="9"/>
    <s v="001"/>
    <x v="12"/>
    <s v="OTROS INCENTIVOS SALARIALES"/>
    <n v="1500000"/>
    <n v="84934"/>
    <n v="84934"/>
    <n v="0"/>
    <n v="0"/>
    <n v="0"/>
    <n v="0"/>
    <n v="0"/>
    <n v="84934"/>
    <n v="0"/>
  </r>
  <r>
    <s v="21375108"/>
    <s v="CASA DE LA CULTURA DE PUNTARENAS"/>
    <x v="9"/>
    <s v="001"/>
    <x v="13"/>
    <s v="CONTRIB. PATRONALES AL DES. Y LA SEGURIDAD SOCIAL"/>
    <n v="4600900"/>
    <n v="5022352"/>
    <n v="5022352"/>
    <n v="0"/>
    <n v="0"/>
    <n v="0"/>
    <n v="3158437.03"/>
    <n v="2806391.03"/>
    <n v="1863914.97"/>
    <n v="0.62887607837921355"/>
  </r>
  <r>
    <s v="21375108"/>
    <s v="CASA DE LA CULTURA DE PUNTARENAS"/>
    <x v="9"/>
    <s v="001"/>
    <x v="205"/>
    <s v="CCSS CONTRIBUCION PATRONAL SEGURO SALUD (CONTRIBUCION PATRONAL SEGURO DE SALUD, SEGUN LEY NO. 17 DEL 22 DE OCTUBRE DE 1943, LEY"/>
    <n v="4364956"/>
    <n v="4764795"/>
    <n v="4764795"/>
    <n v="0"/>
    <n v="0"/>
    <n v="0"/>
    <n v="3024914.98"/>
    <n v="2690566.98"/>
    <n v="1739880.02"/>
    <n v="0.63484682551925109"/>
  </r>
  <r>
    <s v="21375108"/>
    <s v="CASA DE LA CULTURA DE PUNTARENAS"/>
    <x v="9"/>
    <s v="001"/>
    <x v="206"/>
    <s v="BANCO POPULAR Y DE DESARROLLO COMUNAL. (BPDC) (SEGUN LEY NO. 4351 DEL 11 DE JULIO DE 1969, LEY ORGANICA DEL B.P.D.C.)."/>
    <n v="235944"/>
    <n v="257557"/>
    <n v="257557"/>
    <n v="0"/>
    <n v="0"/>
    <n v="0"/>
    <n v="133522.04999999999"/>
    <n v="115824.05"/>
    <n v="124034.95"/>
    <n v="0.51841747651976067"/>
  </r>
  <r>
    <s v="21375108"/>
    <s v="CASA DE LA CULTURA DE PUNTARENAS"/>
    <x v="9"/>
    <s v="001"/>
    <x v="16"/>
    <s v="CONTRIB PATRONALES A FOND PENS Y OTROS FOND CAPIT."/>
    <n v="6481122"/>
    <n v="6909923"/>
    <n v="6909923"/>
    <n v="0"/>
    <n v="0"/>
    <n v="0"/>
    <n v="2578986.9700000002"/>
    <n v="2224940.9700000002"/>
    <n v="4330936.03"/>
    <n v="0.37322948027061953"/>
  </r>
  <r>
    <s v="21375108"/>
    <s v="CASA DE LA CULTURA DE PUNTARENAS"/>
    <x v="9"/>
    <s v="001"/>
    <x v="207"/>
    <s v="CCSS CONTRIBUCION PATRONAL SEGURO PENSIONES (CONTRIBUCION PATRONAL SEGURO DE PENSIONES, SEGUN LEY NO. 17 DEL 22 DE OCTUBRE DE 1943, LEY"/>
    <n v="2557629"/>
    <n v="2791913"/>
    <n v="2791913"/>
    <n v="0"/>
    <n v="0"/>
    <n v="0"/>
    <n v="1104700.49"/>
    <n v="909946.49"/>
    <n v="1687212.51"/>
    <n v="0.39567869414268997"/>
  </r>
  <r>
    <s v="21375108"/>
    <s v="CASA DE LA CULTURA DE PUNTARENAS"/>
    <x v="9"/>
    <s v="001"/>
    <x v="208"/>
    <s v="CCSS APORTE PATRONAL REGIMEN PENSIONES (APORTE PATRONAL AL REGIMEN DE PENSIONES, SEGUN LEY DE PROTECCION AL TRABAJADOR NO. 7983 DEL 16"/>
    <n v="1415662"/>
    <n v="1545340"/>
    <n v="1545340"/>
    <n v="0"/>
    <n v="0"/>
    <n v="0"/>
    <n v="649572.31999999995"/>
    <n v="543378.31999999995"/>
    <n v="895767.68"/>
    <n v="0.42034265598509063"/>
  </r>
  <r>
    <s v="21375108"/>
    <s v="CASA DE LA CULTURA DE PUNTARENAS"/>
    <x v="9"/>
    <s v="001"/>
    <x v="209"/>
    <s v="CCSS APORTE PATRONAL FONDO CAPITALIZACION LABORAL (APORTE PATRONAL AL FONDO DE CAPITALIZACION LABORAL, SEGUN LEY DE PROTECCION AL TRABAJADOR"/>
    <n v="707831"/>
    <n v="772670"/>
    <n v="772670"/>
    <n v="0"/>
    <n v="0"/>
    <n v="0"/>
    <n v="350051.16"/>
    <n v="296953.15999999997"/>
    <n v="422618.84"/>
    <n v="0.45304096185952603"/>
  </r>
  <r>
    <s v="21375108"/>
    <s v="CASA DE LA CULTURA DE PUNTARENAS"/>
    <x v="9"/>
    <s v="001"/>
    <x v="210"/>
    <s v="ASOCIACION DE EMPLEADOS DEL MINISTERIO DE CULTURA Y JUVENTUD (ASEMICULTURA). (APORTE PATRONAL A LA ASOCIACION DE EMPLEADOS DEL MINISTERIO DE CULTURA"/>
    <n v="1800000"/>
    <n v="1800000"/>
    <n v="1800000"/>
    <n v="0"/>
    <n v="0"/>
    <n v="0"/>
    <n v="474663"/>
    <n v="474663"/>
    <n v="1325337"/>
    <n v="0.26370166666666667"/>
  </r>
  <r>
    <s v="21375108"/>
    <s v="CASA DE LA CULTURA DE PUNTARENAS"/>
    <x v="9"/>
    <s v="001"/>
    <x v="21"/>
    <s v="SERVICIOS"/>
    <n v="107721008"/>
    <n v="107721008"/>
    <n v="92857700.590000004"/>
    <n v="0"/>
    <n v="0"/>
    <n v="0"/>
    <n v="24787230.02"/>
    <n v="24731098.02"/>
    <n v="82933777.980000004"/>
    <n v="0.23010581204364519"/>
  </r>
  <r>
    <s v="21375108"/>
    <s v="CASA DE LA CULTURA DE PUNTARENAS"/>
    <x v="9"/>
    <s v="001"/>
    <x v="24"/>
    <s v="SERVICIOS BASICOS"/>
    <n v="4510000"/>
    <n v="3860000"/>
    <n v="3196592.55"/>
    <n v="0"/>
    <n v="0"/>
    <n v="0"/>
    <n v="2230180.37"/>
    <n v="2230180.37"/>
    <n v="1629819.63"/>
    <n v="0.57776693523316069"/>
  </r>
  <r>
    <s v="21375108"/>
    <s v="CASA DE LA CULTURA DE PUNTARENAS"/>
    <x v="9"/>
    <s v="001"/>
    <x v="25"/>
    <s v="SERVICIO DE AGUA Y ALCANTARILLADO"/>
    <n v="1300000"/>
    <n v="1150000"/>
    <n v="1150000"/>
    <n v="0"/>
    <n v="0"/>
    <n v="0"/>
    <n v="714860.79"/>
    <n v="714860.79"/>
    <n v="435139.21"/>
    <n v="0.62161807826086957"/>
  </r>
  <r>
    <s v="21375108"/>
    <s v="CASA DE LA CULTURA DE PUNTARENAS"/>
    <x v="9"/>
    <s v="001"/>
    <x v="26"/>
    <s v="SERVICIO DE ENERGIA ELECTRICA"/>
    <n v="2460000"/>
    <n v="2060000"/>
    <n v="1560715.72"/>
    <n v="0"/>
    <n v="0"/>
    <n v="0"/>
    <n v="1217215"/>
    <n v="1217215"/>
    <n v="842785"/>
    <n v="0.59088106796116502"/>
  </r>
  <r>
    <s v="21375108"/>
    <s v="CASA DE LA CULTURA DE PUNTARENAS"/>
    <x v="9"/>
    <s v="001"/>
    <x v="28"/>
    <s v="SERVICIO DE TELECOMUNICACIONES"/>
    <n v="750000"/>
    <n v="650000"/>
    <n v="485876.83"/>
    <n v="0"/>
    <n v="0"/>
    <n v="0"/>
    <n v="298104.58"/>
    <n v="298104.58"/>
    <n v="351895.42"/>
    <n v="0.45862243076923082"/>
  </r>
  <r>
    <s v="21375108"/>
    <s v="CASA DE LA CULTURA DE PUNTARENAS"/>
    <x v="9"/>
    <s v="001"/>
    <x v="36"/>
    <s v="SERVICIOS DE GESTION Y APOYO"/>
    <n v="95860008"/>
    <n v="95860008"/>
    <n v="85080969.060000002"/>
    <n v="0"/>
    <n v="0"/>
    <n v="0"/>
    <n v="22415561.649999999"/>
    <n v="22359429.649999999"/>
    <n v="73444446.349999994"/>
    <n v="0.23383642582212177"/>
  </r>
  <r>
    <s v="21375108"/>
    <s v="CASA DE LA CULTURA DE PUNTARENAS"/>
    <x v="9"/>
    <s v="001"/>
    <x v="39"/>
    <s v="SERVICIOS GENERALES"/>
    <n v="38850000"/>
    <n v="38850000"/>
    <n v="32665842.68"/>
    <n v="0"/>
    <n v="0"/>
    <n v="0"/>
    <n v="22311642.75"/>
    <n v="22255510.75"/>
    <n v="16538357.25"/>
    <n v="0.5743022586872587"/>
  </r>
  <r>
    <s v="21375108"/>
    <s v="CASA DE LA CULTURA DE PUNTARENAS"/>
    <x v="9"/>
    <s v="001"/>
    <x v="40"/>
    <s v="OTROS SERVICIOS DE GESTION Y APOYO"/>
    <n v="57010008"/>
    <n v="57010008"/>
    <n v="52415126.380000003"/>
    <n v="0"/>
    <n v="0"/>
    <n v="0"/>
    <n v="103918.9"/>
    <n v="103918.9"/>
    <n v="56906089.100000001"/>
    <n v="1.822818547929339E-3"/>
  </r>
  <r>
    <s v="21375108"/>
    <s v="CASA DE LA CULTURA DE PUNTARENAS"/>
    <x v="9"/>
    <s v="001"/>
    <x v="41"/>
    <s v="GASTOS DE VIAJE Y DE TRANSPORTE"/>
    <n v="220000"/>
    <n v="80000"/>
    <n v="80000"/>
    <n v="0"/>
    <n v="0"/>
    <n v="0"/>
    <n v="0"/>
    <n v="0"/>
    <n v="80000"/>
    <n v="0"/>
  </r>
  <r>
    <s v="21375108"/>
    <s v="CASA DE LA CULTURA DE PUNTARENAS"/>
    <x v="9"/>
    <s v="001"/>
    <x v="42"/>
    <s v="TRANSPORTE DENTRO DEL PAIS"/>
    <n v="70000"/>
    <n v="30000"/>
    <n v="30000"/>
    <n v="0"/>
    <n v="0"/>
    <n v="0"/>
    <n v="0"/>
    <n v="0"/>
    <n v="30000"/>
    <n v="0"/>
  </r>
  <r>
    <s v="21375108"/>
    <s v="CASA DE LA CULTURA DE PUNTARENAS"/>
    <x v="9"/>
    <s v="001"/>
    <x v="43"/>
    <s v="VIATICOS DENTRO DEL PAIS"/>
    <n v="150000"/>
    <n v="50000"/>
    <n v="50000"/>
    <n v="0"/>
    <n v="0"/>
    <n v="0"/>
    <n v="0"/>
    <n v="0"/>
    <n v="50000"/>
    <n v="0"/>
  </r>
  <r>
    <s v="21375108"/>
    <s v="CASA DE LA CULTURA DE PUNTARENAS"/>
    <x v="9"/>
    <s v="001"/>
    <x v="46"/>
    <s v="SEGUROS, REASEGUROS Y OTRAS OBLIGACIONES"/>
    <n v="1701000"/>
    <n v="1701000"/>
    <n v="1205793.55"/>
    <n v="0"/>
    <n v="0"/>
    <n v="0"/>
    <n v="141488"/>
    <n v="141488"/>
    <n v="1559512"/>
    <n v="8.3179306290417407E-2"/>
  </r>
  <r>
    <s v="21375108"/>
    <s v="CASA DE LA CULTURA DE PUNTARENAS"/>
    <x v="9"/>
    <s v="001"/>
    <x v="47"/>
    <s v="SEGUROS"/>
    <n v="1701000"/>
    <n v="1701000"/>
    <n v="1205793.55"/>
    <n v="0"/>
    <n v="0"/>
    <n v="0"/>
    <n v="141488"/>
    <n v="141488"/>
    <n v="1559512"/>
    <n v="8.3179306290417407E-2"/>
  </r>
  <r>
    <s v="21375108"/>
    <s v="CASA DE LA CULTURA DE PUNTARENAS"/>
    <x v="9"/>
    <s v="001"/>
    <x v="51"/>
    <s v="MANTENIMIENTO Y REPARACION"/>
    <n v="4650000"/>
    <n v="5620000"/>
    <n v="2823824.94"/>
    <n v="0"/>
    <n v="0"/>
    <n v="0"/>
    <n v="0"/>
    <n v="0"/>
    <n v="5620000"/>
    <n v="0"/>
  </r>
  <r>
    <s v="21375108"/>
    <s v="CASA DE LA CULTURA DE PUNTARENAS"/>
    <x v="9"/>
    <s v="001"/>
    <x v="52"/>
    <s v="MANTENIMIENTO DE EDIFICIOS, LOCALES Y TERRENOS"/>
    <n v="0"/>
    <n v="4120000"/>
    <n v="1886060.73"/>
    <n v="0"/>
    <n v="0"/>
    <n v="0"/>
    <n v="0"/>
    <n v="0"/>
    <n v="4120000"/>
    <n v="0"/>
  </r>
  <r>
    <s v="21375108"/>
    <s v="CASA DE LA CULTURA DE PUNTARENAS"/>
    <x v="9"/>
    <s v="001"/>
    <x v="166"/>
    <s v="MANTENIMIENTO DE INSTALACIONES Y OTRAS OBRAS"/>
    <n v="3650000"/>
    <n v="0"/>
    <n v="0"/>
    <n v="0"/>
    <n v="0"/>
    <n v="0"/>
    <n v="0"/>
    <n v="0"/>
    <n v="0"/>
    <n v="0"/>
  </r>
  <r>
    <s v="21375108"/>
    <s v="CASA DE LA CULTURA DE PUNTARENAS"/>
    <x v="9"/>
    <s v="001"/>
    <x v="54"/>
    <s v="MANT. Y REPARACION DE EQUIPO DE TRANSPORTE"/>
    <n v="1000000"/>
    <n v="1500000"/>
    <n v="937764.21"/>
    <n v="0"/>
    <n v="0"/>
    <n v="0"/>
    <n v="0"/>
    <n v="0"/>
    <n v="1500000"/>
    <n v="0"/>
  </r>
  <r>
    <s v="21375108"/>
    <s v="CASA DE LA CULTURA DE PUNTARENAS"/>
    <x v="9"/>
    <s v="001"/>
    <x v="59"/>
    <s v="IMPUESTOS"/>
    <n v="780000"/>
    <n v="600000"/>
    <n v="470520.49"/>
    <n v="0"/>
    <n v="0"/>
    <n v="0"/>
    <n v="0"/>
    <n v="0"/>
    <n v="600000"/>
    <n v="0"/>
  </r>
  <r>
    <s v="21375108"/>
    <s v="CASA DE LA CULTURA DE PUNTARENAS"/>
    <x v="9"/>
    <s v="001"/>
    <x v="60"/>
    <s v="OTROS IMPUESTOS"/>
    <n v="780000"/>
    <n v="600000"/>
    <n v="470520.49"/>
    <n v="0"/>
    <n v="0"/>
    <n v="0"/>
    <n v="0"/>
    <n v="0"/>
    <n v="600000"/>
    <n v="0"/>
  </r>
  <r>
    <s v="21375108"/>
    <s v="CASA DE LA CULTURA DE PUNTARENAS"/>
    <x v="9"/>
    <s v="001"/>
    <x v="63"/>
    <s v="MATERIALES Y SUMINISTROS"/>
    <n v="2755000"/>
    <n v="2755000"/>
    <n v="1944393.74"/>
    <n v="0"/>
    <n v="0"/>
    <n v="0"/>
    <n v="1232615.6000000001"/>
    <n v="1232615.6000000001"/>
    <n v="1522384.4"/>
    <n v="0.44741038112522691"/>
  </r>
  <r>
    <s v="21375108"/>
    <s v="CASA DE LA CULTURA DE PUNTARENAS"/>
    <x v="9"/>
    <s v="001"/>
    <x v="64"/>
    <s v="PRODUCTOS QUIMICOS Y CONEXOS"/>
    <n v="505000"/>
    <n v="455000"/>
    <n v="335091.95"/>
    <n v="0"/>
    <n v="0"/>
    <n v="0"/>
    <n v="251000"/>
    <n v="251000"/>
    <n v="204000"/>
    <n v="0.55164835164835169"/>
  </r>
  <r>
    <s v="21375108"/>
    <s v="CASA DE LA CULTURA DE PUNTARENAS"/>
    <x v="9"/>
    <s v="001"/>
    <x v="65"/>
    <s v="COMBUSTIBLES Y LUBRICANTES"/>
    <n v="150000"/>
    <n v="100000"/>
    <n v="83441.91"/>
    <n v="0"/>
    <n v="0"/>
    <n v="0"/>
    <n v="0"/>
    <n v="0"/>
    <n v="100000"/>
    <n v="0"/>
  </r>
  <r>
    <s v="21375108"/>
    <s v="CASA DE LA CULTURA DE PUNTARENAS"/>
    <x v="9"/>
    <s v="001"/>
    <x v="67"/>
    <s v="TINTAS, PINTURAS Y DILUYENTES"/>
    <n v="355000"/>
    <n v="355000"/>
    <n v="251650.04"/>
    <n v="0"/>
    <n v="0"/>
    <n v="0"/>
    <n v="251000"/>
    <n v="251000"/>
    <n v="104000"/>
    <n v="0.70704225352112671"/>
  </r>
  <r>
    <s v="21375108"/>
    <s v="CASA DE LA CULTURA DE PUNTARENAS"/>
    <x v="9"/>
    <s v="001"/>
    <x v="77"/>
    <s v="HERRAMIENTAS, REPUESTOS Y ACCESORIOS"/>
    <n v="600000"/>
    <n v="1100000"/>
    <n v="654214.87"/>
    <n v="0"/>
    <n v="0"/>
    <n v="0"/>
    <n v="212760"/>
    <n v="212760"/>
    <n v="887240"/>
    <n v="0.19341818181818182"/>
  </r>
  <r>
    <s v="21375108"/>
    <s v="CASA DE LA CULTURA DE PUNTARENAS"/>
    <x v="9"/>
    <s v="001"/>
    <x v="78"/>
    <s v="HERRAMIENTAS E INSTRUMENTOS"/>
    <n v="0"/>
    <n v="500000"/>
    <n v="228890.87"/>
    <n v="0"/>
    <n v="0"/>
    <n v="0"/>
    <n v="0"/>
    <n v="0"/>
    <n v="500000"/>
    <n v="0"/>
  </r>
  <r>
    <s v="21375108"/>
    <s v="CASA DE LA CULTURA DE PUNTARENAS"/>
    <x v="9"/>
    <s v="001"/>
    <x v="79"/>
    <s v="REPUESTOS Y ACCESORIOS"/>
    <n v="600000"/>
    <n v="600000"/>
    <n v="425324"/>
    <n v="0"/>
    <n v="0"/>
    <n v="0"/>
    <n v="212760"/>
    <n v="212760"/>
    <n v="387240"/>
    <n v="0.35460000000000003"/>
  </r>
  <r>
    <s v="21375108"/>
    <s v="CASA DE LA CULTURA DE PUNTARENAS"/>
    <x v="9"/>
    <s v="001"/>
    <x v="80"/>
    <s v="UTILES, MATERIALES Y SUMINISTROS DIVERSOS"/>
    <n v="1650000"/>
    <n v="1200000"/>
    <n v="955086.92"/>
    <n v="0"/>
    <n v="0"/>
    <n v="0"/>
    <n v="768855.6"/>
    <n v="768855.6"/>
    <n v="431144.4"/>
    <n v="0.64071299999999998"/>
  </r>
  <r>
    <s v="21375108"/>
    <s v="CASA DE LA CULTURA DE PUNTARENAS"/>
    <x v="9"/>
    <s v="001"/>
    <x v="81"/>
    <s v="UTILES Y MATERIALES DE OFICINA Y COMPUTO"/>
    <n v="150000"/>
    <n v="150000"/>
    <n v="149997.32"/>
    <n v="0"/>
    <n v="0"/>
    <n v="0"/>
    <n v="149775"/>
    <n v="149775"/>
    <n v="225"/>
    <n v="0.99850000000000005"/>
  </r>
  <r>
    <s v="21375108"/>
    <s v="CASA DE LA CULTURA DE PUNTARENAS"/>
    <x v="9"/>
    <s v="001"/>
    <x v="83"/>
    <s v="PRODUCTOS DE PAPEL, CARTON E IMPRESOS"/>
    <n v="250000"/>
    <n v="100000"/>
    <n v="57500"/>
    <n v="0"/>
    <n v="0"/>
    <n v="0"/>
    <n v="0"/>
    <n v="0"/>
    <n v="100000"/>
    <n v="0"/>
  </r>
  <r>
    <s v="21375108"/>
    <s v="CASA DE LA CULTURA DE PUNTARENAS"/>
    <x v="9"/>
    <s v="001"/>
    <x v="84"/>
    <s v="TEXTILES Y VESTUARIO"/>
    <n v="0"/>
    <n v="280000"/>
    <n v="128178.88"/>
    <n v="0"/>
    <n v="0"/>
    <n v="0"/>
    <n v="0"/>
    <n v="0"/>
    <n v="280000"/>
    <n v="0"/>
  </r>
  <r>
    <s v="21375108"/>
    <s v="CASA DE LA CULTURA DE PUNTARENAS"/>
    <x v="9"/>
    <s v="001"/>
    <x v="85"/>
    <s v="UTILES Y MATERIALES DE LIMPIEZA"/>
    <n v="1250000"/>
    <n v="670000"/>
    <n v="619410.72"/>
    <n v="0"/>
    <n v="0"/>
    <n v="0"/>
    <n v="619080.6"/>
    <n v="619080.6"/>
    <n v="50919.4"/>
    <n v="0.92400089552238807"/>
  </r>
  <r>
    <s v="21375108"/>
    <s v="CASA DE LA CULTURA DE PUNTARENAS"/>
    <x v="9"/>
    <s v="001"/>
    <x v="88"/>
    <s v="TRANSFERENCIAS CORRIENTES"/>
    <n v="1358835"/>
    <n v="1437507"/>
    <n v="1137507"/>
    <n v="0"/>
    <n v="0"/>
    <n v="0"/>
    <n v="370648.7"/>
    <n v="370648.7"/>
    <n v="1066858.3"/>
    <n v="0.25784131833792812"/>
  </r>
  <r>
    <s v="21375108"/>
    <s v="CASA DE LA CULTURA DE PUNTARENAS"/>
    <x v="9"/>
    <s v="001"/>
    <x v="89"/>
    <s v="TRANSFERENCIAS CORRIENTES AL SECTOR PUBLICO"/>
    <n v="858835"/>
    <n v="937507"/>
    <n v="937507"/>
    <n v="0"/>
    <n v="0"/>
    <n v="0"/>
    <n v="293546.7"/>
    <n v="293546.7"/>
    <n v="643960.30000000005"/>
    <n v="0.31311414208107247"/>
  </r>
  <r>
    <s v="21375108"/>
    <s v="CASA DE LA CULTURA DE PUNTARENAS"/>
    <x v="9"/>
    <s v="001"/>
    <x v="211"/>
    <s v="CCSS CONTRIBUCION ESTATAL SEGURO PENSIONES (CONTRIBUCION ESTATAL AL SEGURO DE PENSIONES, SEGUN LEY NO. 17 DEL 22 DE OCTUBRE DE 1943, LEY"/>
    <n v="740863"/>
    <n v="808728"/>
    <n v="808728"/>
    <n v="0"/>
    <n v="0"/>
    <n v="0"/>
    <n v="253226.93"/>
    <n v="253226.93"/>
    <n v="555501.06999999995"/>
    <n v="0.31311755002918162"/>
  </r>
  <r>
    <s v="21375108"/>
    <s v="CASA DE LA CULTURA DE PUNTARENAS"/>
    <x v="9"/>
    <s v="001"/>
    <x v="212"/>
    <s v="CCSS CONTRIBUCION ESTATAL SEGURO SALUD (CONTRIBUCION ESTATAL AL SEGURO DE SALUD, SEGUN LEY NO. 17 DEL 22 DE OCTUBRE DE 1943, LEY"/>
    <n v="117972"/>
    <n v="128779"/>
    <n v="128779"/>
    <n v="0"/>
    <n v="0"/>
    <n v="0"/>
    <n v="40319.769999999997"/>
    <n v="40319.769999999997"/>
    <n v="88459.23"/>
    <n v="0.31309274027597667"/>
  </r>
  <r>
    <s v="21375108"/>
    <s v="CASA DE LA CULTURA DE PUNTARENAS"/>
    <x v="9"/>
    <s v="001"/>
    <x v="96"/>
    <s v="PRESTACIONES"/>
    <n v="500000"/>
    <n v="500000"/>
    <n v="200000"/>
    <n v="0"/>
    <n v="0"/>
    <n v="0"/>
    <n v="77102"/>
    <n v="77102"/>
    <n v="422898"/>
    <n v="0.15420400000000001"/>
  </r>
  <r>
    <s v="21375108"/>
    <s v="CASA DE LA CULTURA DE PUNTARENAS"/>
    <x v="9"/>
    <s v="001"/>
    <x v="98"/>
    <s v="OTRAS PRESTACIONES"/>
    <n v="500000"/>
    <n v="500000"/>
    <n v="200000"/>
    <n v="0"/>
    <n v="0"/>
    <n v="0"/>
    <n v="77102"/>
    <n v="77102"/>
    <n v="422898"/>
    <n v="0.15420400000000001"/>
  </r>
  <r>
    <s v="21375300"/>
    <s v="Gestión y Desarrollo Cultural"/>
    <x v="10"/>
    <s v="001"/>
    <x v="0"/>
    <s v=""/>
    <n v="2130698661"/>
    <n v="2130698661"/>
    <n v="1895199937.45"/>
    <n v="48752514.049999997"/>
    <n v="233585399.22999999"/>
    <n v="771731.48"/>
    <n v="1042312216.29"/>
    <n v="1039620410.05"/>
    <n v="805276799.95000005"/>
    <n v="0.48918799986517658"/>
  </r>
  <r>
    <s v="21375300"/>
    <s v="Gestión y Desarrollo Cultural"/>
    <x v="10"/>
    <s v="001"/>
    <x v="1"/>
    <s v="REMUNERACIONES"/>
    <n v="820569981"/>
    <n v="820569981"/>
    <n v="820569981"/>
    <n v="0"/>
    <n v="60202289.299999997"/>
    <n v="0"/>
    <n v="417196041.48000002"/>
    <n v="417196041.48000002"/>
    <n v="343171650.22000003"/>
    <n v="0.50842225665089258"/>
  </r>
  <r>
    <s v="21375300"/>
    <s v="Gestión y Desarrollo Cultural"/>
    <x v="10"/>
    <s v="001"/>
    <x v="2"/>
    <s v="REMUNERACIONES BASICAS"/>
    <n v="375971200"/>
    <n v="407326878"/>
    <n v="407326878"/>
    <n v="0"/>
    <n v="524227.72"/>
    <n v="0"/>
    <n v="200136487.56999999"/>
    <n v="200136487.56999999"/>
    <n v="206666162.71000001"/>
    <n v="0.49134122587903467"/>
  </r>
  <r>
    <s v="21375300"/>
    <s v="Gestión y Desarrollo Cultural"/>
    <x v="10"/>
    <s v="001"/>
    <x v="3"/>
    <s v="SUELDOS PARA CARGOS FIJOS"/>
    <n v="368971200"/>
    <n v="407326878"/>
    <n v="407326878"/>
    <n v="0"/>
    <n v="524227.72"/>
    <n v="0"/>
    <n v="200136487.56999999"/>
    <n v="200136487.56999999"/>
    <n v="206666162.71000001"/>
    <n v="0.49134122587903467"/>
  </r>
  <r>
    <s v="21375300"/>
    <s v="Gestión y Desarrollo Cultural"/>
    <x v="10"/>
    <s v="001"/>
    <x v="4"/>
    <s v="SUPLENCIAS"/>
    <n v="7000000"/>
    <n v="0"/>
    <n v="0"/>
    <n v="0"/>
    <n v="0"/>
    <n v="0"/>
    <n v="0"/>
    <n v="0"/>
    <n v="0"/>
    <n v="0"/>
  </r>
  <r>
    <s v="21375300"/>
    <s v="Gestión y Desarrollo Cultural"/>
    <x v="10"/>
    <s v="001"/>
    <x v="5"/>
    <s v="REMUNERACIONES EVENTUALES"/>
    <n v="15400000"/>
    <n v="15400000"/>
    <n v="15400000"/>
    <n v="0"/>
    <n v="0"/>
    <n v="0"/>
    <n v="6327230.5499999998"/>
    <n v="6327230.5499999998"/>
    <n v="9072769.4499999993"/>
    <n v="0.41085912662337659"/>
  </r>
  <r>
    <s v="21375300"/>
    <s v="Gestión y Desarrollo Cultural"/>
    <x v="10"/>
    <s v="001"/>
    <x v="6"/>
    <s v="TIEMPO EXTRAORDINARIO"/>
    <n v="15400000"/>
    <n v="15400000"/>
    <n v="15400000"/>
    <n v="0"/>
    <n v="0"/>
    <n v="0"/>
    <n v="6327230.5499999998"/>
    <n v="6327230.5499999998"/>
    <n v="9072769.4499999993"/>
    <n v="0.41085912662337659"/>
  </r>
  <r>
    <s v="21375300"/>
    <s v="Gestión y Desarrollo Cultural"/>
    <x v="10"/>
    <s v="001"/>
    <x v="7"/>
    <s v="INCENTIVOS SALARIALES"/>
    <n v="302955716"/>
    <n v="271600038"/>
    <n v="271600038"/>
    <n v="0"/>
    <n v="178332.58"/>
    <n v="0"/>
    <n v="147010824.36000001"/>
    <n v="147010824.36000001"/>
    <n v="124410881.06"/>
    <n v="0.54127689172120075"/>
  </r>
  <r>
    <s v="21375300"/>
    <s v="Gestión y Desarrollo Cultural"/>
    <x v="10"/>
    <s v="001"/>
    <x v="8"/>
    <s v="RETRIBUCION POR AÑOS SERVIDOS"/>
    <n v="83400000"/>
    <n v="71087982"/>
    <n v="71087982"/>
    <n v="0"/>
    <n v="144381.73000000001"/>
    <n v="0"/>
    <n v="38613830.560000002"/>
    <n v="38613830.560000002"/>
    <n v="32329769.710000001"/>
    <n v="0.54318366443430621"/>
  </r>
  <r>
    <s v="21375300"/>
    <s v="Gestión y Desarrollo Cultural"/>
    <x v="10"/>
    <s v="001"/>
    <x v="9"/>
    <s v="RESTRICCION AL EJERCICIO LIBERAL DE LA PROFESION"/>
    <n v="98946820"/>
    <n v="83945245"/>
    <n v="83945245"/>
    <n v="0"/>
    <n v="28647.18"/>
    <n v="0"/>
    <n v="52759102.630000003"/>
    <n v="52759102.630000003"/>
    <n v="31157495.190000001"/>
    <n v="0.62849423609401589"/>
  </r>
  <r>
    <s v="21375300"/>
    <s v="Gestión y Desarrollo Cultural"/>
    <x v="10"/>
    <s v="001"/>
    <x v="10"/>
    <s v="DECIMOTERCER MES"/>
    <n v="52521823"/>
    <n v="52521823"/>
    <n v="52521823"/>
    <n v="0"/>
    <n v="0"/>
    <n v="0"/>
    <n v="1542360.13"/>
    <n v="1542360.13"/>
    <n v="50979462.869999997"/>
    <n v="2.936608140962662E-2"/>
  </r>
  <r>
    <s v="21375300"/>
    <s v="Gestión y Desarrollo Cultural"/>
    <x v="10"/>
    <s v="001"/>
    <x v="11"/>
    <s v="SALARIO ESCOLAR"/>
    <n v="43187073"/>
    <n v="43187073"/>
    <n v="43187073"/>
    <n v="0"/>
    <n v="0"/>
    <n v="0"/>
    <n v="42627755.270000003"/>
    <n v="42627755.270000003"/>
    <n v="559317.73"/>
    <n v="0.9870489549037047"/>
  </r>
  <r>
    <s v="21375300"/>
    <s v="Gestión y Desarrollo Cultural"/>
    <x v="10"/>
    <s v="001"/>
    <x v="12"/>
    <s v="OTROS INCENTIVOS SALARIALES"/>
    <n v="24900000"/>
    <n v="20857915"/>
    <n v="20857915"/>
    <n v="0"/>
    <n v="5303.67"/>
    <n v="0"/>
    <n v="11467775.77"/>
    <n v="11467775.77"/>
    <n v="9384835.5600000005"/>
    <n v="0.54980451162064858"/>
  </r>
  <r>
    <s v="21375300"/>
    <s v="Gestión y Desarrollo Cultural"/>
    <x v="10"/>
    <s v="001"/>
    <x v="13"/>
    <s v="CONTRIB. PATRONALES AL DES. Y LA SEGURIDAD SOCIAL"/>
    <n v="62575998"/>
    <n v="62575998"/>
    <n v="62575998"/>
    <n v="0"/>
    <n v="29488397"/>
    <n v="0"/>
    <n v="31589741"/>
    <n v="31589741"/>
    <n v="1497860"/>
    <n v="0.50482200859185655"/>
  </r>
  <r>
    <s v="21375300"/>
    <s v="Gestión y Desarrollo Cultural"/>
    <x v="10"/>
    <s v="001"/>
    <x v="213"/>
    <s v="CCSS CONTRIBUCION PATRONAL SEGURO SALUD (CONTRIBUCION PATRONAL SEGURO DE SALUD, SEGUN LEY NO. 17 DEL 22 DE OCTUBRE DE 1943, LEY"/>
    <n v="59366972"/>
    <n v="59366972"/>
    <n v="59366972"/>
    <n v="0"/>
    <n v="27975338"/>
    <n v="0"/>
    <n v="29970587"/>
    <n v="29970587"/>
    <n v="1421047"/>
    <n v="0.50483603913637365"/>
  </r>
  <r>
    <s v="21375300"/>
    <s v="Gestión y Desarrollo Cultural"/>
    <x v="10"/>
    <s v="001"/>
    <x v="214"/>
    <s v="BANCO POPULAR Y DE DESARROLLO COMUNAL. (BPDC) (SEGUN LEY NO. 4351 DEL 11 DE JULIO DE 1969, LEY ORGANICA DEL B.P.D.C.)."/>
    <n v="3209026"/>
    <n v="3209026"/>
    <n v="3209026"/>
    <n v="0"/>
    <n v="1513059"/>
    <n v="0"/>
    <n v="1619154"/>
    <n v="1619154"/>
    <n v="76813"/>
    <n v="0.50456244355764024"/>
  </r>
  <r>
    <s v="21375300"/>
    <s v="Gestión y Desarrollo Cultural"/>
    <x v="10"/>
    <s v="001"/>
    <x v="16"/>
    <s v="CONTRIB PATRONALES A FOND PENS Y OTROS FOND CAPIT."/>
    <n v="63667067"/>
    <n v="63667067"/>
    <n v="63667067"/>
    <n v="0"/>
    <n v="30011332"/>
    <n v="0"/>
    <n v="32131758"/>
    <n v="32131758"/>
    <n v="1523977"/>
    <n v="0.50468412499668003"/>
  </r>
  <r>
    <s v="21375300"/>
    <s v="Gestión y Desarrollo Cultural"/>
    <x v="10"/>
    <s v="001"/>
    <x v="215"/>
    <s v="CCSS CONTRIBUCION PATRONAL SEGURO PENSIONES (CONTRIBUCION PATRONAL SEGURO DE PENSIONES, SEGUN LEY NO. 17 DEL 22 DE OCTUBRE DE 1943, LEY"/>
    <n v="34785837"/>
    <n v="34785837"/>
    <n v="34785837"/>
    <n v="0"/>
    <n v="16393862"/>
    <n v="0"/>
    <n v="17559318"/>
    <n v="17559318"/>
    <n v="832657"/>
    <n v="0.50478354164656147"/>
  </r>
  <r>
    <s v="21375300"/>
    <s v="Gestión y Desarrollo Cultural"/>
    <x v="10"/>
    <s v="001"/>
    <x v="216"/>
    <s v="CCSS APORTE PATRONAL REGIMEN PENSIONES (APORTE PATRONAL AL REGIMEN DE PENSIONES, SEGUN LEY DE PROTECCION AL TRABAJADOR NO. 7983 DEL 16"/>
    <n v="19254153"/>
    <n v="19254153"/>
    <n v="19254153"/>
    <n v="0"/>
    <n v="9078313"/>
    <n v="0"/>
    <n v="9714960"/>
    <n v="9714960"/>
    <n v="460880"/>
    <n v="0.50456439190028246"/>
  </r>
  <r>
    <s v="21375300"/>
    <s v="Gestión y Desarrollo Cultural"/>
    <x v="10"/>
    <s v="001"/>
    <x v="217"/>
    <s v="CCSS APORTE PATRONAL FONDO CAPITALIZACION LABORAL (APORTE PATRONAL AL FONDO DE CAPITALIZACION LABORAL, SEGUN LEY DE PROTECCION AL TRABAJADOR"/>
    <n v="9627077"/>
    <n v="9627077"/>
    <n v="9627077"/>
    <n v="0"/>
    <n v="4539157"/>
    <n v="0"/>
    <n v="4857480"/>
    <n v="4857480"/>
    <n v="230440"/>
    <n v="0.50456436569480023"/>
  </r>
  <r>
    <s v="21375300"/>
    <s v="Gestión y Desarrollo Cultural"/>
    <x v="10"/>
    <s v="001"/>
    <x v="21"/>
    <s v="SERVICIOS"/>
    <n v="727474032"/>
    <n v="720332552"/>
    <n v="514453409.37"/>
    <n v="36007235.060000002"/>
    <n v="146605281.34"/>
    <n v="771731.48"/>
    <n v="129268561.02"/>
    <n v="128576754.78"/>
    <n v="407679743.10000002"/>
    <n v="0.17945678098412524"/>
  </r>
  <r>
    <s v="21375300"/>
    <s v="Gestión y Desarrollo Cultural"/>
    <x v="10"/>
    <s v="001"/>
    <x v="22"/>
    <s v="ALQUILERES"/>
    <n v="15000000"/>
    <n v="15000000"/>
    <n v="8000000"/>
    <n v="0"/>
    <n v="2192711.21"/>
    <n v="0"/>
    <n v="3852679.69"/>
    <n v="3196609.45"/>
    <n v="8954609.0999999996"/>
    <n v="0.25684531266666666"/>
  </r>
  <r>
    <s v="21375300"/>
    <s v="Gestión y Desarrollo Cultural"/>
    <x v="10"/>
    <s v="001"/>
    <x v="23"/>
    <s v="ALQUILER DE EQUIPO DE COMPUTO"/>
    <n v="15000000"/>
    <n v="15000000"/>
    <n v="8000000"/>
    <n v="0"/>
    <n v="2192711.21"/>
    <n v="0"/>
    <n v="3852679.69"/>
    <n v="3196609.45"/>
    <n v="8954609.0999999996"/>
    <n v="0.25684531266666666"/>
  </r>
  <r>
    <s v="21375300"/>
    <s v="Gestión y Desarrollo Cultural"/>
    <x v="10"/>
    <s v="001"/>
    <x v="24"/>
    <s v="SERVICIOS BASICOS"/>
    <n v="27057852"/>
    <n v="27057852"/>
    <n v="16928605.48"/>
    <n v="0"/>
    <n v="5408531"/>
    <n v="731531.48"/>
    <n v="9069314.7599999998"/>
    <n v="9033578.7599999998"/>
    <n v="11848474.76"/>
    <n v="0.33518236259108813"/>
  </r>
  <r>
    <s v="21375300"/>
    <s v="Gestión y Desarrollo Cultural"/>
    <x v="10"/>
    <s v="001"/>
    <x v="25"/>
    <s v="SERVICIO DE AGUA Y ALCANTARILLADO"/>
    <n v="2505492"/>
    <n v="2505492"/>
    <n v="1776076.48"/>
    <n v="0"/>
    <n v="625699"/>
    <n v="0"/>
    <n v="1147301"/>
    <n v="1147301"/>
    <n v="732492"/>
    <n v="0.45791445352848864"/>
  </r>
  <r>
    <s v="21375300"/>
    <s v="Gestión y Desarrollo Cultural"/>
    <x v="10"/>
    <s v="001"/>
    <x v="26"/>
    <s v="SERVICIO DE ENERGIA ELECTRICA"/>
    <n v="10032000"/>
    <n v="10032000"/>
    <n v="6152529"/>
    <n v="0"/>
    <n v="1901332"/>
    <n v="0"/>
    <n v="4046090.45"/>
    <n v="4010354.45"/>
    <n v="4084577.55"/>
    <n v="0.40331842603668261"/>
  </r>
  <r>
    <s v="21375300"/>
    <s v="Gestión y Desarrollo Cultural"/>
    <x v="10"/>
    <s v="001"/>
    <x v="28"/>
    <s v="SERVICIO DE TELECOMUNICACIONES"/>
    <n v="14520360"/>
    <n v="14520360"/>
    <n v="9000000"/>
    <n v="0"/>
    <n v="2881500"/>
    <n v="731531.48"/>
    <n v="3875923.31"/>
    <n v="3875923.31"/>
    <n v="7031405.21"/>
    <n v="0.26693024897454332"/>
  </r>
  <r>
    <s v="21375300"/>
    <s v="Gestión y Desarrollo Cultural"/>
    <x v="10"/>
    <s v="001"/>
    <x v="30"/>
    <s v="SERVICIOS COMERCIALES Y FINANCIEROS"/>
    <n v="1566180"/>
    <n v="1566180"/>
    <n v="1247943.73"/>
    <n v="0"/>
    <n v="201144.91"/>
    <n v="0"/>
    <n v="441754.14"/>
    <n v="441754.14"/>
    <n v="923280.95"/>
    <n v="0.28205834578400951"/>
  </r>
  <r>
    <s v="21375300"/>
    <s v="Gestión y Desarrollo Cultural"/>
    <x v="10"/>
    <s v="001"/>
    <x v="31"/>
    <s v="INFORMACION"/>
    <n v="500000"/>
    <n v="500000"/>
    <n v="385223.89"/>
    <n v="0"/>
    <n v="143599.88"/>
    <n v="0"/>
    <n v="55641.2"/>
    <n v="55641.2"/>
    <n v="300758.92"/>
    <n v="0.11128239999999999"/>
  </r>
  <r>
    <s v="21375300"/>
    <s v="Gestión y Desarrollo Cultural"/>
    <x v="10"/>
    <s v="001"/>
    <x v="33"/>
    <s v="IMPRESION, ENCUADERNACION Y OTROS"/>
    <n v="500000"/>
    <n v="500000"/>
    <n v="354436.67"/>
    <n v="0"/>
    <n v="0"/>
    <n v="0"/>
    <n v="0"/>
    <n v="0"/>
    <n v="500000"/>
    <n v="0"/>
  </r>
  <r>
    <s v="21375300"/>
    <s v="Gestión y Desarrollo Cultural"/>
    <x v="10"/>
    <s v="001"/>
    <x v="35"/>
    <s v="SERVICIOS DE TECNOLOGIAS DE INFORMACION"/>
    <n v="566180"/>
    <n v="566180"/>
    <n v="508283.17"/>
    <n v="0"/>
    <n v="57545.03"/>
    <n v="0"/>
    <n v="386112.94"/>
    <n v="386112.94"/>
    <n v="122522.03"/>
    <n v="0.68196146101946375"/>
  </r>
  <r>
    <s v="21375300"/>
    <s v="Gestión y Desarrollo Cultural"/>
    <x v="10"/>
    <s v="001"/>
    <x v="36"/>
    <s v="SERVICIOS DE GESTION Y APOYO"/>
    <n v="614600000"/>
    <n v="607458520"/>
    <n v="443636056.58999997"/>
    <n v="36007235.060000002"/>
    <n v="130926073.36"/>
    <n v="0"/>
    <n v="91357613.060000002"/>
    <n v="91357613.060000002"/>
    <n v="349167598.51999998"/>
    <n v="0.15039317097733687"/>
  </r>
  <r>
    <s v="21375300"/>
    <s v="Gestión y Desarrollo Cultural"/>
    <x v="10"/>
    <s v="001"/>
    <x v="38"/>
    <s v="SERVICIOS INFORMATICOS"/>
    <n v="25000000"/>
    <n v="17858520"/>
    <n v="13304831.27"/>
    <n v="0"/>
    <n v="0"/>
    <n v="0"/>
    <n v="0"/>
    <n v="0"/>
    <n v="17858520"/>
    <n v="0"/>
  </r>
  <r>
    <s v="21375300"/>
    <s v="Gestión y Desarrollo Cultural"/>
    <x v="10"/>
    <s v="001"/>
    <x v="39"/>
    <s v="SERVICIOS GENERALES"/>
    <n v="130000000"/>
    <n v="130000000"/>
    <n v="99805288.739999995"/>
    <n v="7406329.0499999998"/>
    <n v="20008337.93"/>
    <n v="0"/>
    <n v="50592334.549999997"/>
    <n v="50592334.549999997"/>
    <n v="51992998.469999999"/>
    <n v="0.38917180423076919"/>
  </r>
  <r>
    <s v="21375300"/>
    <s v="Gestión y Desarrollo Cultural"/>
    <x v="10"/>
    <s v="001"/>
    <x v="40"/>
    <s v="OTROS SERVICIOS DE GESTION Y APOYO"/>
    <n v="459600000"/>
    <n v="459600000"/>
    <n v="330525936.57999998"/>
    <n v="28600906.010000002"/>
    <n v="110917735.43000001"/>
    <n v="0"/>
    <n v="40765278.509999998"/>
    <n v="40765278.509999998"/>
    <n v="279316080.05000001"/>
    <n v="8.8697298759791113E-2"/>
  </r>
  <r>
    <s v="21375300"/>
    <s v="Gestión y Desarrollo Cultural"/>
    <x v="10"/>
    <s v="001"/>
    <x v="41"/>
    <s v="GASTOS DE VIAJE Y DE TRANSPORTE"/>
    <n v="24000000"/>
    <n v="24000000"/>
    <n v="15714808.99"/>
    <n v="0"/>
    <n v="3545210.22"/>
    <n v="0"/>
    <n v="7895097.7800000003"/>
    <n v="7895097.7800000003"/>
    <n v="12559692"/>
    <n v="0.3289624075"/>
  </r>
  <r>
    <s v="21375300"/>
    <s v="Gestión y Desarrollo Cultural"/>
    <x v="10"/>
    <s v="001"/>
    <x v="42"/>
    <s v="TRANSPORTE DENTRO DEL PAIS"/>
    <n v="4000000"/>
    <n v="2000000"/>
    <n v="1919929.9"/>
    <n v="0"/>
    <n v="947610.22"/>
    <n v="0"/>
    <n v="879797.78"/>
    <n v="879797.78"/>
    <n v="172592"/>
    <n v="0.43989888999999999"/>
  </r>
  <r>
    <s v="21375300"/>
    <s v="Gestión y Desarrollo Cultural"/>
    <x v="10"/>
    <s v="001"/>
    <x v="43"/>
    <s v="VIATICOS DENTRO DEL PAIS"/>
    <n v="20000000"/>
    <n v="22000000"/>
    <n v="13794879.09"/>
    <n v="0"/>
    <n v="2597600"/>
    <n v="0"/>
    <n v="7015300"/>
    <n v="7015300"/>
    <n v="12387100"/>
    <n v="0.31887727272727273"/>
  </r>
  <r>
    <s v="21375300"/>
    <s v="Gestión y Desarrollo Cultural"/>
    <x v="10"/>
    <s v="001"/>
    <x v="46"/>
    <s v="SEGUROS, REASEGUROS Y OTRAS OBLIGACIONES"/>
    <n v="13000000"/>
    <n v="13000000"/>
    <n v="10220617"/>
    <n v="0"/>
    <n v="0"/>
    <n v="0"/>
    <n v="9921401.0199999996"/>
    <n v="9921401.0199999996"/>
    <n v="3078598.98"/>
    <n v="0.76318469384615384"/>
  </r>
  <r>
    <s v="21375300"/>
    <s v="Gestión y Desarrollo Cultural"/>
    <x v="10"/>
    <s v="001"/>
    <x v="47"/>
    <s v="SEGUROS"/>
    <n v="13000000"/>
    <n v="13000000"/>
    <n v="10220617"/>
    <n v="0"/>
    <n v="0"/>
    <n v="0"/>
    <n v="9921401.0199999996"/>
    <n v="9921401.0199999996"/>
    <n v="3078598.98"/>
    <n v="0.76318469384615384"/>
  </r>
  <r>
    <s v="21375300"/>
    <s v="Gestión y Desarrollo Cultural"/>
    <x v="10"/>
    <s v="001"/>
    <x v="51"/>
    <s v="MANTENIMIENTO Y REPARACION"/>
    <n v="31050000"/>
    <n v="31050000"/>
    <n v="17979828.579999998"/>
    <n v="0"/>
    <n v="3866061.64"/>
    <n v="40200"/>
    <n v="6730700.5700000003"/>
    <n v="6730700.5700000003"/>
    <n v="20413037.789999999"/>
    <n v="0.21676974460547505"/>
  </r>
  <r>
    <s v="21375300"/>
    <s v="Gestión y Desarrollo Cultural"/>
    <x v="10"/>
    <s v="001"/>
    <x v="52"/>
    <s v="MANTENIMIENTO DE EDIFICIOS, LOCALES Y TERRENOS"/>
    <n v="15000000"/>
    <n v="15000000"/>
    <n v="7385064.04"/>
    <n v="0"/>
    <n v="0"/>
    <n v="0"/>
    <n v="952681.16"/>
    <n v="952681.16"/>
    <n v="14047318.84"/>
    <n v="6.3512077333333333E-2"/>
  </r>
  <r>
    <s v="21375300"/>
    <s v="Gestión y Desarrollo Cultural"/>
    <x v="10"/>
    <s v="001"/>
    <x v="54"/>
    <s v="MANT. Y REPARACION DE EQUIPO DE TRANSPORTE"/>
    <n v="8800000"/>
    <n v="8800000"/>
    <n v="6735449.4400000004"/>
    <n v="0"/>
    <n v="2921275.01"/>
    <n v="40200"/>
    <n v="3773861.64"/>
    <n v="3773861.64"/>
    <n v="2064663.35"/>
    <n v="0.42884791363636365"/>
  </r>
  <r>
    <s v="21375300"/>
    <s v="Gestión y Desarrollo Cultural"/>
    <x v="10"/>
    <s v="001"/>
    <x v="55"/>
    <s v="MANT. Y REPARACION DE EQUIPO DE COMUNICAC."/>
    <n v="1000000"/>
    <n v="1000000"/>
    <n v="632800"/>
    <n v="0"/>
    <n v="316400"/>
    <n v="0"/>
    <n v="0"/>
    <n v="0"/>
    <n v="683600"/>
    <n v="0"/>
  </r>
  <r>
    <s v="21375300"/>
    <s v="Gestión y Desarrollo Cultural"/>
    <x v="10"/>
    <s v="001"/>
    <x v="56"/>
    <s v="MANT. Y REPARACION DE EQUIPO Y MOBILIARIO DE OFIC."/>
    <n v="1500000"/>
    <n v="1500000"/>
    <n v="1216345.1000000001"/>
    <n v="0"/>
    <n v="295355.07"/>
    <n v="0"/>
    <n v="339000"/>
    <n v="339000"/>
    <n v="865644.93"/>
    <n v="0.22600000000000001"/>
  </r>
  <r>
    <s v="21375300"/>
    <s v="Gestión y Desarrollo Cultural"/>
    <x v="10"/>
    <s v="001"/>
    <x v="57"/>
    <s v="MANT. Y REP. DE EQUIPO DE COMPUTO Y SIST. DE INF."/>
    <n v="4300000"/>
    <n v="4300000"/>
    <n v="2000000"/>
    <n v="0"/>
    <n v="333031.56"/>
    <n v="0"/>
    <n v="1665157.77"/>
    <n v="1665157.77"/>
    <n v="2301810.67"/>
    <n v="0.3872459930232558"/>
  </r>
  <r>
    <s v="21375300"/>
    <s v="Gestión y Desarrollo Cultural"/>
    <x v="10"/>
    <s v="001"/>
    <x v="58"/>
    <s v="MANTENIMIENTO Y REPARACION DE OTROS EQUIPOS"/>
    <n v="450000"/>
    <n v="450000"/>
    <n v="10170"/>
    <n v="0"/>
    <n v="0"/>
    <n v="0"/>
    <n v="0"/>
    <n v="0"/>
    <n v="450000"/>
    <n v="0"/>
  </r>
  <r>
    <s v="21375300"/>
    <s v="Gestión y Desarrollo Cultural"/>
    <x v="10"/>
    <s v="001"/>
    <x v="59"/>
    <s v="IMPUESTOS"/>
    <n v="600000"/>
    <n v="600000"/>
    <n v="325549"/>
    <n v="0"/>
    <n v="325549"/>
    <n v="0"/>
    <n v="0"/>
    <n v="0"/>
    <n v="274451"/>
    <n v="0"/>
  </r>
  <r>
    <s v="21375300"/>
    <s v="Gestión y Desarrollo Cultural"/>
    <x v="10"/>
    <s v="001"/>
    <x v="60"/>
    <s v="OTROS IMPUESTOS"/>
    <n v="600000"/>
    <n v="600000"/>
    <n v="325549"/>
    <n v="0"/>
    <n v="325549"/>
    <n v="0"/>
    <n v="0"/>
    <n v="0"/>
    <n v="274451"/>
    <n v="0"/>
  </r>
  <r>
    <s v="21375300"/>
    <s v="Gestión y Desarrollo Cultural"/>
    <x v="10"/>
    <s v="001"/>
    <x v="61"/>
    <s v="SERVICIOS DIVERSOS"/>
    <n v="600000"/>
    <n v="600000"/>
    <n v="400000"/>
    <n v="0"/>
    <n v="140000"/>
    <n v="0"/>
    <n v="0"/>
    <n v="0"/>
    <n v="460000"/>
    <n v="0"/>
  </r>
  <r>
    <s v="21375300"/>
    <s v="Gestión y Desarrollo Cultural"/>
    <x v="10"/>
    <s v="001"/>
    <x v="62"/>
    <s v="DEDUCIBLES"/>
    <n v="600000"/>
    <n v="600000"/>
    <n v="400000"/>
    <n v="0"/>
    <n v="140000"/>
    <n v="0"/>
    <n v="0"/>
    <n v="0"/>
    <n v="460000"/>
    <n v="0"/>
  </r>
  <r>
    <s v="21375300"/>
    <s v="Gestión y Desarrollo Cultural"/>
    <x v="10"/>
    <s v="001"/>
    <x v="63"/>
    <s v="MATERIALES Y SUMINISTROS"/>
    <n v="20969849"/>
    <n v="20969849"/>
    <n v="15393553.970000001"/>
    <n v="1494054.15"/>
    <n v="3312096.58"/>
    <n v="0"/>
    <n v="7870107.3200000003"/>
    <n v="7870107.3200000003"/>
    <n v="8293590.9500000002"/>
    <n v="0.37530586510184216"/>
  </r>
  <r>
    <s v="21375300"/>
    <s v="Gestión y Desarrollo Cultural"/>
    <x v="10"/>
    <s v="001"/>
    <x v="64"/>
    <s v="PRODUCTOS QUIMICOS Y CONEXOS"/>
    <n v="12000000"/>
    <n v="11000000"/>
    <n v="6637212.1100000003"/>
    <n v="1494054.15"/>
    <n v="1426899.85"/>
    <n v="0"/>
    <n v="2973100.15"/>
    <n v="2973100.15"/>
    <n v="5105945.8499999996"/>
    <n v="0.27028183181818183"/>
  </r>
  <r>
    <s v="21375300"/>
    <s v="Gestión y Desarrollo Cultural"/>
    <x v="10"/>
    <s v="001"/>
    <x v="65"/>
    <s v="COMBUSTIBLES Y LUBRICANTES"/>
    <n v="8000000"/>
    <n v="8000000"/>
    <n v="4637212.1100000003"/>
    <n v="0"/>
    <n v="1426899.85"/>
    <n v="0"/>
    <n v="2973100.15"/>
    <n v="2973100.15"/>
    <n v="3600000"/>
    <n v="0.37163751875000001"/>
  </r>
  <r>
    <s v="21375300"/>
    <s v="Gestión y Desarrollo Cultural"/>
    <x v="10"/>
    <s v="001"/>
    <x v="67"/>
    <s v="TINTAS, PINTURAS Y DILUYENTES"/>
    <n v="4000000"/>
    <n v="3000000"/>
    <n v="2000000"/>
    <n v="1494054.15"/>
    <n v="0"/>
    <n v="0"/>
    <n v="0"/>
    <n v="0"/>
    <n v="1505945.85"/>
    <n v="0"/>
  </r>
  <r>
    <s v="21375300"/>
    <s v="Gestión y Desarrollo Cultural"/>
    <x v="10"/>
    <s v="001"/>
    <x v="69"/>
    <s v="ALIMENTOS Y PRODUCTOS AGROPECUARIOS"/>
    <n v="0"/>
    <n v="200000"/>
    <n v="115500.65"/>
    <n v="0"/>
    <n v="0"/>
    <n v="0"/>
    <n v="0"/>
    <n v="0"/>
    <n v="200000"/>
    <n v="0"/>
  </r>
  <r>
    <s v="21375300"/>
    <s v="Gestión y Desarrollo Cultural"/>
    <x v="10"/>
    <s v="001"/>
    <x v="71"/>
    <s v="ALIMENTOS Y BEBIDAS"/>
    <n v="0"/>
    <n v="200000"/>
    <n v="115500.65"/>
    <n v="0"/>
    <n v="0"/>
    <n v="0"/>
    <n v="0"/>
    <n v="0"/>
    <n v="200000"/>
    <n v="0"/>
  </r>
  <r>
    <s v="21375300"/>
    <s v="Gestión y Desarrollo Cultural"/>
    <x v="10"/>
    <s v="001"/>
    <x v="72"/>
    <s v="MATERIALES Y PROD DE USO EN LA CONSTRUC Y MANT."/>
    <n v="250000"/>
    <n v="250000"/>
    <n v="150000"/>
    <n v="0"/>
    <n v="133639.81"/>
    <n v="0"/>
    <n v="0"/>
    <n v="0"/>
    <n v="116360.19"/>
    <n v="0"/>
  </r>
  <r>
    <s v="21375300"/>
    <s v="Gestión y Desarrollo Cultural"/>
    <x v="10"/>
    <s v="001"/>
    <x v="73"/>
    <s v="MATERIALES Y PRODUCTOS METALICOS"/>
    <n v="250000"/>
    <n v="250000"/>
    <n v="150000"/>
    <n v="0"/>
    <n v="133639.81"/>
    <n v="0"/>
    <n v="0"/>
    <n v="0"/>
    <n v="116360.19"/>
    <n v="0"/>
  </r>
  <r>
    <s v="21375300"/>
    <s v="Gestión y Desarrollo Cultural"/>
    <x v="10"/>
    <s v="001"/>
    <x v="74"/>
    <s v="MAT. Y PROD. ELECTRICOS, TELEFONICOS Y DE COMPUTO"/>
    <n v="0"/>
    <n v="0"/>
    <n v="0"/>
    <n v="0"/>
    <n v="0"/>
    <n v="0"/>
    <n v="0"/>
    <n v="0"/>
    <n v="0"/>
    <n v="0"/>
  </r>
  <r>
    <s v="21375300"/>
    <s v="Gestión y Desarrollo Cultural"/>
    <x v="10"/>
    <s v="001"/>
    <x v="77"/>
    <s v="HERRAMIENTAS, REPUESTOS Y ACCESORIOS"/>
    <n v="1000000"/>
    <n v="2800000"/>
    <n v="2799999.17"/>
    <n v="0"/>
    <n v="1751260.28"/>
    <n v="0"/>
    <n v="354251.05"/>
    <n v="354251.05"/>
    <n v="694488.67"/>
    <n v="0.12651823214285715"/>
  </r>
  <r>
    <s v="21375300"/>
    <s v="Gestión y Desarrollo Cultural"/>
    <x v="10"/>
    <s v="001"/>
    <x v="78"/>
    <s v="HERRAMIENTAS E INSTRUMENTOS"/>
    <n v="0"/>
    <n v="600000"/>
    <n v="600000"/>
    <n v="0"/>
    <n v="132513.06"/>
    <n v="0"/>
    <n v="0"/>
    <n v="0"/>
    <n v="467486.94"/>
    <n v="0"/>
  </r>
  <r>
    <s v="21375300"/>
    <s v="Gestión y Desarrollo Cultural"/>
    <x v="10"/>
    <s v="001"/>
    <x v="79"/>
    <s v="REPUESTOS Y ACCESORIOS"/>
    <n v="1000000"/>
    <n v="2200000"/>
    <n v="2199999.17"/>
    <n v="0"/>
    <n v="1618747.22"/>
    <n v="0"/>
    <n v="354251.05"/>
    <n v="354251.05"/>
    <n v="227001.73"/>
    <n v="0.16102320454545455"/>
  </r>
  <r>
    <s v="21375300"/>
    <s v="Gestión y Desarrollo Cultural"/>
    <x v="10"/>
    <s v="001"/>
    <x v="80"/>
    <s v="UTILES, MATERIALES Y SUMINISTROS DIVERSOS"/>
    <n v="7719849"/>
    <n v="6719849"/>
    <n v="5690842.04"/>
    <n v="0"/>
    <n v="296.64"/>
    <n v="0"/>
    <n v="4542756.12"/>
    <n v="4542756.12"/>
    <n v="2176796.2400000002"/>
    <n v="0.67602056534306054"/>
  </r>
  <r>
    <s v="21375300"/>
    <s v="Gestión y Desarrollo Cultural"/>
    <x v="10"/>
    <s v="001"/>
    <x v="81"/>
    <s v="UTILES Y MATERIALES DE OFICINA Y COMPUTO"/>
    <n v="1500000"/>
    <n v="1650000"/>
    <n v="1568667.04"/>
    <n v="0"/>
    <n v="0.04"/>
    <n v="0"/>
    <n v="796815.75"/>
    <n v="796815.75"/>
    <n v="853184.21"/>
    <n v="0.48291863636363636"/>
  </r>
  <r>
    <s v="21375300"/>
    <s v="Gestión y Desarrollo Cultural"/>
    <x v="10"/>
    <s v="001"/>
    <x v="83"/>
    <s v="PRODUCTOS DE PAPEL, CARTON E IMPRESOS"/>
    <n v="750000"/>
    <n v="600000"/>
    <n v="600000"/>
    <n v="0"/>
    <n v="0"/>
    <n v="0"/>
    <n v="226617.98"/>
    <n v="226617.98"/>
    <n v="373382.02"/>
    <n v="0.37769663333333336"/>
  </r>
  <r>
    <s v="21375300"/>
    <s v="Gestión y Desarrollo Cultural"/>
    <x v="10"/>
    <s v="001"/>
    <x v="85"/>
    <s v="UTILES Y MATERIALES DE LIMPIEZA"/>
    <n v="5219849"/>
    <n v="4219849"/>
    <n v="3425560"/>
    <n v="0"/>
    <n v="296.60000000000002"/>
    <n v="0"/>
    <n v="3422707.39"/>
    <n v="3422707.39"/>
    <n v="796845.01"/>
    <n v="0.81109712456535765"/>
  </r>
  <r>
    <s v="21375300"/>
    <s v="Gestión y Desarrollo Cultural"/>
    <x v="10"/>
    <s v="001"/>
    <x v="87"/>
    <s v="OTROS UTILES, MATERIALES Y SUMINISTROS DIVERSOS"/>
    <n v="250000"/>
    <n v="250000"/>
    <n v="96615"/>
    <n v="0"/>
    <n v="0"/>
    <n v="0"/>
    <n v="96615"/>
    <n v="96615"/>
    <n v="153385"/>
    <n v="0.38646000000000003"/>
  </r>
  <r>
    <s v="21375300"/>
    <s v="Gestión y Desarrollo Cultural"/>
    <x v="10"/>
    <s v="001"/>
    <x v="88"/>
    <s v="TRANSFERENCIAS CORRIENTES"/>
    <n v="512684799"/>
    <n v="519826279"/>
    <n v="501182993.11000001"/>
    <n v="0"/>
    <n v="8466448.2899999991"/>
    <n v="0"/>
    <n v="486373767.70999998"/>
    <n v="484373767.70999998"/>
    <n v="24986063"/>
    <n v="0.9356467484592097"/>
  </r>
  <r>
    <s v="21375300"/>
    <s v="Gestión y Desarrollo Cultural"/>
    <x v="10"/>
    <s v="001"/>
    <x v="89"/>
    <s v="TRANSFERENCIAS CORRIENTES AL SECTOR PUBLICO"/>
    <n v="11680853"/>
    <n v="11680853"/>
    <n v="11680853"/>
    <n v="0"/>
    <n v="5507513.29"/>
    <n v="0"/>
    <n v="5893738.71"/>
    <n v="5893738.71"/>
    <n v="279601"/>
    <n v="0.50456406822344224"/>
  </r>
  <r>
    <s v="21375300"/>
    <s v="Gestión y Desarrollo Cultural"/>
    <x v="10"/>
    <s v="001"/>
    <x v="218"/>
    <s v="CCSS CONTRIBUCION ESTATAL SEGURO PENSIONES (CONTRIBUCION ESTATAL AL SEGURO DE PENSIONES, SEGUN LEY NO. 17 DEL 22 DE OCTUBRE DE 1943, LEY"/>
    <n v="10076340"/>
    <n v="10076340"/>
    <n v="10076340"/>
    <n v="0"/>
    <n v="4750986.8"/>
    <n v="0"/>
    <n v="5084159.2"/>
    <n v="5084159.2"/>
    <n v="241194"/>
    <n v="0.50456407782984691"/>
  </r>
  <r>
    <s v="21375300"/>
    <s v="Gestión y Desarrollo Cultural"/>
    <x v="10"/>
    <s v="001"/>
    <x v="219"/>
    <s v="CCSS CONTRIBUCION ESTATAL SEGURO SALUD (CONTRIBUCION ESTATAL AL SEGURO DE SALUD, SEGUN LEY NO. 17 DEL 22 DE OCTUBRE DE 1943, LEY"/>
    <n v="1604513"/>
    <n v="1604513"/>
    <n v="1604513"/>
    <n v="0"/>
    <n v="756526.49"/>
    <n v="0"/>
    <n v="809579.51"/>
    <n v="809579.51"/>
    <n v="38407"/>
    <n v="0.50456400789523048"/>
  </r>
  <r>
    <s v="21375300"/>
    <s v="Gestión y Desarrollo Cultural"/>
    <x v="10"/>
    <s v="001"/>
    <x v="93"/>
    <s v="TRANSFERENCIAS CORRIENTES A PERSONAS"/>
    <n v="470100000"/>
    <n v="470100000"/>
    <n v="467633285"/>
    <n v="0"/>
    <n v="2958935"/>
    <n v="0"/>
    <n v="464674350"/>
    <n v="462674350"/>
    <n v="2466715"/>
    <n v="0.98845851946394381"/>
  </r>
  <r>
    <s v="21375300"/>
    <s v="Gestión y Desarrollo Cultural"/>
    <x v="10"/>
    <s v="001"/>
    <x v="95"/>
    <s v="OTRAS TRANSFERENCIAS A PERSONAS"/>
    <n v="470100000"/>
    <n v="470100000"/>
    <n v="467633285"/>
    <n v="0"/>
    <n v="2958935"/>
    <n v="0"/>
    <n v="464674350"/>
    <n v="462674350"/>
    <n v="2466715"/>
    <n v="0.98845851946394381"/>
  </r>
  <r>
    <s v="21375300"/>
    <s v="Gestión y Desarrollo Cultural"/>
    <x v="10"/>
    <s v="001"/>
    <x v="96"/>
    <s v="PRESTACIONES"/>
    <n v="11600000"/>
    <n v="18741480"/>
    <n v="6937634.3300000001"/>
    <n v="0"/>
    <n v="0"/>
    <n v="0"/>
    <n v="2948179"/>
    <n v="2948179"/>
    <n v="15793301"/>
    <n v="0.15730769394946398"/>
  </r>
  <r>
    <s v="21375300"/>
    <s v="Gestión y Desarrollo Cultural"/>
    <x v="10"/>
    <s v="001"/>
    <x v="97"/>
    <s v="PRESTACIONES LEGALES"/>
    <n v="8600000"/>
    <n v="15741480"/>
    <n v="3937634.33"/>
    <n v="0"/>
    <n v="0"/>
    <n v="0"/>
    <n v="0"/>
    <n v="0"/>
    <n v="15741480"/>
    <n v="0"/>
  </r>
  <r>
    <s v="21375300"/>
    <s v="Gestión y Desarrollo Cultural"/>
    <x v="10"/>
    <s v="001"/>
    <x v="98"/>
    <s v="OTRAS PRESTACIONES"/>
    <n v="3000000"/>
    <n v="3000000"/>
    <n v="3000000"/>
    <n v="0"/>
    <n v="0"/>
    <n v="0"/>
    <n v="2948179"/>
    <n v="2948179"/>
    <n v="51821"/>
    <n v="0.98272633333333337"/>
  </r>
  <r>
    <s v="21375300"/>
    <s v="Gestión y Desarrollo Cultural"/>
    <x v="10"/>
    <s v="001"/>
    <x v="99"/>
    <s v="TRANSF. C.TES A ENTIDADES PRIV. SIN FINES DE LUCRO"/>
    <n v="4253946"/>
    <n v="4253946"/>
    <n v="2073720.78"/>
    <n v="0"/>
    <n v="0"/>
    <n v="0"/>
    <n v="0"/>
    <n v="0"/>
    <n v="4253946"/>
    <n v="0"/>
  </r>
  <r>
    <s v="21375300"/>
    <s v="Gestión y Desarrollo Cultural"/>
    <x v="10"/>
    <s v="001"/>
    <x v="220"/>
    <s v="ASOCIACION CENTRO ALAJUELENSE DE LA CULTURA. (PARA GASTOS DE OPERACION, SEGUN DECRETO EJECUTIVO Nª26195-C DEL 01/07/1997)."/>
    <n v="4253946"/>
    <n v="4253946"/>
    <n v="2073720.78"/>
    <n v="0"/>
    <n v="0"/>
    <n v="0"/>
    <n v="0"/>
    <n v="0"/>
    <n v="4253946"/>
    <n v="0"/>
  </r>
  <r>
    <s v="21375300"/>
    <s v="Gestión y Desarrollo Cultural"/>
    <x v="10"/>
    <s v="001"/>
    <x v="105"/>
    <s v="TRANSFERENCIAS CORRIENTES AL SECTOR EXTERNO"/>
    <n v="15050000"/>
    <n v="15050000"/>
    <n v="12857500"/>
    <n v="0"/>
    <n v="0"/>
    <n v="0"/>
    <n v="12857500"/>
    <n v="12857500"/>
    <n v="2192500"/>
    <n v="0.85431893687707638"/>
  </r>
  <r>
    <s v="21375300"/>
    <s v="Gestión y Desarrollo Cultural"/>
    <x v="10"/>
    <s v="001"/>
    <x v="221"/>
    <s v="PROGRAMA IBEROAMERICANO DE CULTURA (IBERCULTURA). (CUOTA ANUAL PARA FONDOS DE SISTEMA IBEROAMERICANO IBER CULTURA VIVA, SEGUN"/>
    <n v="15050000"/>
    <n v="15050000"/>
    <n v="12857500"/>
    <n v="0"/>
    <n v="0"/>
    <n v="0"/>
    <n v="12857500"/>
    <n v="12857500"/>
    <n v="2192500"/>
    <n v="0.85431893687707638"/>
  </r>
  <r>
    <s v="21375300"/>
    <s v="Gestión y Desarrollo Cultural"/>
    <x v="10"/>
    <s v="280"/>
    <x v="110"/>
    <s v="BIENES DURADEROS"/>
    <n v="49000000"/>
    <n v="49000000"/>
    <n v="43600000"/>
    <n v="11251224.84"/>
    <n v="14999283.720000001"/>
    <n v="0"/>
    <n v="1603738.76"/>
    <n v="1603738.76"/>
    <n v="21145752.68"/>
    <n v="3.2729362448979595E-2"/>
  </r>
  <r>
    <s v="21375300"/>
    <s v="Gestión y Desarrollo Cultural"/>
    <x v="10"/>
    <s v="280"/>
    <x v="111"/>
    <s v="MAQUINARIA, EQUIPO Y MOBILIARIO"/>
    <n v="8000000"/>
    <n v="8000000"/>
    <n v="7600000"/>
    <n v="2851224.84"/>
    <n v="2270468.02"/>
    <n v="0"/>
    <n v="0"/>
    <n v="0"/>
    <n v="2878307.14"/>
    <n v="0"/>
  </r>
  <r>
    <s v="21375300"/>
    <s v="Gestión y Desarrollo Cultural"/>
    <x v="10"/>
    <s v="280"/>
    <x v="113"/>
    <s v="EQUIPO DE COMUNICACION"/>
    <n v="500000"/>
    <n v="1000000"/>
    <n v="1000000"/>
    <n v="0"/>
    <n v="0"/>
    <n v="0"/>
    <n v="0"/>
    <n v="0"/>
    <n v="1000000"/>
    <n v="0"/>
  </r>
  <r>
    <s v="21375300"/>
    <s v="Gestión y Desarrollo Cultural"/>
    <x v="10"/>
    <s v="280"/>
    <x v="114"/>
    <s v="EQUIPO Y MOBILIARIO DE OFICINA"/>
    <n v="1500000"/>
    <n v="1500000"/>
    <n v="1100000"/>
    <n v="0"/>
    <n v="1073179.3500000001"/>
    <n v="0"/>
    <n v="0"/>
    <n v="0"/>
    <n v="426820.65"/>
    <n v="0"/>
  </r>
  <r>
    <s v="21375300"/>
    <s v="Gestión y Desarrollo Cultural"/>
    <x v="10"/>
    <s v="280"/>
    <x v="115"/>
    <s v="EQUIPO Y PROGRAMAS DE COMPUTO"/>
    <n v="5000000"/>
    <n v="3000000"/>
    <n v="3000000"/>
    <n v="2851224.84"/>
    <n v="0"/>
    <n v="0"/>
    <n v="0"/>
    <n v="0"/>
    <n v="148775.16"/>
    <n v="0"/>
  </r>
  <r>
    <s v="21375300"/>
    <s v="Gestión y Desarrollo Cultural"/>
    <x v="10"/>
    <s v="280"/>
    <x v="133"/>
    <s v="MAQUINARIA, EQUIPO Y MOBILIARIO DIVERSO"/>
    <n v="1000000"/>
    <n v="2500000"/>
    <n v="2500000"/>
    <n v="0"/>
    <n v="1197288.67"/>
    <n v="0"/>
    <n v="0"/>
    <n v="0"/>
    <n v="1302711.33"/>
    <n v="0"/>
  </r>
  <r>
    <s v="21375300"/>
    <s v="Gestión y Desarrollo Cultural"/>
    <x v="10"/>
    <s v="280"/>
    <x v="117"/>
    <s v="CONSTRUCCIONES, ADICIONES Y MEJORAS"/>
    <n v="30000000"/>
    <n v="30000000"/>
    <n v="30000000"/>
    <n v="8400000"/>
    <n v="12728815.699999999"/>
    <n v="0"/>
    <n v="0"/>
    <n v="0"/>
    <n v="8871184.3000000007"/>
    <n v="0"/>
  </r>
  <r>
    <s v="21375300"/>
    <s v="Gestión y Desarrollo Cultural"/>
    <x v="10"/>
    <s v="280"/>
    <x v="118"/>
    <s v="OTRAS CONSTRUCCIONES, ADICIONES Y MEJORAS"/>
    <n v="30000000"/>
    <n v="30000000"/>
    <n v="30000000"/>
    <n v="8400000"/>
    <n v="12728815.699999999"/>
    <n v="0"/>
    <n v="0"/>
    <n v="0"/>
    <n v="8871184.3000000007"/>
    <n v="0"/>
  </r>
  <r>
    <s v="21375300"/>
    <s v="Gestión y Desarrollo Cultural"/>
    <x v="10"/>
    <s v="280"/>
    <x v="119"/>
    <s v="BIENES DURADEROS DIVERSOS"/>
    <n v="11000000"/>
    <n v="11000000"/>
    <n v="6000000"/>
    <n v="0"/>
    <n v="0"/>
    <n v="0"/>
    <n v="1603738.76"/>
    <n v="1603738.76"/>
    <n v="9396261.2400000002"/>
    <n v="0.14579443272727272"/>
  </r>
  <r>
    <s v="21375300"/>
    <s v="Gestión y Desarrollo Cultural"/>
    <x v="10"/>
    <s v="280"/>
    <x v="120"/>
    <s v="BIENES INTANGIBLES"/>
    <n v="11000000"/>
    <n v="11000000"/>
    <n v="6000000"/>
    <n v="0"/>
    <n v="0"/>
    <n v="0"/>
    <n v="1603738.76"/>
    <n v="1603738.76"/>
    <n v="9396261.2400000002"/>
    <n v="0.14579443272727272"/>
  </r>
  <r>
    <s v="21375500"/>
    <s v="Información y Comunicación"/>
    <x v="11"/>
    <s v="001"/>
    <x v="0"/>
    <s v=""/>
    <n v="3439678631"/>
    <n v="3439678631"/>
    <n v="3314703338.98"/>
    <n v="4349512.0199999996"/>
    <n v="349393509.60000002"/>
    <n v="2875885.17"/>
    <n v="1546192704.97"/>
    <n v="1534425267.8699999"/>
    <n v="1536867019.24"/>
    <n v="0.44951661792906605"/>
  </r>
  <r>
    <s v="21375500"/>
    <s v="Información y Comunicación"/>
    <x v="11"/>
    <s v="001"/>
    <x v="1"/>
    <s v="REMUNERACIONES"/>
    <n v="2495830584"/>
    <n v="2495830584"/>
    <n v="2495830584"/>
    <n v="0"/>
    <n v="178582702.5"/>
    <n v="0"/>
    <n v="1270832182.49"/>
    <n v="1270832182.49"/>
    <n v="1046415699.01"/>
    <n v="0.50918206974340052"/>
  </r>
  <r>
    <s v="21375500"/>
    <s v="Información y Comunicación"/>
    <x v="11"/>
    <s v="001"/>
    <x v="2"/>
    <s v="REMUNERACIONES BASICAS"/>
    <n v="1161142400"/>
    <n v="1271115913"/>
    <n v="1271115913"/>
    <n v="0"/>
    <n v="349750"/>
    <n v="0"/>
    <n v="609663144.50999999"/>
    <n v="609663144.50999999"/>
    <n v="661103018.49000001"/>
    <n v="0.47962828430895427"/>
  </r>
  <r>
    <s v="21375500"/>
    <s v="Información y Comunicación"/>
    <x v="11"/>
    <s v="001"/>
    <x v="3"/>
    <s v="SUELDOS PARA CARGOS FIJOS"/>
    <n v="1159142400"/>
    <n v="1271115913"/>
    <n v="1271115913"/>
    <n v="0"/>
    <n v="349750"/>
    <n v="0"/>
    <n v="609663144.50999999"/>
    <n v="609663144.50999999"/>
    <n v="661103018.49000001"/>
    <n v="0.47962828430895427"/>
  </r>
  <r>
    <s v="21375500"/>
    <s v="Información y Comunicación"/>
    <x v="11"/>
    <s v="001"/>
    <x v="4"/>
    <s v="SUPLENCIAS"/>
    <n v="2000000"/>
    <n v="0"/>
    <n v="0"/>
    <n v="0"/>
    <n v="0"/>
    <n v="0"/>
    <n v="0"/>
    <n v="0"/>
    <n v="0"/>
    <n v="0"/>
  </r>
  <r>
    <s v="21375500"/>
    <s v="Información y Comunicación"/>
    <x v="11"/>
    <s v="001"/>
    <x v="5"/>
    <s v="REMUNERACIONES EVENTUALES"/>
    <n v="5700000"/>
    <n v="5700000"/>
    <n v="5700000"/>
    <n v="0"/>
    <n v="0"/>
    <n v="0"/>
    <n v="764323.63"/>
    <n v="764323.63"/>
    <n v="4935676.37"/>
    <n v="0.1340918649122807"/>
  </r>
  <r>
    <s v="21375500"/>
    <s v="Información y Comunicación"/>
    <x v="11"/>
    <s v="001"/>
    <x v="6"/>
    <s v="TIEMPO EXTRAORDINARIO"/>
    <n v="5700000"/>
    <n v="5700000"/>
    <n v="5700000"/>
    <n v="0"/>
    <n v="0"/>
    <n v="0"/>
    <n v="764323.63"/>
    <n v="764323.63"/>
    <n v="4935676.37"/>
    <n v="0.1340918649122807"/>
  </r>
  <r>
    <s v="21375500"/>
    <s v="Información y Comunicación"/>
    <x v="11"/>
    <s v="001"/>
    <x v="7"/>
    <s v="INCENTIVOS SALARIALES"/>
    <n v="945110673"/>
    <n v="835137160"/>
    <n v="835137160"/>
    <n v="0"/>
    <n v="258190.5"/>
    <n v="0"/>
    <n v="464607261.35000002"/>
    <n v="464607261.35000002"/>
    <n v="370271708.14999998"/>
    <n v="0.55632449806209083"/>
  </r>
  <r>
    <s v="21375500"/>
    <s v="Información y Comunicación"/>
    <x v="11"/>
    <s v="001"/>
    <x v="8"/>
    <s v="RETRIBUCION POR AÑOS SERVIDOS"/>
    <n v="325600000"/>
    <n v="278744228"/>
    <n v="278744228"/>
    <n v="0"/>
    <n v="40825"/>
    <n v="0"/>
    <n v="156898808.88999999"/>
    <n v="156898808.88999999"/>
    <n v="121804594.11"/>
    <n v="0.56287733746364776"/>
  </r>
  <r>
    <s v="21375500"/>
    <s v="Información y Comunicación"/>
    <x v="11"/>
    <s v="001"/>
    <x v="9"/>
    <s v="RESTRICCION AL EJERCICIO LIBERAL DE LA PROFESION"/>
    <n v="265816110"/>
    <n v="212631404"/>
    <n v="212631404"/>
    <n v="0"/>
    <n v="192362.5"/>
    <n v="0"/>
    <n v="142286722.27000001"/>
    <n v="142286722.27000001"/>
    <n v="70152319.230000004"/>
    <n v="0.66917077907269051"/>
  </r>
  <r>
    <s v="21375500"/>
    <s v="Información y Comunicación"/>
    <x v="11"/>
    <s v="001"/>
    <x v="10"/>
    <s v="DECIMOTERCER MES"/>
    <n v="160364312"/>
    <n v="160364312"/>
    <n v="160364312"/>
    <n v="0"/>
    <n v="0"/>
    <n v="0"/>
    <n v="5641180.1399999997"/>
    <n v="5641180.1399999997"/>
    <n v="154723131.86000001"/>
    <n v="3.5177278969650054E-2"/>
  </r>
  <r>
    <s v="21375500"/>
    <s v="Información y Comunicación"/>
    <x v="11"/>
    <s v="001"/>
    <x v="11"/>
    <s v="SALARIO ESCOLAR"/>
    <n v="134930251"/>
    <n v="134930251"/>
    <n v="134930251"/>
    <n v="0"/>
    <n v="0"/>
    <n v="0"/>
    <n v="131867661.84999999"/>
    <n v="131867661.84999999"/>
    <n v="3062589.15"/>
    <n v="0.97730242753346686"/>
  </r>
  <r>
    <s v="21375500"/>
    <s v="Información y Comunicación"/>
    <x v="11"/>
    <s v="001"/>
    <x v="12"/>
    <s v="OTROS INCENTIVOS SALARIALES"/>
    <n v="58400000"/>
    <n v="48466965"/>
    <n v="48466965"/>
    <n v="0"/>
    <n v="25003"/>
    <n v="0"/>
    <n v="27912888.199999999"/>
    <n v="27912888.199999999"/>
    <n v="20529073.800000001"/>
    <n v="0.57591574384738142"/>
  </r>
  <r>
    <s v="21375500"/>
    <s v="Información y Comunicación"/>
    <x v="11"/>
    <s v="001"/>
    <x v="13"/>
    <s v="CONTRIB. PATRONALES AL DES. Y LA SEGURIDAD SOCIAL"/>
    <n v="190279905"/>
    <n v="190279905"/>
    <n v="190279905"/>
    <n v="0"/>
    <n v="88147781"/>
    <n v="0"/>
    <n v="97123144"/>
    <n v="97123144"/>
    <n v="5008980"/>
    <n v="0.51042249574383591"/>
  </r>
  <r>
    <s v="21375500"/>
    <s v="Información y Comunicación"/>
    <x v="11"/>
    <s v="001"/>
    <x v="222"/>
    <s v="CCSS CONTRIBUCION PATRONAL SEGURO SALUD (CONTRIBUCION PATRONAL SEGURO DE SALUD, SEGUN LEY NO. 17 DEL 22 DE OCTUBRE DE 1943, LEY"/>
    <n v="180521961"/>
    <n v="180521961"/>
    <n v="180521961"/>
    <n v="0"/>
    <n v="83617206"/>
    <n v="0"/>
    <n v="92152646"/>
    <n v="92152646"/>
    <n v="4752109"/>
    <n v="0.51047886633582495"/>
  </r>
  <r>
    <s v="21375500"/>
    <s v="Información y Comunicación"/>
    <x v="11"/>
    <s v="001"/>
    <x v="223"/>
    <s v="BANCO POPULAR Y DE DESARROLLO COMUNAL. (BPDC) (SEGUN LEY NO. 4351 DEL 11 DE JULIO DE 1969, LEY ORGANICA DEL B.P.D.C.)."/>
    <n v="9757944"/>
    <n v="9757944"/>
    <n v="9757944"/>
    <n v="0"/>
    <n v="4530575"/>
    <n v="0"/>
    <n v="4970498"/>
    <n v="4970498"/>
    <n v="256871"/>
    <n v="0.50937963980936973"/>
  </r>
  <r>
    <s v="21375500"/>
    <s v="Información y Comunicación"/>
    <x v="11"/>
    <s v="001"/>
    <x v="16"/>
    <s v="CONTRIB PATRONALES A FOND PENS Y OTROS FOND CAPIT."/>
    <n v="193597606"/>
    <n v="193597606"/>
    <n v="193597606"/>
    <n v="0"/>
    <n v="89826981"/>
    <n v="0"/>
    <n v="98674309"/>
    <n v="98674309"/>
    <n v="5096316"/>
    <n v="0.50968765078634293"/>
  </r>
  <r>
    <s v="21375500"/>
    <s v="Información y Comunicación"/>
    <x v="11"/>
    <s v="001"/>
    <x v="224"/>
    <s v="CCSS CONTRIBUCION PATRONAL SEGURO PENSIONES (CONTRIBUCION PATRONAL SEGURO DE PENSIONES, SEGUN LEY NO. 17 DEL 22 DE OCTUBRE DE 1943, LEY"/>
    <n v="105776111"/>
    <n v="105776111"/>
    <n v="105776111"/>
    <n v="0"/>
    <n v="49051609"/>
    <n v="0"/>
    <n v="53940023"/>
    <n v="53940023"/>
    <n v="2784479"/>
    <n v="0.50994522761382288"/>
  </r>
  <r>
    <s v="21375500"/>
    <s v="Información y Comunicación"/>
    <x v="11"/>
    <s v="001"/>
    <x v="225"/>
    <s v="CCSS APORTE PATRONAL REGIMEN PENSIONES (APORTE PATRONAL AL REGIMEN DE PENSIONES, SEGUN LEY DE PROTECCION AL TRABAJADOR NO. 7983 DEL 16"/>
    <n v="58547663"/>
    <n v="58547663"/>
    <n v="58547663"/>
    <n v="0"/>
    <n v="27183577"/>
    <n v="0"/>
    <n v="29822861"/>
    <n v="29822861"/>
    <n v="1541225"/>
    <n v="0.50937747933679267"/>
  </r>
  <r>
    <s v="21375500"/>
    <s v="Información y Comunicación"/>
    <x v="11"/>
    <s v="001"/>
    <x v="226"/>
    <s v="CCSS APORTE PATRONAL FONDO CAPITALIZACION LABORAL (APORTE PATRONAL AL FONDO DE CAPITALIZACION LABORAL, SEGUN LEY DE PROTECCION AL TRABAJADOR"/>
    <n v="29273832"/>
    <n v="29273832"/>
    <n v="29273832"/>
    <n v="0"/>
    <n v="13591795"/>
    <n v="0"/>
    <n v="14911425"/>
    <n v="14911425"/>
    <n v="770612"/>
    <n v="0.50937728275546568"/>
  </r>
  <r>
    <s v="21375500"/>
    <s v="Información y Comunicación"/>
    <x v="11"/>
    <s v="001"/>
    <x v="21"/>
    <s v="SERVICIOS"/>
    <n v="436448964"/>
    <n v="436448964"/>
    <n v="354497465.67000002"/>
    <n v="1929792.54"/>
    <n v="101243926.7"/>
    <n v="1461374.36"/>
    <n v="203645889.75"/>
    <n v="196797880.03"/>
    <n v="128167980.65000001"/>
    <n v="0.46659725774947652"/>
  </r>
  <r>
    <s v="21375500"/>
    <s v="Información y Comunicación"/>
    <x v="11"/>
    <s v="001"/>
    <x v="24"/>
    <s v="SERVICIOS BASICOS"/>
    <n v="125186738"/>
    <n v="125186738"/>
    <n v="97951013.489999995"/>
    <n v="0"/>
    <n v="25449041"/>
    <n v="0"/>
    <n v="59827843.640000001"/>
    <n v="55552001.07"/>
    <n v="39909853.359999999"/>
    <n v="0.47790879925316049"/>
  </r>
  <r>
    <s v="21375500"/>
    <s v="Información y Comunicación"/>
    <x v="11"/>
    <s v="001"/>
    <x v="25"/>
    <s v="SERVICIO DE AGUA Y ALCANTARILLADO"/>
    <n v="28000038"/>
    <n v="28000038"/>
    <n v="22559571.82"/>
    <n v="0"/>
    <n v="4961562.54"/>
    <n v="0"/>
    <n v="11728437.460000001"/>
    <n v="11712290.460000001"/>
    <n v="11310038"/>
    <n v="0.41887219795915992"/>
  </r>
  <r>
    <s v="21375500"/>
    <s v="Información y Comunicación"/>
    <x v="11"/>
    <s v="001"/>
    <x v="26"/>
    <s v="SERVICIO DE ENERGIA ELECTRICA"/>
    <n v="47520000"/>
    <n v="47520000"/>
    <n v="41318382.270000003"/>
    <n v="0"/>
    <n v="12308839.130000001"/>
    <n v="0"/>
    <n v="29009542.870000001"/>
    <n v="28757742.870000001"/>
    <n v="6201618"/>
    <n v="0.61047017824074079"/>
  </r>
  <r>
    <s v="21375500"/>
    <s v="Información y Comunicación"/>
    <x v="11"/>
    <s v="001"/>
    <x v="27"/>
    <s v="SERVICIO DE CORREO"/>
    <n v="60000"/>
    <n v="60000"/>
    <n v="46088.6"/>
    <n v="0"/>
    <n v="35002"/>
    <n v="0"/>
    <n v="0"/>
    <n v="0"/>
    <n v="24998"/>
    <n v="0"/>
  </r>
  <r>
    <s v="21375500"/>
    <s v="Información y Comunicación"/>
    <x v="11"/>
    <s v="001"/>
    <x v="28"/>
    <s v="SERVICIO DE TELECOMUNICACIONES"/>
    <n v="45606000"/>
    <n v="45606000"/>
    <n v="31190981.23"/>
    <n v="0"/>
    <n v="7408226.2699999996"/>
    <n v="0"/>
    <n v="17665274.370000001"/>
    <n v="13657378.800000001"/>
    <n v="20532499.359999999"/>
    <n v="0.38734540126299172"/>
  </r>
  <r>
    <s v="21375500"/>
    <s v="Información y Comunicación"/>
    <x v="11"/>
    <s v="001"/>
    <x v="29"/>
    <s v="OTROS SERVICIOS BASICOS"/>
    <n v="4000700"/>
    <n v="4000700"/>
    <n v="2835989.57"/>
    <n v="0"/>
    <n v="735411.06"/>
    <n v="0"/>
    <n v="1424588.94"/>
    <n v="1424588.94"/>
    <n v="1840700"/>
    <n v="0.35608492013897569"/>
  </r>
  <r>
    <s v="21375500"/>
    <s v="Información y Comunicación"/>
    <x v="11"/>
    <s v="001"/>
    <x v="30"/>
    <s v="SERVICIOS COMERCIALES Y FINANCIEROS"/>
    <n v="9800000"/>
    <n v="9800000"/>
    <n v="5821324.9500000002"/>
    <n v="0"/>
    <n v="3049358.95"/>
    <n v="0"/>
    <n v="1268790.69"/>
    <n v="1268790.69"/>
    <n v="5481850.3600000003"/>
    <n v="0.12946843775510203"/>
  </r>
  <r>
    <s v="21375500"/>
    <s v="Información y Comunicación"/>
    <x v="11"/>
    <s v="001"/>
    <x v="31"/>
    <s v="INFORMACION"/>
    <n v="600000"/>
    <n v="600000"/>
    <n v="425324"/>
    <n v="0"/>
    <n v="311935.62"/>
    <n v="0"/>
    <n v="112944.38"/>
    <n v="112944.38"/>
    <n v="175120"/>
    <n v="0.18824063333333335"/>
  </r>
  <r>
    <s v="21375500"/>
    <s v="Información y Comunicación"/>
    <x v="11"/>
    <s v="001"/>
    <x v="33"/>
    <s v="IMPRESION, ENCUADERNACION Y OTROS"/>
    <n v="8200000"/>
    <n v="8200000"/>
    <n v="4396001.6900000004"/>
    <n v="0"/>
    <n v="2176832"/>
    <n v="0"/>
    <n v="725658.88"/>
    <n v="725658.88"/>
    <n v="5297509.12"/>
    <n v="8.8494985365853665E-2"/>
  </r>
  <r>
    <s v="21375500"/>
    <s v="Información y Comunicación"/>
    <x v="11"/>
    <s v="001"/>
    <x v="35"/>
    <s v="SERVICIOS DE TECNOLOGIAS DE INFORMACION"/>
    <n v="1000000"/>
    <n v="1000000"/>
    <n v="999999.26"/>
    <n v="0"/>
    <n v="560591.32999999996"/>
    <n v="0"/>
    <n v="430187.43"/>
    <n v="430187.43"/>
    <n v="9221.24"/>
    <n v="0.43018742999999998"/>
  </r>
  <r>
    <s v="21375500"/>
    <s v="Información y Comunicación"/>
    <x v="11"/>
    <s v="001"/>
    <x v="36"/>
    <s v="SERVICIOS DE GESTION Y APOYO"/>
    <n v="247062226"/>
    <n v="247062226"/>
    <n v="215137786.97"/>
    <n v="0"/>
    <n v="63371521.719999999"/>
    <n v="491269.36"/>
    <n v="129042031.15000001"/>
    <n v="126543664"/>
    <n v="54157403.770000003"/>
    <n v="0.52230579008059297"/>
  </r>
  <r>
    <s v="21375500"/>
    <s v="Información y Comunicación"/>
    <x v="11"/>
    <s v="001"/>
    <x v="38"/>
    <s v="SERVICIOS INFORMATICOS"/>
    <n v="27000000"/>
    <n v="27000000"/>
    <n v="26999184.23"/>
    <n v="0"/>
    <n v="10104083.33"/>
    <n v="0"/>
    <n v="16874666.440000001"/>
    <n v="16874666.440000001"/>
    <n v="21250.23"/>
    <n v="0.62498764592592593"/>
  </r>
  <r>
    <s v="21375500"/>
    <s v="Información y Comunicación"/>
    <x v="11"/>
    <s v="001"/>
    <x v="39"/>
    <s v="SERVICIOS GENERALES"/>
    <n v="175062226"/>
    <n v="175062226"/>
    <n v="156416575.69"/>
    <n v="0"/>
    <n v="40747293.890000001"/>
    <n v="491269.36"/>
    <n v="97171987.439999998"/>
    <n v="94673620.290000007"/>
    <n v="36651675.310000002"/>
    <n v="0.55507112905099243"/>
  </r>
  <r>
    <s v="21375500"/>
    <s v="Información y Comunicación"/>
    <x v="11"/>
    <s v="001"/>
    <x v="40"/>
    <s v="OTROS SERVICIOS DE GESTION Y APOYO"/>
    <n v="45000000"/>
    <n v="45000000"/>
    <n v="31722027.050000001"/>
    <n v="0"/>
    <n v="12520144.5"/>
    <n v="0"/>
    <n v="14995377.27"/>
    <n v="14995377.27"/>
    <n v="17484478.23"/>
    <n v="0.33323060599999998"/>
  </r>
  <r>
    <s v="21375500"/>
    <s v="Información y Comunicación"/>
    <x v="11"/>
    <s v="001"/>
    <x v="41"/>
    <s v="GASTOS DE VIAJE Y DE TRANSPORTE"/>
    <n v="7800000"/>
    <n v="7800000"/>
    <n v="5787659.1900000004"/>
    <n v="0"/>
    <n v="3017795.05"/>
    <n v="0"/>
    <n v="2036004.95"/>
    <n v="1962204.95"/>
    <n v="2746200"/>
    <n v="0.26102627564102565"/>
  </r>
  <r>
    <s v="21375500"/>
    <s v="Información y Comunicación"/>
    <x v="11"/>
    <s v="001"/>
    <x v="42"/>
    <s v="TRANSPORTE DENTRO DEL PAIS"/>
    <n v="300000"/>
    <n v="300000"/>
    <n v="200000"/>
    <n v="0"/>
    <n v="11395.05"/>
    <n v="0"/>
    <n v="188604.95"/>
    <n v="188604.95"/>
    <n v="100000"/>
    <n v="0.62868316666666668"/>
  </r>
  <r>
    <s v="21375500"/>
    <s v="Información y Comunicación"/>
    <x v="11"/>
    <s v="001"/>
    <x v="43"/>
    <s v="VIATICOS DENTRO DEL PAIS"/>
    <n v="7500000"/>
    <n v="7500000"/>
    <n v="5587659.1900000004"/>
    <n v="0"/>
    <n v="3006400"/>
    <n v="0"/>
    <n v="1847400"/>
    <n v="1773600"/>
    <n v="2646200"/>
    <n v="0.24632000000000001"/>
  </r>
  <r>
    <s v="21375500"/>
    <s v="Información y Comunicación"/>
    <x v="11"/>
    <s v="001"/>
    <x v="46"/>
    <s v="SEGUROS, REASEGUROS Y OTRAS OBLIGACIONES"/>
    <n v="8200000"/>
    <n v="8200000"/>
    <n v="5467220.0099999998"/>
    <n v="1929792.54"/>
    <n v="0"/>
    <n v="0"/>
    <n v="3125836"/>
    <n v="3125836"/>
    <n v="3144371.46"/>
    <n v="0.38119951219512194"/>
  </r>
  <r>
    <s v="21375500"/>
    <s v="Información y Comunicación"/>
    <x v="11"/>
    <s v="001"/>
    <x v="47"/>
    <s v="SEGUROS"/>
    <n v="8200000"/>
    <n v="8200000"/>
    <n v="5467220.0099999998"/>
    <n v="1929792.54"/>
    <n v="0"/>
    <n v="0"/>
    <n v="3125836"/>
    <n v="3125836"/>
    <n v="3144371.46"/>
    <n v="0.38119951219512194"/>
  </r>
  <r>
    <s v="21375500"/>
    <s v="Información y Comunicación"/>
    <x v="11"/>
    <s v="001"/>
    <x v="48"/>
    <s v="CAPACITACION Y PROTOCOLO"/>
    <n v="300000"/>
    <n v="300000"/>
    <n v="142173.63"/>
    <n v="0"/>
    <n v="0"/>
    <n v="0"/>
    <n v="0"/>
    <n v="0"/>
    <n v="300000"/>
    <n v="0"/>
  </r>
  <r>
    <s v="21375500"/>
    <s v="Información y Comunicación"/>
    <x v="11"/>
    <s v="001"/>
    <x v="49"/>
    <s v="ACTIVIDADES DE CAPACITACION"/>
    <n v="300000"/>
    <n v="300000"/>
    <n v="142173.63"/>
    <n v="0"/>
    <n v="0"/>
    <n v="0"/>
    <n v="0"/>
    <n v="0"/>
    <n v="300000"/>
    <n v="0"/>
  </r>
  <r>
    <s v="21375500"/>
    <s v="Información y Comunicación"/>
    <x v="11"/>
    <s v="001"/>
    <x v="51"/>
    <s v="MANTENIMIENTO Y REPARACION"/>
    <n v="37050000"/>
    <n v="37050000"/>
    <n v="23619400.09"/>
    <n v="0"/>
    <n v="6334439.9800000004"/>
    <n v="970105"/>
    <n v="8167653.3200000003"/>
    <n v="8167653.3200000003"/>
    <n v="21577801.699999999"/>
    <n v="0.22044948232118758"/>
  </r>
  <r>
    <s v="21375500"/>
    <s v="Información y Comunicación"/>
    <x v="11"/>
    <s v="001"/>
    <x v="52"/>
    <s v="MANTENIMIENTO DE EDIFICIOS, LOCALES Y TERRENOS"/>
    <n v="8000000"/>
    <n v="8000000"/>
    <n v="4600000"/>
    <n v="0"/>
    <n v="2039817.5"/>
    <n v="970105"/>
    <n v="1526065"/>
    <n v="1526065"/>
    <n v="3464012.5"/>
    <n v="0.190758125"/>
  </r>
  <r>
    <s v="21375500"/>
    <s v="Información y Comunicación"/>
    <x v="11"/>
    <s v="001"/>
    <x v="53"/>
    <s v="MANT. Y REPARACION DE MAQUINARIA Y EQUIPO DE PROD."/>
    <n v="2700000"/>
    <n v="2700000"/>
    <n v="2700000"/>
    <n v="0"/>
    <n v="2156967.86"/>
    <n v="0"/>
    <n v="531301.86"/>
    <n v="531301.86"/>
    <n v="11730.28"/>
    <n v="0.19677846666666665"/>
  </r>
  <r>
    <s v="21375500"/>
    <s v="Información y Comunicación"/>
    <x v="11"/>
    <s v="001"/>
    <x v="54"/>
    <s v="MANT. Y REPARACION DE EQUIPO DE TRANSPORTE"/>
    <n v="3000000"/>
    <n v="3000000"/>
    <n v="2138928.38"/>
    <n v="0"/>
    <n v="1522868.23"/>
    <n v="0"/>
    <n v="587359.18000000005"/>
    <n v="587359.18000000005"/>
    <n v="889772.59"/>
    <n v="0.19578639333333336"/>
  </r>
  <r>
    <s v="21375500"/>
    <s v="Información y Comunicación"/>
    <x v="11"/>
    <s v="001"/>
    <x v="55"/>
    <s v="MANT. Y REPARACION DE EQUIPO DE COMUNICAC."/>
    <n v="150000"/>
    <n v="150000"/>
    <n v="0"/>
    <n v="0"/>
    <n v="0"/>
    <n v="0"/>
    <n v="0"/>
    <n v="0"/>
    <n v="150000"/>
    <n v="0"/>
  </r>
  <r>
    <s v="21375500"/>
    <s v="Información y Comunicación"/>
    <x v="11"/>
    <s v="001"/>
    <x v="56"/>
    <s v="MANT. Y REPARACION DE EQUIPO Y MOBILIARIO DE OFIC."/>
    <n v="3700000"/>
    <n v="3700000"/>
    <n v="3171554.39"/>
    <n v="0"/>
    <n v="286216.45"/>
    <n v="0"/>
    <n v="2046328.53"/>
    <n v="2046328.53"/>
    <n v="1367455.02"/>
    <n v="0.55306176486486491"/>
  </r>
  <r>
    <s v="21375500"/>
    <s v="Información y Comunicación"/>
    <x v="11"/>
    <s v="001"/>
    <x v="57"/>
    <s v="MANT. Y REP. DE EQUIPO DE COMPUTO Y SIST. DE INF."/>
    <n v="18000000"/>
    <n v="18000000"/>
    <n v="10319737.91"/>
    <n v="0"/>
    <n v="328569.94"/>
    <n v="0"/>
    <n v="3476598.75"/>
    <n v="3476598.75"/>
    <n v="14194831.310000001"/>
    <n v="0.19314437500000001"/>
  </r>
  <r>
    <s v="21375500"/>
    <s v="Información y Comunicación"/>
    <x v="11"/>
    <s v="001"/>
    <x v="58"/>
    <s v="MANTENIMIENTO Y REPARACION DE OTROS EQUIPOS"/>
    <n v="1500000"/>
    <n v="1500000"/>
    <n v="689179.41"/>
    <n v="0"/>
    <n v="0"/>
    <n v="0"/>
    <n v="0"/>
    <n v="0"/>
    <n v="1500000"/>
    <n v="0"/>
  </r>
  <r>
    <s v="21375500"/>
    <s v="Información y Comunicación"/>
    <x v="11"/>
    <s v="001"/>
    <x v="59"/>
    <s v="IMPUESTOS"/>
    <n v="250000"/>
    <n v="250000"/>
    <n v="200000"/>
    <n v="0"/>
    <n v="21770"/>
    <n v="0"/>
    <n v="177730"/>
    <n v="177730"/>
    <n v="50500"/>
    <n v="0.71092"/>
  </r>
  <r>
    <s v="21375500"/>
    <s v="Información y Comunicación"/>
    <x v="11"/>
    <s v="001"/>
    <x v="60"/>
    <s v="OTROS IMPUESTOS"/>
    <n v="250000"/>
    <n v="250000"/>
    <n v="200000"/>
    <n v="0"/>
    <n v="21770"/>
    <n v="0"/>
    <n v="177730"/>
    <n v="177730"/>
    <n v="50500"/>
    <n v="0.71092"/>
  </r>
  <r>
    <s v="21375500"/>
    <s v="Información y Comunicación"/>
    <x v="11"/>
    <s v="001"/>
    <x v="61"/>
    <s v="SERVICIOS DIVERSOS"/>
    <n v="800000"/>
    <n v="800000"/>
    <n v="370887.34"/>
    <n v="0"/>
    <n v="0"/>
    <n v="0"/>
    <n v="0"/>
    <n v="0"/>
    <n v="800000"/>
    <n v="0"/>
  </r>
  <r>
    <s v="21375500"/>
    <s v="Información y Comunicación"/>
    <x v="11"/>
    <s v="001"/>
    <x v="132"/>
    <s v="INTERESES MORATORIOS Y MULTAS"/>
    <n v="100000"/>
    <n v="100000"/>
    <n v="70887.34"/>
    <n v="0"/>
    <n v="0"/>
    <n v="0"/>
    <n v="0"/>
    <n v="0"/>
    <n v="100000"/>
    <n v="0"/>
  </r>
  <r>
    <s v="21375500"/>
    <s v="Información y Comunicación"/>
    <x v="11"/>
    <s v="001"/>
    <x v="62"/>
    <s v="DEDUCIBLES"/>
    <n v="600000"/>
    <n v="600000"/>
    <n v="300000"/>
    <n v="0"/>
    <n v="0"/>
    <n v="0"/>
    <n v="0"/>
    <n v="0"/>
    <n v="600000"/>
    <n v="0"/>
  </r>
  <r>
    <s v="21375500"/>
    <s v="Información y Comunicación"/>
    <x v="11"/>
    <s v="001"/>
    <x v="152"/>
    <s v="OTROS SERVICIOS NO ESPECIFICADOS"/>
    <n v="100000"/>
    <n v="100000"/>
    <n v="0"/>
    <n v="0"/>
    <n v="0"/>
    <n v="0"/>
    <n v="0"/>
    <n v="0"/>
    <n v="100000"/>
    <n v="0"/>
  </r>
  <r>
    <s v="21375500"/>
    <s v="Información y Comunicación"/>
    <x v="11"/>
    <s v="001"/>
    <x v="63"/>
    <s v="MATERIALES Y SUMINISTROS"/>
    <n v="62752887"/>
    <n v="62752887"/>
    <n v="39052490.759999998"/>
    <n v="0"/>
    <n v="2030485.16"/>
    <n v="1414510.81"/>
    <n v="13030938.91"/>
    <n v="9618177.8200000003"/>
    <n v="46276952.119999997"/>
    <n v="0.2076548113236607"/>
  </r>
  <r>
    <s v="21375500"/>
    <s v="Información y Comunicación"/>
    <x v="11"/>
    <s v="001"/>
    <x v="64"/>
    <s v="PRODUCTOS QUIMICOS Y CONEXOS"/>
    <n v="9900000"/>
    <n v="9900000"/>
    <n v="8186245.96"/>
    <n v="0"/>
    <n v="1958946.1"/>
    <n v="332813.25"/>
    <n v="3010986.87"/>
    <n v="3010986.87"/>
    <n v="4597253.78"/>
    <n v="0.30414008787878788"/>
  </r>
  <r>
    <s v="21375500"/>
    <s v="Información y Comunicación"/>
    <x v="11"/>
    <s v="001"/>
    <x v="65"/>
    <s v="COMBUSTIBLES Y LUBRICANTES"/>
    <n v="3700000"/>
    <n v="3700000"/>
    <n v="2622831.36"/>
    <n v="0"/>
    <n v="529969"/>
    <n v="0"/>
    <n v="1020031"/>
    <n v="1020031"/>
    <n v="2150000"/>
    <n v="0.27568405405405405"/>
  </r>
  <r>
    <s v="21375500"/>
    <s v="Información y Comunicación"/>
    <x v="11"/>
    <s v="001"/>
    <x v="67"/>
    <s v="TINTAS, PINTURAS Y DILUYENTES"/>
    <n v="6000000"/>
    <n v="6000000"/>
    <n v="5421639.9299999997"/>
    <n v="0"/>
    <n v="1428977.1"/>
    <n v="332813.25"/>
    <n v="1990955.87"/>
    <n v="1990955.87"/>
    <n v="2247253.7799999998"/>
    <n v="0.33182597833333333"/>
  </r>
  <r>
    <s v="21375500"/>
    <s v="Información y Comunicación"/>
    <x v="11"/>
    <s v="001"/>
    <x v="68"/>
    <s v="OTROS PRODUCTOS QUIMICOS Y CONEXOS"/>
    <n v="200000"/>
    <n v="200000"/>
    <n v="141774.67000000001"/>
    <n v="0"/>
    <n v="0"/>
    <n v="0"/>
    <n v="0"/>
    <n v="0"/>
    <n v="200000"/>
    <n v="0"/>
  </r>
  <r>
    <s v="21375500"/>
    <s v="Información y Comunicación"/>
    <x v="11"/>
    <s v="001"/>
    <x v="72"/>
    <s v="MATERIALES Y PROD DE USO EN LA CONSTRUC Y MANT."/>
    <n v="4300000"/>
    <n v="4300000"/>
    <n v="2593058.6"/>
    <n v="0"/>
    <n v="0"/>
    <n v="522415.2"/>
    <n v="0"/>
    <n v="0"/>
    <n v="3777584.8"/>
    <n v="0"/>
  </r>
  <r>
    <s v="21375500"/>
    <s v="Información y Comunicación"/>
    <x v="11"/>
    <s v="001"/>
    <x v="73"/>
    <s v="MATERIALES Y PRODUCTOS METALICOS"/>
    <n v="1000000"/>
    <n v="1000000"/>
    <n v="810222.07"/>
    <n v="0"/>
    <n v="0"/>
    <n v="276167.40000000002"/>
    <n v="0"/>
    <n v="0"/>
    <n v="723832.6"/>
    <n v="0"/>
  </r>
  <r>
    <s v="21375500"/>
    <s v="Información y Comunicación"/>
    <x v="11"/>
    <s v="001"/>
    <x v="154"/>
    <s v="MADERA Y SUS DERIVADOS"/>
    <n v="300000"/>
    <n v="300000"/>
    <n v="212662"/>
    <n v="0"/>
    <n v="0"/>
    <n v="0"/>
    <n v="0"/>
    <n v="0"/>
    <n v="300000"/>
    <n v="0"/>
  </r>
  <r>
    <s v="21375500"/>
    <s v="Información y Comunicación"/>
    <x v="11"/>
    <s v="001"/>
    <x v="74"/>
    <s v="MAT. Y PROD. ELECTRICOS, TELEFONICOS Y DE COMPUTO"/>
    <n v="2500000"/>
    <n v="2500000"/>
    <n v="1174529.28"/>
    <n v="0"/>
    <n v="0"/>
    <n v="54991.56"/>
    <n v="0"/>
    <n v="0"/>
    <n v="2445008.44"/>
    <n v="0"/>
  </r>
  <r>
    <s v="21375500"/>
    <s v="Información y Comunicación"/>
    <x v="11"/>
    <s v="001"/>
    <x v="75"/>
    <s v="MATERIALES Y PRODUCTOS DE PLASTICO"/>
    <n v="250000"/>
    <n v="250000"/>
    <n v="177218.33"/>
    <n v="0"/>
    <n v="0"/>
    <n v="0"/>
    <n v="0"/>
    <n v="0"/>
    <n v="250000"/>
    <n v="0"/>
  </r>
  <r>
    <s v="21375500"/>
    <s v="Información y Comunicación"/>
    <x v="11"/>
    <s v="001"/>
    <x v="76"/>
    <s v="OTROS MAT. Y PROD.DE USO EN LA CONSTRU. Y MANTENIM"/>
    <n v="250000"/>
    <n v="250000"/>
    <n v="218426.92"/>
    <n v="0"/>
    <n v="0"/>
    <n v="191256.24"/>
    <n v="0"/>
    <n v="0"/>
    <n v="58743.76"/>
    <n v="0"/>
  </r>
  <r>
    <s v="21375500"/>
    <s v="Información y Comunicación"/>
    <x v="11"/>
    <s v="001"/>
    <x v="77"/>
    <s v="HERRAMIENTAS, REPUESTOS Y ACCESORIOS"/>
    <n v="13902887"/>
    <n v="13902887"/>
    <n v="6469671.46"/>
    <n v="0"/>
    <n v="0"/>
    <n v="187776.38"/>
    <n v="0"/>
    <n v="0"/>
    <n v="13715110.619999999"/>
    <n v="0"/>
  </r>
  <r>
    <s v="21375500"/>
    <s v="Información y Comunicación"/>
    <x v="11"/>
    <s v="001"/>
    <x v="78"/>
    <s v="HERRAMIENTAS E INSTRUMENTOS"/>
    <n v="300000"/>
    <n v="300000"/>
    <n v="233808.51"/>
    <n v="0"/>
    <n v="0"/>
    <n v="177787.41"/>
    <n v="0"/>
    <n v="0"/>
    <n v="122212.59"/>
    <n v="0"/>
  </r>
  <r>
    <s v="21375500"/>
    <s v="Información y Comunicación"/>
    <x v="11"/>
    <s v="001"/>
    <x v="79"/>
    <s v="REPUESTOS Y ACCESORIOS"/>
    <n v="13602887"/>
    <n v="13602887"/>
    <n v="6235862.9500000002"/>
    <n v="0"/>
    <n v="0"/>
    <n v="9988.9699999999993"/>
    <n v="0"/>
    <n v="0"/>
    <n v="13592898.029999999"/>
    <n v="0"/>
  </r>
  <r>
    <s v="21375500"/>
    <s v="Información y Comunicación"/>
    <x v="11"/>
    <s v="001"/>
    <x v="80"/>
    <s v="UTILES, MATERIALES Y SUMINISTROS DIVERSOS"/>
    <n v="34650000"/>
    <n v="34650000"/>
    <n v="21803514.739999998"/>
    <n v="0"/>
    <n v="71539.06"/>
    <n v="371505.98"/>
    <n v="10019952.039999999"/>
    <n v="6607190.9500000002"/>
    <n v="24187002.920000002"/>
    <n v="0.28917610505050501"/>
  </r>
  <r>
    <s v="21375500"/>
    <s v="Información y Comunicación"/>
    <x v="11"/>
    <s v="001"/>
    <x v="81"/>
    <s v="UTILES Y MATERIALES DE OFICINA Y COMPUTO"/>
    <n v="600000"/>
    <n v="3600000"/>
    <n v="1798669.2"/>
    <n v="0"/>
    <n v="0"/>
    <n v="0"/>
    <n v="0"/>
    <n v="0"/>
    <n v="3600000"/>
    <n v="0"/>
  </r>
  <r>
    <s v="21375500"/>
    <s v="Información y Comunicación"/>
    <x v="11"/>
    <s v="001"/>
    <x v="83"/>
    <s v="PRODUCTOS DE PAPEL, CARTON E IMPRESOS"/>
    <n v="17000000"/>
    <n v="17000000"/>
    <n v="7812111.2800000003"/>
    <n v="0"/>
    <n v="3194.22"/>
    <n v="0"/>
    <n v="48011.3"/>
    <n v="48011.3"/>
    <n v="16948794.48"/>
    <n v="2.8241941176470591E-3"/>
  </r>
  <r>
    <s v="21375500"/>
    <s v="Información y Comunicación"/>
    <x v="11"/>
    <s v="001"/>
    <x v="84"/>
    <s v="TEXTILES Y VESTUARIO"/>
    <n v="1500000"/>
    <n v="1500000"/>
    <n v="688637.19"/>
    <n v="0"/>
    <n v="0"/>
    <n v="0"/>
    <n v="0"/>
    <n v="0"/>
    <n v="1500000"/>
    <n v="0"/>
  </r>
  <r>
    <s v="21375500"/>
    <s v="Información y Comunicación"/>
    <x v="11"/>
    <s v="001"/>
    <x v="85"/>
    <s v="UTILES Y MATERIALES DE LIMPIEZA"/>
    <n v="15000000"/>
    <n v="12000000"/>
    <n v="11100656.289999999"/>
    <n v="0"/>
    <n v="68344.84"/>
    <n v="284545.3"/>
    <n v="9971940.7400000002"/>
    <n v="6559179.6500000004"/>
    <n v="1675169.12"/>
    <n v="0.8309950616666667"/>
  </r>
  <r>
    <s v="21375500"/>
    <s v="Información y Comunicación"/>
    <x v="11"/>
    <s v="001"/>
    <x v="86"/>
    <s v="UTILES Y MATERIALES DE RESGUARDO Y SEGURIDAD"/>
    <n v="500000"/>
    <n v="500000"/>
    <n v="354436.67"/>
    <n v="0"/>
    <n v="0"/>
    <n v="37958.230000000003"/>
    <n v="0"/>
    <n v="0"/>
    <n v="462041.77"/>
    <n v="0"/>
  </r>
  <r>
    <s v="21375500"/>
    <s v="Información y Comunicación"/>
    <x v="11"/>
    <s v="001"/>
    <x v="87"/>
    <s v="OTROS UTILES, MATERIALES Y SUMINISTROS DIVERSOS"/>
    <n v="50000"/>
    <n v="50000"/>
    <n v="49004.11"/>
    <n v="0"/>
    <n v="0"/>
    <n v="49002.45"/>
    <n v="0"/>
    <n v="0"/>
    <n v="997.55"/>
    <n v="0"/>
  </r>
  <r>
    <s v="21375500"/>
    <s v="Información y Comunicación"/>
    <x v="11"/>
    <s v="001"/>
    <x v="88"/>
    <s v="TRANSFERENCIAS CORRIENTES"/>
    <n v="218246922"/>
    <n v="218246922"/>
    <n v="202923524.55000001"/>
    <n v="0"/>
    <n v="52497564.75"/>
    <n v="0"/>
    <n v="40588746.439999998"/>
    <n v="40588746.439999998"/>
    <n v="125160610.81"/>
    <n v="0.18597626059532696"/>
  </r>
  <r>
    <s v="21375500"/>
    <s v="Información y Comunicación"/>
    <x v="11"/>
    <s v="001"/>
    <x v="89"/>
    <s v="TRANSFERENCIAS CORRIENTES AL SECTOR PUBLICO"/>
    <n v="35518916"/>
    <n v="35518916"/>
    <n v="35518916"/>
    <n v="0"/>
    <n v="16471838.279999999"/>
    <n v="0"/>
    <n v="18112068.719999999"/>
    <n v="18112068.719999999"/>
    <n v="935009"/>
    <n v="0.5099274065683761"/>
  </r>
  <r>
    <s v="21375500"/>
    <s v="Información y Comunicación"/>
    <x v="11"/>
    <s v="001"/>
    <x v="227"/>
    <s v="CCSS CONTRIBUCION ESTATAL SEGURO PENSIONES (CONTRIBUCION ESTATAL AL SEGURO DE PENSIONES, SEGUN LEY NO. 17 DEL 22 DE OCTUBRE DE 1943, LEY"/>
    <n v="30639944"/>
    <n v="30639944"/>
    <n v="30639944"/>
    <n v="0"/>
    <n v="14206776.65"/>
    <n v="0"/>
    <n v="15626593.35"/>
    <n v="15626593.35"/>
    <n v="806574"/>
    <n v="0.51000724250670948"/>
  </r>
  <r>
    <s v="21375500"/>
    <s v="Información y Comunicación"/>
    <x v="11"/>
    <s v="001"/>
    <x v="228"/>
    <s v="CCSS CONTRIBUCION ESTATAL SEGURO SALUD (CONTRIBUCION ESTATAL AL SEGURO DE SALUD, SEGUN LEY NO. 17 DEL 22 DE OCTUBRE DE 1943, LEY"/>
    <n v="4878972"/>
    <n v="4878972"/>
    <n v="4878972"/>
    <n v="0"/>
    <n v="2265061.63"/>
    <n v="0"/>
    <n v="2485475.37"/>
    <n v="2485475.37"/>
    <n v="128435"/>
    <n v="0.50942603687826049"/>
  </r>
  <r>
    <s v="21375500"/>
    <s v="Información y Comunicación"/>
    <x v="11"/>
    <s v="001"/>
    <x v="9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1"/>
    <s v="001"/>
    <x v="95"/>
    <s v="OTRAS TRANSFERENCIA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1"/>
    <s v="001"/>
    <x v="96"/>
    <s v="PRESTACIONES"/>
    <n v="62800000"/>
    <n v="62800000"/>
    <n v="48884145.68"/>
    <n v="0"/>
    <n v="27178477.469999999"/>
    <n v="0"/>
    <n v="13342330.02"/>
    <n v="13342330.02"/>
    <n v="22279192.510000002"/>
    <n v="0.21245748439490444"/>
  </r>
  <r>
    <s v="21375500"/>
    <s v="Información y Comunicación"/>
    <x v="11"/>
    <s v="001"/>
    <x v="97"/>
    <s v="PRESTACIONES LEGALES"/>
    <n v="47800000"/>
    <n v="47800000"/>
    <n v="33884145.68"/>
    <n v="0"/>
    <n v="27178477.469999999"/>
    <n v="0"/>
    <n v="6705668.0199999996"/>
    <n v="6705668.0199999996"/>
    <n v="13915854.51"/>
    <n v="0.14028594184100418"/>
  </r>
  <r>
    <s v="21375500"/>
    <s v="Información y Comunicación"/>
    <x v="11"/>
    <s v="001"/>
    <x v="98"/>
    <s v="OTRAS PRESTACIONES"/>
    <n v="15000000"/>
    <n v="15000000"/>
    <n v="15000000"/>
    <n v="0"/>
    <n v="0"/>
    <n v="0"/>
    <n v="6636662"/>
    <n v="6636662"/>
    <n v="8363338"/>
    <n v="0.44244413333333332"/>
  </r>
  <r>
    <s v="21375500"/>
    <s v="Información y Comunicación"/>
    <x v="11"/>
    <s v="001"/>
    <x v="105"/>
    <s v="TRANSFERENCIAS CORRIENTES AL SECTOR EXTERNO"/>
    <n v="19928006"/>
    <n v="19928006"/>
    <n v="18520462.870000001"/>
    <n v="0"/>
    <n v="8847249"/>
    <n v="0"/>
    <n v="9134347.6999999993"/>
    <n v="9134347.6999999993"/>
    <n v="1946409.3"/>
    <n v="0.45836737002186767"/>
  </r>
  <r>
    <s v="21375500"/>
    <s v="Información y Comunicación"/>
    <x v="11"/>
    <s v="001"/>
    <x v="229"/>
    <s v="ASOCIACION DE BIBLIOTECAS NACIONALES IBEROAMERICANAS (ABINIA). (CUOTA ORDINARIA, SEGUN EXPEDIENTE NO. 14839 DEL ACTA CONSTITUTIVA NO. 9"/>
    <n v="2284590"/>
    <n v="2284590"/>
    <n v="2284590"/>
    <n v="0"/>
    <n v="0"/>
    <n v="0"/>
    <n v="1783344.3"/>
    <n v="1783344.3"/>
    <n v="501245.7"/>
    <n v="0.78059708744238576"/>
  </r>
  <r>
    <s v="21375500"/>
    <s v="Información y Comunicación"/>
    <x v="11"/>
    <s v="001"/>
    <x v="230"/>
    <s v="CENTRO REGIONAL PARA EL FOMENTO DEL LIBRO EN AMERICA LATINA (CERLAC-UNESCO). (CUOTA ANUAL DE MEMBRESIA, SEGUN LEY NO. 5550 DEL 09/08/1974)."/>
    <n v="4695600"/>
    <n v="4695600"/>
    <n v="3922308"/>
    <n v="0"/>
    <n v="0"/>
    <n v="0"/>
    <n v="3922308"/>
    <n v="3922308"/>
    <n v="773292"/>
    <n v="0.83531561461794024"/>
  </r>
  <r>
    <s v="21375500"/>
    <s v="Información y Comunicación"/>
    <x v="11"/>
    <s v="001"/>
    <x v="231"/>
    <s v="PROGRAMA IBEROAMERICANO DE BIBLIOTECAS PUBLICAS (IBERBIBLIOTECAS). (CUOTA ORDINARIA, SEGUN COMPROMISO ADQUIRIDO EN LA XXI CUMBRE DE JEFES DE"/>
    <n v="9030000"/>
    <n v="9030000"/>
    <n v="8607011.1199999992"/>
    <n v="0"/>
    <n v="8607011"/>
    <n v="0"/>
    <n v="0"/>
    <n v="0"/>
    <n v="422989"/>
    <n v="0"/>
  </r>
  <r>
    <s v="21375500"/>
    <s v="Información y Comunicación"/>
    <x v="11"/>
    <s v="001"/>
    <x v="232"/>
    <s v="PROGRAMA IBEROAMERICANO PARA LA PRESERVACION DEL PATRIMONIO SONORO Y AUDIOVISUAL (IBERSONORA). (CUOTA ORDINARIA, SEGUN COMPROMISO XIII CUMBRE DE"/>
    <n v="3010000"/>
    <n v="3010000"/>
    <n v="2895488.78"/>
    <n v="0"/>
    <n v="240238"/>
    <n v="0"/>
    <n v="2655250"/>
    <n v="2655250"/>
    <n v="114512"/>
    <n v="0.88214285714285712"/>
  </r>
  <r>
    <s v="21375500"/>
    <s v="Información y Comunicación"/>
    <x v="11"/>
    <s v="001"/>
    <x v="233"/>
    <s v="NUMERO INTERNACIONAL NORMALIZADO PARA LIBROS (ISBN). (CUOTA ORDINARIA, SEGUN DECRETOS NOS. 14377-C DEL 16/03/1983 Y 23983-C DEL 19/01/1995)."/>
    <n v="336518"/>
    <n v="336518"/>
    <n v="319881.38"/>
    <n v="0"/>
    <n v="0"/>
    <n v="0"/>
    <n v="282261.81"/>
    <n v="282261.81"/>
    <n v="54256.19"/>
    <n v="0.83877180418283714"/>
  </r>
  <r>
    <s v="21375500"/>
    <s v="Información y Comunicación"/>
    <x v="11"/>
    <s v="001"/>
    <x v="234"/>
    <s v="NUMERO INTERNACIONAL NORMALIZADO DE PUBLICACIONES SERIADAS (ISSN). (CUOTA ORDINARIA, SEGUN DECRETOS EJECUTIVOS NOS. 14377-C DEL 16/03/1983 Y 23983-C"/>
    <n v="571298"/>
    <n v="571298"/>
    <n v="491183.59"/>
    <n v="0"/>
    <n v="0"/>
    <n v="0"/>
    <n v="491183.59"/>
    <n v="491183.59"/>
    <n v="80114.41"/>
    <n v="0.85976773942845941"/>
  </r>
  <r>
    <s v="21375500"/>
    <s v="Información y Comunicación"/>
    <x v="11"/>
    <s v="280"/>
    <x v="110"/>
    <s v="BIENES DURADEROS"/>
    <n v="226399274"/>
    <n v="226399274"/>
    <n v="222399274"/>
    <n v="2419719.48"/>
    <n v="15038830.49"/>
    <n v="0"/>
    <n v="18094947.379999999"/>
    <n v="16588281.09"/>
    <n v="190845776.65000001"/>
    <n v="7.9924935536674901E-2"/>
  </r>
  <r>
    <s v="21375500"/>
    <s v="Información y Comunicación"/>
    <x v="11"/>
    <s v="280"/>
    <x v="111"/>
    <s v="MAQUINARIA, EQUIPO Y MOBILIARIO"/>
    <n v="55400000"/>
    <n v="71400000"/>
    <n v="67400000"/>
    <n v="2419719.48"/>
    <n v="5968581.2199999997"/>
    <n v="0"/>
    <n v="0"/>
    <n v="0"/>
    <n v="63011699.299999997"/>
    <n v="0"/>
  </r>
  <r>
    <s v="21375500"/>
    <s v="Información y Comunicación"/>
    <x v="11"/>
    <s v="280"/>
    <x v="113"/>
    <s v="EQUIPO DE COMUNICACION"/>
    <n v="8400000"/>
    <n v="8400000"/>
    <n v="8400000"/>
    <n v="2419719.48"/>
    <n v="0"/>
    <n v="0"/>
    <n v="0"/>
    <n v="0"/>
    <n v="5980280.5199999996"/>
    <n v="0"/>
  </r>
  <r>
    <s v="21375500"/>
    <s v="Información y Comunicación"/>
    <x v="11"/>
    <s v="280"/>
    <x v="114"/>
    <s v="EQUIPO Y MOBILIARIO DE OFICINA"/>
    <n v="10000000"/>
    <n v="10000000"/>
    <n v="6000000"/>
    <n v="0"/>
    <n v="5968581.2199999997"/>
    <n v="0"/>
    <n v="0"/>
    <n v="0"/>
    <n v="4031418.78"/>
    <n v="0"/>
  </r>
  <r>
    <s v="21375500"/>
    <s v="Información y Comunicación"/>
    <x v="11"/>
    <s v="280"/>
    <x v="115"/>
    <s v="EQUIPO Y PROGRAMAS DE COMPUTO"/>
    <n v="30000000"/>
    <n v="46000000"/>
    <n v="46000000"/>
    <n v="0"/>
    <n v="0"/>
    <n v="0"/>
    <n v="0"/>
    <n v="0"/>
    <n v="46000000"/>
    <n v="0"/>
  </r>
  <r>
    <s v="21375500"/>
    <s v="Información y Comunicación"/>
    <x v="11"/>
    <s v="280"/>
    <x v="197"/>
    <s v="EQUIPO SANITARIO, DE LABORATORIO E INVESTIGACION"/>
    <n v="1000000"/>
    <n v="1000000"/>
    <n v="1000000"/>
    <n v="0"/>
    <n v="0"/>
    <n v="0"/>
    <n v="0"/>
    <n v="0"/>
    <n v="1000000"/>
    <n v="0"/>
  </r>
  <r>
    <s v="21375500"/>
    <s v="Información y Comunicación"/>
    <x v="11"/>
    <s v="280"/>
    <x v="133"/>
    <s v="MAQUINARIA, EQUIPO Y MOBILIARIO DIVERSO"/>
    <n v="6000000"/>
    <n v="6000000"/>
    <n v="6000000"/>
    <n v="0"/>
    <n v="0"/>
    <n v="0"/>
    <n v="0"/>
    <n v="0"/>
    <n v="6000000"/>
    <n v="0"/>
  </r>
  <r>
    <s v="21375500"/>
    <s v="Información y Comunicación"/>
    <x v="11"/>
    <s v="280"/>
    <x v="117"/>
    <s v="CONSTRUCCIONES, ADICIONES Y MEJORAS"/>
    <n v="129999274"/>
    <n v="129999274"/>
    <n v="129999274"/>
    <n v="0"/>
    <n v="0"/>
    <n v="0"/>
    <n v="2535943.9500000002"/>
    <n v="2535943.9500000002"/>
    <n v="127463330.05"/>
    <n v="1.9507370095005302E-2"/>
  </r>
  <r>
    <s v="21375500"/>
    <s v="Información y Comunicación"/>
    <x v="11"/>
    <s v="280"/>
    <x v="171"/>
    <s v="EDIFICIOS"/>
    <n v="129999274"/>
    <n v="129999274"/>
    <n v="129999274"/>
    <n v="0"/>
    <n v="0"/>
    <n v="0"/>
    <n v="2535943.9500000002"/>
    <n v="2535943.9500000002"/>
    <n v="127463330.05"/>
    <n v="1.9507370095005302E-2"/>
  </r>
  <r>
    <s v="21375500"/>
    <s v="Información y Comunicación"/>
    <x v="11"/>
    <s v="280"/>
    <x v="119"/>
    <s v="BIENES DURADEROS DIVERSOS"/>
    <n v="41000000"/>
    <n v="25000000"/>
    <n v="25000000"/>
    <n v="0"/>
    <n v="9070249.2699999996"/>
    <n v="0"/>
    <n v="15559003.43"/>
    <n v="14052337.140000001"/>
    <n v="370747.3"/>
    <n v="0.62236013719999994"/>
  </r>
  <r>
    <s v="21375500"/>
    <s v="Información y Comunicación"/>
    <x v="11"/>
    <s v="280"/>
    <x v="120"/>
    <s v="BIENES INTANGIBLES"/>
    <n v="41000000"/>
    <n v="25000000"/>
    <n v="25000000"/>
    <n v="0"/>
    <n v="9070249.2699999996"/>
    <n v="0"/>
    <n v="15559003.43"/>
    <n v="14052337.140000001"/>
    <n v="370747.3"/>
    <n v="0.62236013719999994"/>
  </r>
  <r>
    <s v="21375800"/>
    <s v="Desarrollo Artístico y Extensión Musical"/>
    <x v="12"/>
    <s v="001"/>
    <x v="0"/>
    <s v=""/>
    <n v="3722650826"/>
    <n v="3702126322"/>
    <n v="3540232673.1500001"/>
    <n v="57530360.619999997"/>
    <n v="358249215.16000003"/>
    <n v="8037682.96"/>
    <n v="1797845532.53"/>
    <n v="1797677592.53"/>
    <n v="1480463530.73"/>
    <n v="0.48562511815068204"/>
  </r>
  <r>
    <s v="21375800"/>
    <s v="Desarrollo Artístico y Extensión Musical"/>
    <x v="12"/>
    <s v="001"/>
    <x v="1"/>
    <s v="REMUNERACIONES"/>
    <n v="3017724885"/>
    <n v="2991150857"/>
    <n v="2991150857"/>
    <n v="0"/>
    <n v="226155172.46000001"/>
    <n v="0"/>
    <n v="1575490474.6400001"/>
    <n v="1575490474.6400001"/>
    <n v="1189505209.9000001"/>
    <n v="0.52671715669337771"/>
  </r>
  <r>
    <s v="21375800"/>
    <s v="Desarrollo Artístico y Extensión Musical"/>
    <x v="12"/>
    <s v="001"/>
    <x v="2"/>
    <s v="REMUNERACIONES BASICAS"/>
    <n v="1560159350"/>
    <n v="1561907325"/>
    <n v="1561907325"/>
    <n v="0"/>
    <n v="7080315.3200000003"/>
    <n v="0"/>
    <n v="851755291.29999995"/>
    <n v="851755291.29999995"/>
    <n v="703071718.38"/>
    <n v="0.54533023673475634"/>
  </r>
  <r>
    <s v="21375800"/>
    <s v="Desarrollo Artístico y Extensión Musical"/>
    <x v="12"/>
    <s v="001"/>
    <x v="3"/>
    <s v="SUELDOS PARA CARGOS FIJOS"/>
    <n v="1558159350"/>
    <n v="1561907325"/>
    <n v="1561907325"/>
    <n v="0"/>
    <n v="7080315.3200000003"/>
    <n v="0"/>
    <n v="851755291.29999995"/>
    <n v="851755291.29999995"/>
    <n v="703071718.38"/>
    <n v="0.54533023673475634"/>
  </r>
  <r>
    <s v="21375800"/>
    <s v="Desarrollo Artístico y Extensión Musical"/>
    <x v="12"/>
    <s v="001"/>
    <x v="4"/>
    <s v="SUPLENCIAS"/>
    <n v="2000000"/>
    <n v="0"/>
    <n v="0"/>
    <n v="0"/>
    <n v="0"/>
    <n v="0"/>
    <n v="0"/>
    <n v="0"/>
    <n v="0"/>
    <n v="0"/>
  </r>
  <r>
    <s v="21375800"/>
    <s v="Desarrollo Artístico y Extensión Musical"/>
    <x v="12"/>
    <s v="001"/>
    <x v="5"/>
    <s v="REMUNERACIONES EVENTUALES"/>
    <n v="2400000"/>
    <n v="2400000"/>
    <n v="2400000"/>
    <n v="0"/>
    <n v="0"/>
    <n v="0"/>
    <n v="1145325.57"/>
    <n v="1145325.57"/>
    <n v="1254674.43"/>
    <n v="0.47721898750000002"/>
  </r>
  <r>
    <s v="21375800"/>
    <s v="Desarrollo Artístico y Extensión Musical"/>
    <x v="12"/>
    <s v="001"/>
    <x v="6"/>
    <s v="TIEMPO EXTRAORDINARIO"/>
    <n v="2400000"/>
    <n v="2400000"/>
    <n v="2400000"/>
    <n v="0"/>
    <n v="0"/>
    <n v="0"/>
    <n v="1145325.57"/>
    <n v="1145325.57"/>
    <n v="1254674.43"/>
    <n v="0.47721898750000002"/>
  </r>
  <r>
    <s v="21375800"/>
    <s v="Desarrollo Artístico y Extensión Musical"/>
    <x v="12"/>
    <s v="001"/>
    <x v="7"/>
    <s v="INCENTIVOS SALARIALES"/>
    <n v="990891329"/>
    <n v="966614590"/>
    <n v="966614590"/>
    <n v="0"/>
    <n v="2499572.14"/>
    <n v="0"/>
    <n v="489444969.76999998"/>
    <n v="489444969.76999998"/>
    <n v="474670048.08999997"/>
    <n v="0.50634966079914023"/>
  </r>
  <r>
    <s v="21375800"/>
    <s v="Desarrollo Artístico y Extensión Musical"/>
    <x v="12"/>
    <s v="001"/>
    <x v="8"/>
    <s v="RETRIBUCION POR AÑOS SERVIDOS"/>
    <n v="588300000"/>
    <n v="565386380"/>
    <n v="565386380"/>
    <n v="0"/>
    <n v="2499572.14"/>
    <n v="0"/>
    <n v="311124953.56999999"/>
    <n v="311124953.56999999"/>
    <n v="251761854.28999999"/>
    <n v="0.55028731602979186"/>
  </r>
  <r>
    <s v="21375800"/>
    <s v="Desarrollo Artístico y Extensión Musical"/>
    <x v="12"/>
    <s v="001"/>
    <x v="9"/>
    <s v="RESTRICCION AL EJERCICIO LIBERAL DE LA PROFESION"/>
    <n v="34588290"/>
    <n v="34588290"/>
    <n v="34588290"/>
    <n v="0"/>
    <n v="0"/>
    <n v="0"/>
    <n v="4837559.57"/>
    <n v="4837559.57"/>
    <n v="29750730.43"/>
    <n v="0.13986119493042298"/>
  </r>
  <r>
    <s v="21375800"/>
    <s v="Desarrollo Artístico y Extensión Musical"/>
    <x v="12"/>
    <s v="001"/>
    <x v="10"/>
    <s v="DECIMOTERCER MES"/>
    <n v="193134445"/>
    <n v="191921326"/>
    <n v="191921326"/>
    <n v="0"/>
    <n v="0"/>
    <n v="0"/>
    <n v="6335735.6900000004"/>
    <n v="6335735.6900000004"/>
    <n v="185585590.31"/>
    <n v="3.3012150457943382E-2"/>
  </r>
  <r>
    <s v="21375800"/>
    <s v="Desarrollo Artístico y Extensión Musical"/>
    <x v="12"/>
    <s v="001"/>
    <x v="11"/>
    <s v="SALARIO ESCOLAR"/>
    <n v="160368594"/>
    <n v="160218594"/>
    <n v="160218594"/>
    <n v="0"/>
    <n v="0"/>
    <n v="0"/>
    <n v="159605584.66"/>
    <n v="159605584.66"/>
    <n v="613009.34"/>
    <n v="0.99617391886487283"/>
  </r>
  <r>
    <s v="21375800"/>
    <s v="Desarrollo Artístico y Extensión Musical"/>
    <x v="12"/>
    <s v="001"/>
    <x v="12"/>
    <s v="OTROS INCENTIVOS SALARIALES"/>
    <n v="14500000"/>
    <n v="14500000"/>
    <n v="14500000"/>
    <n v="0"/>
    <n v="0"/>
    <n v="0"/>
    <n v="7541136.2800000003"/>
    <n v="7541136.2800000003"/>
    <n v="6958863.7199999997"/>
    <n v="0.52007836413793107"/>
  </r>
  <r>
    <s v="21375800"/>
    <s v="Desarrollo Artístico y Extensión Musical"/>
    <x v="12"/>
    <s v="001"/>
    <x v="13"/>
    <s v="CONTRIB. PATRONALES AL DES. Y LA SEGURIDAD SOCIAL"/>
    <n v="230130834"/>
    <n v="228125683"/>
    <n v="228125683"/>
    <n v="0"/>
    <n v="100477452"/>
    <n v="0"/>
    <n v="122439258"/>
    <n v="122439258"/>
    <n v="5208973"/>
    <n v="0.5367184281482239"/>
  </r>
  <r>
    <s v="21375800"/>
    <s v="Desarrollo Artístico y Extensión Musical"/>
    <x v="12"/>
    <s v="001"/>
    <x v="235"/>
    <s v="CCSS CONTRIBUCION PATRONAL SEGURO SALUD (CONTRIBUCION PATRONAL SEGURO DE SALUD, SEGUN LEY NO. 17 DEL 22 DE OCTUBRE DE 1943, LEY"/>
    <n v="218329252"/>
    <n v="216426929"/>
    <n v="216426929"/>
    <n v="0"/>
    <n v="95322532"/>
    <n v="0"/>
    <n v="116162551"/>
    <n v="116162551"/>
    <n v="4941846"/>
    <n v="0.53672873120146702"/>
  </r>
  <r>
    <s v="21375800"/>
    <s v="Desarrollo Artístico y Extensión Musical"/>
    <x v="12"/>
    <s v="001"/>
    <x v="236"/>
    <s v="BANCO POPULAR Y DE DESARROLLO COMUNAL. (BPDC) (SEGUN LEY NO. 4351 DEL 11 DE JULIO DE 1969, LEY ORGANICA DEL B.P.D.C.)."/>
    <n v="11801582"/>
    <n v="11698754"/>
    <n v="11698754"/>
    <n v="0"/>
    <n v="5154920"/>
    <n v="0"/>
    <n v="6276707"/>
    <n v="6276707"/>
    <n v="267127"/>
    <n v="0.53652782168083879"/>
  </r>
  <r>
    <s v="21375800"/>
    <s v="Desarrollo Artístico y Extensión Musical"/>
    <x v="12"/>
    <s v="001"/>
    <x v="16"/>
    <s v="CONTRIB PATRONALES A FOND PENS Y OTROS FOND CAPIT."/>
    <n v="234143372"/>
    <n v="232103259"/>
    <n v="232103259"/>
    <n v="0"/>
    <n v="116097833"/>
    <n v="0"/>
    <n v="110705630"/>
    <n v="110705630"/>
    <n v="5299796"/>
    <n v="0.47696715021136349"/>
  </r>
  <r>
    <s v="21375800"/>
    <s v="Desarrollo Artístico y Extensión Musical"/>
    <x v="12"/>
    <s v="001"/>
    <x v="237"/>
    <s v="CCSS CONTRIBUCION PATRONAL SEGURO PENSIONES (CONTRIBUCION PATRONAL SEGURO DE PENSIONES, SEGUN LEY NO. 17 DEL 22 DE OCTUBRE DE 1943, LEY"/>
    <n v="127929140"/>
    <n v="126814481"/>
    <n v="126814481"/>
    <n v="0"/>
    <n v="69703816"/>
    <n v="0"/>
    <n v="54215011"/>
    <n v="54215011"/>
    <n v="2895654"/>
    <n v="0.42751435461065368"/>
  </r>
  <r>
    <s v="21375800"/>
    <s v="Desarrollo Artístico y Extensión Musical"/>
    <x v="12"/>
    <s v="001"/>
    <x v="238"/>
    <s v="CCSS APORTE PATRONAL REGIMEN PENSIONES (APORTE PATRONAL AL REGIMEN DE PENSIONES, SEGUN LEY DE PROTECCION AL TRABAJADOR NO. 7983 DEL 16"/>
    <n v="70809488"/>
    <n v="70192518"/>
    <n v="70192518"/>
    <n v="0"/>
    <n v="30929320"/>
    <n v="0"/>
    <n v="37660437"/>
    <n v="37660437"/>
    <n v="1602761"/>
    <n v="0.53653064561667385"/>
  </r>
  <r>
    <s v="21375800"/>
    <s v="Desarrollo Artístico y Extensión Musical"/>
    <x v="12"/>
    <s v="001"/>
    <x v="239"/>
    <s v="CCSS APORTE PATRONAL FONDO CAPITALIZACION LABORAL (APORTE PATRONAL AL FONDO DE CAPITALIZACION LABORAL, SEGUN LEY DE PROTECCION AL TRABAJADOR"/>
    <n v="35404744"/>
    <n v="35096260"/>
    <n v="35096260"/>
    <n v="0"/>
    <n v="15464697"/>
    <n v="0"/>
    <n v="18830182"/>
    <n v="18830182"/>
    <n v="801381"/>
    <n v="0.53652959033241721"/>
  </r>
  <r>
    <s v="21375800"/>
    <s v="Desarrollo Artístico y Extensión Musical"/>
    <x v="12"/>
    <s v="001"/>
    <x v="21"/>
    <s v="SERVICIOS"/>
    <n v="453339545"/>
    <n v="423534688"/>
    <n v="302449495.38"/>
    <n v="0"/>
    <n v="99600807.879999995"/>
    <n v="8037682.96"/>
    <n v="132149522.70999999"/>
    <n v="131981582.70999999"/>
    <n v="183746674.44999999"/>
    <n v="0.31201581937487016"/>
  </r>
  <r>
    <s v="21375800"/>
    <s v="Desarrollo Artístico y Extensión Musical"/>
    <x v="12"/>
    <s v="001"/>
    <x v="22"/>
    <s v="ALQUILERES"/>
    <n v="81000000"/>
    <n v="83823067"/>
    <n v="62244852.149999999"/>
    <n v="0"/>
    <n v="22761156.140000001"/>
    <n v="0"/>
    <n v="39483695.68"/>
    <n v="39483695.68"/>
    <n v="21578215.18"/>
    <n v="0.47103616096509565"/>
  </r>
  <r>
    <s v="21375800"/>
    <s v="Desarrollo Artístico y Extensión Musical"/>
    <x v="12"/>
    <s v="001"/>
    <x v="165"/>
    <s v="ALQUILER DE EDIFICIOS, LOCALES Y TERRENOS"/>
    <n v="75000000"/>
    <n v="83823067"/>
    <n v="62244852.149999999"/>
    <n v="0"/>
    <n v="22761156.140000001"/>
    <n v="0"/>
    <n v="39483695.68"/>
    <n v="39483695.68"/>
    <n v="21578215.18"/>
    <n v="0.47103616096509565"/>
  </r>
  <r>
    <s v="21375800"/>
    <s v="Desarrollo Artístico y Extensión Musical"/>
    <x v="12"/>
    <s v="001"/>
    <x v="23"/>
    <s v="ALQUILER DE EQUIPO DE COMPUTO"/>
    <n v="6000000"/>
    <n v="0"/>
    <n v="0"/>
    <n v="0"/>
    <n v="0"/>
    <n v="0"/>
    <n v="0"/>
    <n v="0"/>
    <n v="0"/>
    <n v="0"/>
  </r>
  <r>
    <s v="21375800"/>
    <s v="Desarrollo Artístico y Extensión Musical"/>
    <x v="12"/>
    <s v="001"/>
    <x v="24"/>
    <s v="SERVICIOS BASICOS"/>
    <n v="17500000"/>
    <n v="14616742"/>
    <n v="11611635.84"/>
    <n v="0"/>
    <n v="1216858.27"/>
    <n v="1354349.63"/>
    <n v="6158170"/>
    <n v="6065730"/>
    <n v="5887364.0999999996"/>
    <n v="0.42130934513313567"/>
  </r>
  <r>
    <s v="21375800"/>
    <s v="Desarrollo Artístico y Extensión Musical"/>
    <x v="12"/>
    <s v="001"/>
    <x v="25"/>
    <s v="SERVICIO DE AGUA Y ALCANTARILLADO"/>
    <n v="3000000"/>
    <n v="2482200"/>
    <n v="1889580.64"/>
    <n v="0"/>
    <n v="394114"/>
    <n v="0"/>
    <n v="1495466"/>
    <n v="1495466"/>
    <n v="592620"/>
    <n v="0.60247602932882116"/>
  </r>
  <r>
    <s v="21375800"/>
    <s v="Desarrollo Artístico y Extensión Musical"/>
    <x v="12"/>
    <s v="001"/>
    <x v="26"/>
    <s v="SERVICIO DE ENERGIA ELECTRICA"/>
    <n v="9000000"/>
    <n v="8870400"/>
    <n v="6846786.7699999996"/>
    <n v="0"/>
    <n v="775296"/>
    <n v="0"/>
    <n v="4662704"/>
    <n v="4570264"/>
    <n v="3432400"/>
    <n v="0.52564754689754689"/>
  </r>
  <r>
    <s v="21375800"/>
    <s v="Desarrollo Artístico y Extensión Musical"/>
    <x v="12"/>
    <s v="001"/>
    <x v="28"/>
    <s v="SERVICIO DE TELECOMUNICACIONES"/>
    <n v="5500000"/>
    <n v="3264142"/>
    <n v="2875268.43"/>
    <n v="0"/>
    <n v="47448.27"/>
    <n v="1354349.63"/>
    <n v="0"/>
    <n v="0"/>
    <n v="1862344.1"/>
    <n v="0"/>
  </r>
  <r>
    <s v="21375800"/>
    <s v="Desarrollo Artístico y Extensión Musical"/>
    <x v="12"/>
    <s v="001"/>
    <x v="30"/>
    <s v="SERVICIOS COMERCIALES Y FINANCIEROS"/>
    <n v="76100000"/>
    <n v="72300000"/>
    <n v="41501580.950000003"/>
    <n v="0"/>
    <n v="1979010.23"/>
    <n v="0"/>
    <n v="12506107.08"/>
    <n v="12506107.08"/>
    <n v="57814882.689999998"/>
    <n v="0.17297520165975103"/>
  </r>
  <r>
    <s v="21375800"/>
    <s v="Desarrollo Artístico y Extensión Musical"/>
    <x v="12"/>
    <s v="001"/>
    <x v="31"/>
    <s v="INFORMACION"/>
    <n v="1100000"/>
    <n v="300000"/>
    <n v="300000"/>
    <n v="0"/>
    <n v="0"/>
    <n v="0"/>
    <n v="0"/>
    <n v="0"/>
    <n v="300000"/>
    <n v="0"/>
  </r>
  <r>
    <s v="21375800"/>
    <s v="Desarrollo Artístico y Extensión Musical"/>
    <x v="12"/>
    <s v="001"/>
    <x v="32"/>
    <s v="PUBLICIDAD Y PROPAGANDA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50"/>
    <s v="TRANSPORTE DE BIENES"/>
    <n v="73000000"/>
    <n v="70000000"/>
    <n v="40239297.619999997"/>
    <n v="0"/>
    <n v="1912260.26"/>
    <n v="0"/>
    <n v="12486740.710000001"/>
    <n v="12486740.710000001"/>
    <n v="55600999.030000001"/>
    <n v="0.17838201014285715"/>
  </r>
  <r>
    <s v="21375800"/>
    <s v="Desarrollo Artístico y Extensión Musical"/>
    <x v="12"/>
    <s v="001"/>
    <x v="35"/>
    <s v="SERVICIOS DE TECNOLOGIAS DE INFORMACION"/>
    <n v="2000000"/>
    <n v="2000000"/>
    <n v="962283.33"/>
    <n v="0"/>
    <n v="66749.97"/>
    <n v="0"/>
    <n v="19366.37"/>
    <n v="19366.37"/>
    <n v="1913883.66"/>
    <n v="9.6831849999999987E-3"/>
  </r>
  <r>
    <s v="21375800"/>
    <s v="Desarrollo Artístico y Extensión Musical"/>
    <x v="12"/>
    <s v="001"/>
    <x v="36"/>
    <s v="SERVICIOS DE GESTION Y APOYO"/>
    <n v="142950000"/>
    <n v="147272341"/>
    <n v="114930480.86"/>
    <n v="0"/>
    <n v="45718509.539999999"/>
    <n v="5169431.1100000003"/>
    <n v="60014792.259999998"/>
    <n v="60014792.259999998"/>
    <n v="36369608.090000004"/>
    <n v="0.4075089175095003"/>
  </r>
  <r>
    <s v="21375800"/>
    <s v="Desarrollo Artístico y Extensión Musical"/>
    <x v="12"/>
    <s v="001"/>
    <x v="39"/>
    <s v="SERVICIOS GENERALES"/>
    <n v="142000000"/>
    <n v="139752000"/>
    <n v="111249269.12"/>
    <n v="0"/>
    <n v="45718509.539999999"/>
    <n v="5169431.1100000003"/>
    <n v="59633965.310000002"/>
    <n v="59633965.310000002"/>
    <n v="29230094.039999999"/>
    <n v="0.42671278629286163"/>
  </r>
  <r>
    <s v="21375800"/>
    <s v="Desarrollo Artístico y Extensión Musical"/>
    <x v="12"/>
    <s v="001"/>
    <x v="40"/>
    <s v="OTROS SERVICIOS DE GESTION Y APOYO"/>
    <n v="950000"/>
    <n v="7520341"/>
    <n v="3681211.74"/>
    <n v="0"/>
    <n v="0"/>
    <n v="0"/>
    <n v="380826.95"/>
    <n v="380826.95"/>
    <n v="7139514.0499999998"/>
    <n v="5.0639585359227725E-2"/>
  </r>
  <r>
    <s v="21375800"/>
    <s v="Desarrollo Artístico y Extensión Musical"/>
    <x v="12"/>
    <s v="001"/>
    <x v="41"/>
    <s v="GASTOS DE VIAJE Y DE TRANSPORTE"/>
    <n v="96989545"/>
    <n v="72489545"/>
    <n v="51188606.359999999"/>
    <n v="0"/>
    <n v="21029496.09"/>
    <n v="0"/>
    <n v="9493190.9100000001"/>
    <n v="9417690.9100000001"/>
    <n v="41966858"/>
    <n v="0.13095944953165314"/>
  </r>
  <r>
    <s v="21375800"/>
    <s v="Desarrollo Artístico y Extensión Musical"/>
    <x v="12"/>
    <s v="001"/>
    <x v="42"/>
    <s v="TRANSPORTE DENTRO DEL PAIS"/>
    <n v="65000000"/>
    <n v="40000000"/>
    <n v="20760681.010000002"/>
    <n v="0"/>
    <n v="213209.09"/>
    <n v="0"/>
    <n v="4290390.91"/>
    <n v="4290390.91"/>
    <n v="35496400"/>
    <n v="0.10725977275000001"/>
  </r>
  <r>
    <s v="21375800"/>
    <s v="Desarrollo Artístico y Extensión Musical"/>
    <x v="12"/>
    <s v="001"/>
    <x v="43"/>
    <s v="VIATICOS DENTRO DEL PAIS"/>
    <n v="31989545"/>
    <n v="32489545"/>
    <n v="30427925.350000001"/>
    <n v="0"/>
    <n v="20816287"/>
    <n v="0"/>
    <n v="5202800"/>
    <n v="5127300"/>
    <n v="6470458"/>
    <n v="0.16013766890241152"/>
  </r>
  <r>
    <s v="21375800"/>
    <s v="Desarrollo Artístico y Extensión Musical"/>
    <x v="12"/>
    <s v="001"/>
    <x v="46"/>
    <s v="SEGUROS, REASEGUROS Y OTRAS OBLIGACIONES"/>
    <n v="6000000"/>
    <n v="3000000"/>
    <n v="2229232.9300000002"/>
    <n v="0"/>
    <n v="1491917"/>
    <n v="0"/>
    <n v="0"/>
    <n v="0"/>
    <n v="1508083"/>
    <n v="0"/>
  </r>
  <r>
    <s v="21375800"/>
    <s v="Desarrollo Artístico y Extensión Musical"/>
    <x v="12"/>
    <s v="001"/>
    <x v="47"/>
    <s v="SEGUROS"/>
    <n v="6000000"/>
    <n v="3000000"/>
    <n v="2229232.9300000002"/>
    <n v="0"/>
    <n v="1491917"/>
    <n v="0"/>
    <n v="0"/>
    <n v="0"/>
    <n v="1508083"/>
    <n v="0"/>
  </r>
  <r>
    <s v="21375800"/>
    <s v="Desarrollo Artístico y Extensión Musical"/>
    <x v="12"/>
    <s v="001"/>
    <x v="51"/>
    <s v="MANTENIMIENTO Y REPARACION"/>
    <n v="32500000"/>
    <n v="29570547"/>
    <n v="18280660.289999999"/>
    <n v="0"/>
    <n v="5170867.6100000003"/>
    <n v="1513902.22"/>
    <n v="4264113.78"/>
    <n v="4264113.78"/>
    <n v="18621663.390000001"/>
    <n v="0.14420138322094617"/>
  </r>
  <r>
    <s v="21375800"/>
    <s v="Desarrollo Artístico y Extensión Musical"/>
    <x v="12"/>
    <s v="001"/>
    <x v="52"/>
    <s v="MANTENIMIENTO DE EDIFICIOS, LOCALES Y TERRENOS"/>
    <n v="12000000"/>
    <n v="13070547"/>
    <n v="5530257.21"/>
    <n v="0"/>
    <n v="0"/>
    <n v="0"/>
    <n v="0"/>
    <n v="0"/>
    <n v="13070547"/>
    <n v="0"/>
  </r>
  <r>
    <s v="21375800"/>
    <s v="Desarrollo Artístico y Extensión Musical"/>
    <x v="12"/>
    <s v="001"/>
    <x v="54"/>
    <s v="MANT. Y REPARACION DE EQUIPO DE TRANSPORTE"/>
    <n v="8000000"/>
    <n v="4000000"/>
    <n v="3839859.8"/>
    <n v="0"/>
    <n v="668763.97"/>
    <n v="643431.56000000006"/>
    <n v="2392458.7200000002"/>
    <n v="2392458.7200000002"/>
    <n v="295345.75"/>
    <n v="0.59811468000000001"/>
  </r>
  <r>
    <s v="21375800"/>
    <s v="Desarrollo Artístico y Extensión Musical"/>
    <x v="12"/>
    <s v="001"/>
    <x v="56"/>
    <s v="MANT. Y REPARACION DE EQUIPO Y MOBILIARIO DE OFIC."/>
    <n v="8000000"/>
    <n v="8000000"/>
    <n v="5720613.25"/>
    <n v="0"/>
    <n v="2230669.2799999998"/>
    <n v="0"/>
    <n v="1823630.06"/>
    <n v="1823630.06"/>
    <n v="3945700.66"/>
    <n v="0.22795375750000002"/>
  </r>
  <r>
    <s v="21375800"/>
    <s v="Desarrollo Artístico y Extensión Musical"/>
    <x v="12"/>
    <s v="001"/>
    <x v="58"/>
    <s v="MANTENIMIENTO Y REPARACION DE OTROS EQUIPOS"/>
    <n v="4500000"/>
    <n v="4500000"/>
    <n v="3189930.03"/>
    <n v="0"/>
    <n v="2271434.36"/>
    <n v="870470.66"/>
    <n v="48025"/>
    <n v="48025"/>
    <n v="1310069.98"/>
    <n v="1.0672222222222222E-2"/>
  </r>
  <r>
    <s v="21375800"/>
    <s v="Desarrollo Artístico y Extensión Musical"/>
    <x v="12"/>
    <s v="001"/>
    <x v="59"/>
    <s v="IMPUESTOS"/>
    <n v="300000"/>
    <n v="462446"/>
    <n v="462446"/>
    <n v="0"/>
    <n v="232993"/>
    <n v="0"/>
    <n v="229453"/>
    <n v="229453"/>
    <n v="0"/>
    <n v="0.49617252608953261"/>
  </r>
  <r>
    <s v="21375800"/>
    <s v="Desarrollo Artístico y Extensión Musical"/>
    <x v="12"/>
    <s v="001"/>
    <x v="240"/>
    <s v="IMPUESTOS SOBRE LA PROPIEDAD DE BIENES INMUEBLES"/>
    <n v="0"/>
    <n v="232993"/>
    <n v="232993"/>
    <n v="0"/>
    <n v="232993"/>
    <n v="0"/>
    <n v="0"/>
    <n v="0"/>
    <n v="0"/>
    <n v="0"/>
  </r>
  <r>
    <s v="21375800"/>
    <s v="Desarrollo Artístico y Extensión Musical"/>
    <x v="12"/>
    <s v="001"/>
    <x v="60"/>
    <s v="OTROS IMPUESTOS"/>
    <n v="300000"/>
    <n v="229453"/>
    <n v="229453"/>
    <n v="0"/>
    <n v="0"/>
    <n v="0"/>
    <n v="229453"/>
    <n v="229453"/>
    <n v="0"/>
    <n v="1"/>
  </r>
  <r>
    <s v="21375800"/>
    <s v="Desarrollo Artístico y Extensión Musical"/>
    <x v="12"/>
    <s v="001"/>
    <x v="63"/>
    <s v="MATERIALES Y SUMINISTROS"/>
    <n v="21900000"/>
    <n v="28323820"/>
    <n v="16427537.07"/>
    <n v="0"/>
    <n v="2462876.36"/>
    <n v="0"/>
    <n v="2766962.65"/>
    <n v="2766962.65"/>
    <n v="23093980.989999998"/>
    <n v="9.7690306251063591E-2"/>
  </r>
  <r>
    <s v="21375800"/>
    <s v="Desarrollo Artístico y Extensión Musical"/>
    <x v="12"/>
    <s v="001"/>
    <x v="64"/>
    <s v="PRODUCTOS QUIMICOS Y CONEXOS"/>
    <n v="4000000"/>
    <n v="3500000"/>
    <n v="2355510.89"/>
    <n v="0"/>
    <n v="79853"/>
    <n v="0"/>
    <n v="1120147"/>
    <n v="1120147"/>
    <n v="2300000"/>
    <n v="0.32004199999999999"/>
  </r>
  <r>
    <s v="21375800"/>
    <s v="Desarrollo Artístico y Extensión Musical"/>
    <x v="12"/>
    <s v="001"/>
    <x v="65"/>
    <s v="COMBUSTIBLES Y LUBRICANTES"/>
    <n v="3000000"/>
    <n v="3500000"/>
    <n v="2355510.89"/>
    <n v="0"/>
    <n v="79853"/>
    <n v="0"/>
    <n v="1120147"/>
    <n v="1120147"/>
    <n v="2300000"/>
    <n v="0.32004199999999999"/>
  </r>
  <r>
    <s v="21375800"/>
    <s v="Desarrollo Artístico y Extensión Musical"/>
    <x v="12"/>
    <s v="001"/>
    <x v="67"/>
    <s v="TINTAS, PINTURAS Y DILUYENTES"/>
    <n v="1000000"/>
    <n v="0"/>
    <n v="0"/>
    <n v="0"/>
    <n v="0"/>
    <n v="0"/>
    <n v="0"/>
    <n v="0"/>
    <n v="0"/>
    <n v="0"/>
  </r>
  <r>
    <s v="21375800"/>
    <s v="Desarrollo Artístico y Extensión Musical"/>
    <x v="12"/>
    <s v="001"/>
    <x v="72"/>
    <s v="MATERIALES Y PROD DE USO EN LA CONSTRUC Y MANT."/>
    <n v="300000"/>
    <n v="250000"/>
    <n v="189772.92"/>
    <n v="0"/>
    <n v="0"/>
    <n v="0"/>
    <n v="0"/>
    <n v="0"/>
    <n v="250000"/>
    <n v="0"/>
  </r>
  <r>
    <s v="21375800"/>
    <s v="Desarrollo Artístico y Extensión Musical"/>
    <x v="12"/>
    <s v="001"/>
    <x v="74"/>
    <s v="MAT. Y PROD. ELECTRICOS, TELEFONICOS Y DE COMPUTO"/>
    <n v="300000"/>
    <n v="250000"/>
    <n v="189772.92"/>
    <n v="0"/>
    <n v="0"/>
    <n v="0"/>
    <n v="0"/>
    <n v="0"/>
    <n v="250000"/>
    <n v="0"/>
  </r>
  <r>
    <s v="21375800"/>
    <s v="Desarrollo Artístico y Extensión Musical"/>
    <x v="12"/>
    <s v="001"/>
    <x v="77"/>
    <s v="HERRAMIENTAS, REPUESTOS Y ACCESORIOS"/>
    <n v="10000000"/>
    <n v="7000000"/>
    <n v="3221184.17"/>
    <n v="0"/>
    <n v="0"/>
    <n v="0"/>
    <n v="0"/>
    <n v="0"/>
    <n v="7000000"/>
    <n v="0"/>
  </r>
  <r>
    <s v="21375800"/>
    <s v="Desarrollo Artístico y Extensión Musical"/>
    <x v="12"/>
    <s v="001"/>
    <x v="79"/>
    <s v="REPUESTOS Y ACCESORIOS"/>
    <n v="10000000"/>
    <n v="7000000"/>
    <n v="3221184.17"/>
    <n v="0"/>
    <n v="0"/>
    <n v="0"/>
    <n v="0"/>
    <n v="0"/>
    <n v="7000000"/>
    <n v="0"/>
  </r>
  <r>
    <s v="21375800"/>
    <s v="Desarrollo Artístico y Extensión Musical"/>
    <x v="12"/>
    <s v="001"/>
    <x v="80"/>
    <s v="UTILES, MATERIALES Y SUMINISTROS DIVERSOS"/>
    <n v="7600000"/>
    <n v="17573820"/>
    <n v="10661069.09"/>
    <n v="0"/>
    <n v="2383023.36"/>
    <n v="0"/>
    <n v="1646815.65"/>
    <n v="1646815.65"/>
    <n v="13543980.99"/>
    <n v="9.3708462360488493E-2"/>
  </r>
  <r>
    <s v="21375800"/>
    <s v="Desarrollo Artístico y Extensión Musical"/>
    <x v="12"/>
    <s v="001"/>
    <x v="81"/>
    <s v="UTILES Y MATERIALES DE OFICINA Y COMPUTO"/>
    <n v="500000"/>
    <n v="500000"/>
    <n v="354436.67"/>
    <n v="0"/>
    <n v="0"/>
    <n v="0"/>
    <n v="0"/>
    <n v="0"/>
    <n v="500000"/>
    <n v="0"/>
  </r>
  <r>
    <s v="21375800"/>
    <s v="Desarrollo Artístico y Extensión Musical"/>
    <x v="12"/>
    <s v="001"/>
    <x v="83"/>
    <s v="PRODUCTOS DE PAPEL, CARTON E IMPRESOS"/>
    <n v="1500000"/>
    <n v="500000"/>
    <n v="228890.87"/>
    <n v="0"/>
    <n v="0"/>
    <n v="0"/>
    <n v="0"/>
    <n v="0"/>
    <n v="500000"/>
    <n v="0"/>
  </r>
  <r>
    <s v="21375800"/>
    <s v="Desarrollo Artístico y Extensión Musical"/>
    <x v="12"/>
    <s v="001"/>
    <x v="84"/>
    <s v="TEXTILES Y VESTUARIO"/>
    <n v="0"/>
    <n v="10973820"/>
    <n v="5023614.3099999996"/>
    <n v="0"/>
    <n v="0"/>
    <n v="0"/>
    <n v="0"/>
    <n v="0"/>
    <n v="10973820"/>
    <n v="0"/>
  </r>
  <r>
    <s v="21375800"/>
    <s v="Desarrollo Artístico y Extensión Musical"/>
    <x v="12"/>
    <s v="001"/>
    <x v="85"/>
    <s v="UTILES Y MATERIALES DE LIMPIEZA"/>
    <n v="5000000"/>
    <n v="5000000"/>
    <n v="4628803.24"/>
    <n v="0"/>
    <n v="2383023.36"/>
    <n v="0"/>
    <n v="1646815.65"/>
    <n v="1646815.65"/>
    <n v="970160.99"/>
    <n v="0.32936313"/>
  </r>
  <r>
    <s v="21375800"/>
    <s v="Desarrollo Artístico y Extensión Musical"/>
    <x v="12"/>
    <s v="001"/>
    <x v="86"/>
    <s v="UTILES Y MATERIALES DE RESGUARDO Y SEGURIDAD"/>
    <n v="300000"/>
    <n v="300000"/>
    <n v="212662"/>
    <n v="0"/>
    <n v="0"/>
    <n v="0"/>
    <n v="0"/>
    <n v="0"/>
    <n v="300000"/>
    <n v="0"/>
  </r>
  <r>
    <s v="21375800"/>
    <s v="Desarrollo Artístico y Extensión Musical"/>
    <x v="12"/>
    <s v="001"/>
    <x v="87"/>
    <s v="OTROS UTILES, MATERIALES Y SUMINISTROS DIVERSOS"/>
    <n v="300000"/>
    <n v="300000"/>
    <n v="212662"/>
    <n v="0"/>
    <n v="0"/>
    <n v="0"/>
    <n v="0"/>
    <n v="0"/>
    <n v="300000"/>
    <n v="0"/>
  </r>
  <r>
    <s v="21375800"/>
    <s v="Desarrollo Artístico y Extensión Musical"/>
    <x v="12"/>
    <s v="001"/>
    <x v="88"/>
    <s v="TRANSFERENCIAS CORRIENTES"/>
    <n v="143360529"/>
    <n v="172791090"/>
    <n v="151748266.69999999"/>
    <n v="0"/>
    <n v="30030358.460000001"/>
    <n v="0"/>
    <n v="83839825.530000001"/>
    <n v="83839825.530000001"/>
    <n v="58920906.009999998"/>
    <n v="0.48520919411990515"/>
  </r>
  <r>
    <s v="21375800"/>
    <s v="Desarrollo Artístico y Extensión Musical"/>
    <x v="12"/>
    <s v="001"/>
    <x v="89"/>
    <s v="TRANSFERENCIAS CORRIENTES AL SECTOR PUBLICO"/>
    <n v="42957756"/>
    <n v="42583460"/>
    <n v="42583460"/>
    <n v="0"/>
    <n v="18763801.699999999"/>
    <n v="0"/>
    <n v="22847317.300000001"/>
    <n v="22847317.300000001"/>
    <n v="972341"/>
    <n v="0.53653031717009381"/>
  </r>
  <r>
    <s v="21375800"/>
    <s v="Desarrollo Artístico y Extensión Musical"/>
    <x v="12"/>
    <s v="001"/>
    <x v="241"/>
    <s v="CCSS CONTRIBUCION ESTATAL SEGURO PENSIONES (CONTRIBUCION ESTATAL AL SEGURO DE PENSIONES, SEGUN LEY NO. 17 DEL 22 DE OCTUBRE DE 1943, LEY"/>
    <n v="37056965"/>
    <n v="36734084"/>
    <n v="36734084"/>
    <n v="0"/>
    <n v="16186356.48"/>
    <n v="0"/>
    <n v="19708949.52"/>
    <n v="19708949.52"/>
    <n v="838778"/>
    <n v="0.53653031119545547"/>
  </r>
  <r>
    <s v="21375800"/>
    <s v="Desarrollo Artístico y Extensión Musical"/>
    <x v="12"/>
    <s v="001"/>
    <x v="242"/>
    <s v="CCSS CONTRIBUCION ESTATAL SEGURO SALUD (CONTRIBUCION ESTATAL AL SEGURO DE SALUD, SEGUN LEY NO. 17 DEL 22 DE OCTUBRE DE 1943, LEY"/>
    <n v="5900791"/>
    <n v="5849376"/>
    <n v="5849376"/>
    <n v="0"/>
    <n v="2577445.2200000002"/>
    <n v="0"/>
    <n v="3138367.78"/>
    <n v="3138367.78"/>
    <n v="133563"/>
    <n v="0.53653035469082511"/>
  </r>
  <r>
    <s v="21375800"/>
    <s v="Desarrollo Artístico y Extensión Musical"/>
    <x v="12"/>
    <s v="001"/>
    <x v="96"/>
    <s v="PRESTACIONES"/>
    <n v="9500000"/>
    <n v="36943028"/>
    <n v="36884802.670000002"/>
    <n v="0"/>
    <n v="0"/>
    <n v="0"/>
    <n v="8933116"/>
    <n v="8933116"/>
    <n v="28009912"/>
    <n v="0.24180789944993139"/>
  </r>
  <r>
    <s v="21375800"/>
    <s v="Desarrollo Artístico y Extensión Musical"/>
    <x v="12"/>
    <s v="001"/>
    <x v="97"/>
    <s v="PRESTACIONES LEGALES"/>
    <n v="200000"/>
    <n v="27643028"/>
    <n v="27584802.670000002"/>
    <n v="0"/>
    <n v="0"/>
    <n v="0"/>
    <n v="0"/>
    <n v="0"/>
    <n v="27643028"/>
    <n v="0"/>
  </r>
  <r>
    <s v="21375800"/>
    <s v="Desarrollo Artístico y Extensión Musical"/>
    <x v="12"/>
    <s v="001"/>
    <x v="98"/>
    <s v="OTRAS PRESTACIONES"/>
    <n v="9300000"/>
    <n v="9300000"/>
    <n v="9300000"/>
    <n v="0"/>
    <n v="0"/>
    <n v="0"/>
    <n v="8933116"/>
    <n v="8933116"/>
    <n v="366884"/>
    <n v="0.96055010752688175"/>
  </r>
  <r>
    <s v="21375800"/>
    <s v="Desarrollo Artístico y Extensión Musical"/>
    <x v="12"/>
    <s v="001"/>
    <x v="99"/>
    <s v="TRANSF. C.TES A ENTIDADES PRIV. SIN FINES DE LUCRO"/>
    <n v="77402773"/>
    <n v="77402773"/>
    <n v="56418175.030000001"/>
    <n v="0"/>
    <n v="11266556.76"/>
    <n v="0"/>
    <n v="45151617.57"/>
    <n v="45151617.57"/>
    <n v="20984598.670000002"/>
    <n v="0.58333333316107427"/>
  </r>
  <r>
    <s v="21375800"/>
    <s v="Desarrollo Artístico y Extensión Musical"/>
    <x v="12"/>
    <s v="001"/>
    <x v="243"/>
    <s v="ASOCIACION SINFONICA DE HEREDIA (PARA GASTOS DE OPERACION SEGUN LEY NO. 3698 DEL 22/06/1966)."/>
    <n v="77402773"/>
    <n v="77402773"/>
    <n v="56418175.030000001"/>
    <n v="0"/>
    <n v="11266556.76"/>
    <n v="0"/>
    <n v="45151617.57"/>
    <n v="45151617.57"/>
    <n v="20984598.670000002"/>
    <n v="0.58333333316107427"/>
  </r>
  <r>
    <s v="21375800"/>
    <s v="Desarrollo Artístico y Extensión Musical"/>
    <x v="12"/>
    <s v="001"/>
    <x v="103"/>
    <s v="OTRAS TRANSFERENCIAS CORRIENTES AL SECTOR PRIVADO"/>
    <n v="13500000"/>
    <n v="15861829"/>
    <n v="15861829"/>
    <n v="0"/>
    <n v="0"/>
    <n v="0"/>
    <n v="6907774.6600000001"/>
    <n v="6907774.6600000001"/>
    <n v="8954054.3399999999"/>
    <n v="0.43549672991683369"/>
  </r>
  <r>
    <s v="21375800"/>
    <s v="Desarrollo Artístico y Extensión Musical"/>
    <x v="12"/>
    <s v="001"/>
    <x v="104"/>
    <s v="INDEMNIZACIONES"/>
    <n v="13500000"/>
    <n v="15861829"/>
    <n v="15861829"/>
    <n v="0"/>
    <n v="0"/>
    <n v="0"/>
    <n v="6907774.6600000001"/>
    <n v="6907774.6600000001"/>
    <n v="8954054.3399999999"/>
    <n v="0.43549672991683369"/>
  </r>
  <r>
    <s v="21375800"/>
    <s v="Desarrollo Artístico y Extensión Musical"/>
    <x v="12"/>
    <s v="280"/>
    <x v="110"/>
    <s v="BIENES DURADEROS"/>
    <n v="86325867"/>
    <n v="86325867"/>
    <n v="78456517"/>
    <n v="57530360.619999997"/>
    <n v="0"/>
    <n v="0"/>
    <n v="3598747"/>
    <n v="3598747"/>
    <n v="25196759.379999999"/>
    <n v="4.1687933467265383E-2"/>
  </r>
  <r>
    <s v="21375800"/>
    <s v="Desarrollo Artístico y Extensión Musical"/>
    <x v="12"/>
    <s v="280"/>
    <x v="111"/>
    <s v="MAQUINARIA, EQUIPO Y MOBILIARIO"/>
    <n v="85209664"/>
    <n v="86025867"/>
    <n v="78156517"/>
    <n v="57530360.619999997"/>
    <n v="0"/>
    <n v="0"/>
    <n v="3598747"/>
    <n v="3598747"/>
    <n v="24896759.379999999"/>
    <n v="4.1833312763938785E-2"/>
  </r>
  <r>
    <s v="21375800"/>
    <s v="Desarrollo Artístico y Extensión Musical"/>
    <x v="12"/>
    <s v="280"/>
    <x v="113"/>
    <s v="EQUIPO DE COMUNICACION"/>
    <n v="0"/>
    <n v="1341164"/>
    <n v="1341164"/>
    <n v="0"/>
    <n v="0"/>
    <n v="0"/>
    <n v="0"/>
    <n v="0"/>
    <n v="1341164"/>
    <n v="0"/>
  </r>
  <r>
    <s v="21375800"/>
    <s v="Desarrollo Artístico y Extensión Musical"/>
    <x v="12"/>
    <s v="280"/>
    <x v="114"/>
    <s v="EQUIPO Y MOBILIARIO DE OFICINA"/>
    <n v="2000000"/>
    <n v="2000000"/>
    <n v="2000000"/>
    <n v="0"/>
    <n v="0"/>
    <n v="0"/>
    <n v="0"/>
    <n v="0"/>
    <n v="2000000"/>
    <n v="0"/>
  </r>
  <r>
    <s v="21375800"/>
    <s v="Desarrollo Artístico y Extensión Musical"/>
    <x v="12"/>
    <s v="280"/>
    <x v="115"/>
    <s v="EQUIPO Y PROGRAMAS DE COMPUTO"/>
    <n v="0"/>
    <n v="11293617"/>
    <n v="11293617"/>
    <n v="0"/>
    <n v="0"/>
    <n v="0"/>
    <n v="0"/>
    <n v="0"/>
    <n v="11293617"/>
    <n v="0"/>
  </r>
  <r>
    <s v="21375800"/>
    <s v="Desarrollo Artístico y Extensión Musical"/>
    <x v="12"/>
    <s v="280"/>
    <x v="116"/>
    <s v="EQUIPO Y MOBILIARIO EDUCACIONAL, DEP. Y RECREATIVO"/>
    <n v="83209664"/>
    <n v="71391086"/>
    <n v="63521736"/>
    <n v="57530360.619999997"/>
    <n v="0"/>
    <n v="0"/>
    <n v="3598747"/>
    <n v="3598747"/>
    <n v="10261978.380000001"/>
    <n v="5.0408912395589554E-2"/>
  </r>
  <r>
    <s v="21375800"/>
    <s v="Desarrollo Artístico y Extensión Musical"/>
    <x v="12"/>
    <s v="280"/>
    <x v="119"/>
    <s v="BIENES DURADEROS DIVERSOS"/>
    <n v="1116203"/>
    <n v="300000"/>
    <n v="300000"/>
    <n v="0"/>
    <n v="0"/>
    <n v="0"/>
    <n v="0"/>
    <n v="0"/>
    <n v="300000"/>
    <n v="0"/>
  </r>
  <r>
    <s v="21375800"/>
    <s v="Desarrollo Artístico y Extensión Musical"/>
    <x v="12"/>
    <s v="280"/>
    <x v="120"/>
    <s v="BIENES INTANGIBLES"/>
    <n v="1116203"/>
    <n v="300000"/>
    <n v="300000"/>
    <n v="0"/>
    <n v="0"/>
    <n v="0"/>
    <n v="0"/>
    <n v="0"/>
    <n v="300000"/>
    <n v="0"/>
  </r>
  <r>
    <s v="21375801"/>
    <s v="CENTRO NACIONAL DE LA MÚSICA"/>
    <x v="13"/>
    <s v="001"/>
    <x v="0"/>
    <s v=""/>
    <n v="3030596590"/>
    <n v="3028596590"/>
    <n v="2706396171.4099998"/>
    <n v="0"/>
    <n v="0"/>
    <n v="0"/>
    <n v="1435422536.45"/>
    <n v="1427568937.49"/>
    <n v="1593174053.55"/>
    <n v="0.47395633383117558"/>
  </r>
  <r>
    <s v="21375801"/>
    <s v="CENTRO NACIONAL DE LA MÚSICA"/>
    <x v="13"/>
    <s v="001"/>
    <x v="1"/>
    <s v="REMUNERACIONES"/>
    <n v="2395234432"/>
    <n v="2395234432"/>
    <n v="2245588830"/>
    <n v="0"/>
    <n v="0"/>
    <n v="0"/>
    <n v="1137085759.6600001"/>
    <n v="1137085759.6600001"/>
    <n v="1258148672.3399999"/>
    <n v="0.47472837918021382"/>
  </r>
  <r>
    <s v="21375801"/>
    <s v="CENTRO NACIONAL DE LA MÚSICA"/>
    <x v="13"/>
    <s v="001"/>
    <x v="2"/>
    <s v="REMUNERACIONES BASICAS"/>
    <n v="1109137313"/>
    <n v="1215211164"/>
    <n v="1131434014"/>
    <n v="0"/>
    <n v="0"/>
    <n v="0"/>
    <n v="567586735.10000002"/>
    <n v="567586735.10000002"/>
    <n v="647624428.89999998"/>
    <n v="0.46706840087917428"/>
  </r>
  <r>
    <s v="21375801"/>
    <s v="CENTRO NACIONAL DE LA MÚSICA"/>
    <x v="13"/>
    <s v="001"/>
    <x v="3"/>
    <s v="SUELDOS PARA CARGOS FIJOS"/>
    <n v="1077137313"/>
    <n v="1183211164"/>
    <n v="1109434014"/>
    <n v="0"/>
    <n v="0"/>
    <n v="0"/>
    <n v="561686085.10000002"/>
    <n v="561686085.10000002"/>
    <n v="621525078.89999998"/>
    <n v="0.4747133074718014"/>
  </r>
  <r>
    <s v="21375801"/>
    <s v="CENTRO NACIONAL DE LA MÚSICA"/>
    <x v="13"/>
    <s v="001"/>
    <x v="4"/>
    <s v="SUPLENCIAS"/>
    <n v="32000000"/>
    <n v="32000000"/>
    <n v="22000000"/>
    <n v="0"/>
    <n v="0"/>
    <n v="0"/>
    <n v="5900650"/>
    <n v="5900650"/>
    <n v="26099350"/>
    <n v="0.18439531249999999"/>
  </r>
  <r>
    <s v="21375801"/>
    <s v="CENTRO NACIONAL DE LA MÚSICA"/>
    <x v="13"/>
    <s v="001"/>
    <x v="5"/>
    <s v="REMUNERACIONES EVENTUALES"/>
    <n v="4200000"/>
    <n v="4200000"/>
    <n v="4200000"/>
    <n v="0"/>
    <n v="0"/>
    <n v="0"/>
    <n v="2658690.7000000002"/>
    <n v="2658690.7000000002"/>
    <n v="1541309.3"/>
    <n v="0.63302159523809531"/>
  </r>
  <r>
    <s v="21375801"/>
    <s v="CENTRO NACIONAL DE LA MÚSICA"/>
    <x v="13"/>
    <s v="001"/>
    <x v="6"/>
    <s v="TIEMPO EXTRAORDINARIO"/>
    <n v="4200000"/>
    <n v="4200000"/>
    <n v="4200000"/>
    <n v="0"/>
    <n v="0"/>
    <n v="0"/>
    <n v="2658690.7000000002"/>
    <n v="2658690.7000000002"/>
    <n v="1541309.3"/>
    <n v="0.63302159523809531"/>
  </r>
  <r>
    <s v="21375801"/>
    <s v="CENTRO NACIONAL DE LA MÚSICA"/>
    <x v="13"/>
    <s v="001"/>
    <x v="7"/>
    <s v="INCENTIVOS SALARIALES"/>
    <n v="900674116"/>
    <n v="794600265"/>
    <n v="752973816"/>
    <n v="0"/>
    <n v="0"/>
    <n v="0"/>
    <n v="383474265.75"/>
    <n v="383474265.75"/>
    <n v="411125999.25"/>
    <n v="0.48260022383707613"/>
  </r>
  <r>
    <s v="21375801"/>
    <s v="CENTRO NACIONAL DE LA MÚSICA"/>
    <x v="13"/>
    <s v="001"/>
    <x v="8"/>
    <s v="RETRIBUCION POR AÑOS SERVIDOS"/>
    <n v="394500000"/>
    <n v="335045493"/>
    <n v="314849391"/>
    <n v="0"/>
    <n v="0"/>
    <n v="0"/>
    <n v="162609207.69999999"/>
    <n v="162609207.69999999"/>
    <n v="172436285.30000001"/>
    <n v="0.48533471154617197"/>
  </r>
  <r>
    <s v="21375801"/>
    <s v="CENTRO NACIONAL DE LA MÚSICA"/>
    <x v="13"/>
    <s v="001"/>
    <x v="9"/>
    <s v="RESTRICCION AL EJERCICIO LIBERAL DE LA PROFESION"/>
    <n v="111336500"/>
    <n v="87466320"/>
    <n v="82896465"/>
    <n v="0"/>
    <n v="0"/>
    <n v="0"/>
    <n v="49944589.460000001"/>
    <n v="49944589.460000001"/>
    <n v="37521730.539999999"/>
    <n v="0.57101509998362798"/>
  </r>
  <r>
    <s v="21375801"/>
    <s v="CENTRO NACIONAL DE LA MÚSICA"/>
    <x v="13"/>
    <s v="001"/>
    <x v="10"/>
    <s v="DECIMOTERCER MES"/>
    <n v="152176152"/>
    <n v="152176152"/>
    <n v="143815660"/>
    <n v="0"/>
    <n v="0"/>
    <n v="0"/>
    <n v="2902581.29"/>
    <n v="2902581.29"/>
    <n v="149273570.71000001"/>
    <n v="1.9073824984088179E-2"/>
  </r>
  <r>
    <s v="21375801"/>
    <s v="CENTRO NACIONAL DE LA MÚSICA"/>
    <x v="13"/>
    <s v="001"/>
    <x v="11"/>
    <s v="SALARIO ESCOLAR"/>
    <n v="124861464"/>
    <n v="118361464"/>
    <n v="113861464"/>
    <n v="0"/>
    <n v="0"/>
    <n v="0"/>
    <n v="113861464"/>
    <n v="113861464"/>
    <n v="4500000"/>
    <n v="0.96198086904366098"/>
  </r>
  <r>
    <s v="21375801"/>
    <s v="CENTRO NACIONAL DE LA MÚSICA"/>
    <x v="13"/>
    <s v="001"/>
    <x v="12"/>
    <s v="OTROS INCENTIVOS SALARIALES"/>
    <n v="117800000"/>
    <n v="101550836"/>
    <n v="97550836"/>
    <n v="0"/>
    <n v="0"/>
    <n v="0"/>
    <n v="54156423.299999997"/>
    <n v="54156423.299999997"/>
    <n v="47394412.700000003"/>
    <n v="0.53329372197388902"/>
  </r>
  <r>
    <s v="21375801"/>
    <s v="CENTRO NACIONAL DE LA MÚSICA"/>
    <x v="13"/>
    <s v="001"/>
    <x v="13"/>
    <s v="CONTRIB. PATRONALES AL DES. Y LA SEGURIDAD SOCIAL"/>
    <n v="181528941"/>
    <n v="181528941"/>
    <n v="171743251"/>
    <n v="0"/>
    <n v="0"/>
    <n v="0"/>
    <n v="88979566"/>
    <n v="88979566"/>
    <n v="92549375"/>
    <n v="0.49016738328242659"/>
  </r>
  <r>
    <s v="21375801"/>
    <s v="CENTRO NACIONAL DE LA MÚSICA"/>
    <x v="13"/>
    <s v="001"/>
    <x v="244"/>
    <s v="CCSS CONTRIBUCION PATRONAL SEGURO SALUD (CONTRIBUCION PATRONAL SEGURO DE SALUD, SEGUN LEY NO. 17 DEL 22 DE OCTUBRE DE 1943, LEY"/>
    <n v="172219764"/>
    <n v="172219764"/>
    <n v="162935904"/>
    <n v="0"/>
    <n v="0"/>
    <n v="0"/>
    <n v="84420826"/>
    <n v="84420826"/>
    <n v="87798938"/>
    <n v="0.49019243807580642"/>
  </r>
  <r>
    <s v="21375801"/>
    <s v="CENTRO NACIONAL DE LA MÚSICA"/>
    <x v="13"/>
    <s v="001"/>
    <x v="245"/>
    <s v="BANCO POPULAR Y DE DESARROLLO COMUNAL. (BPDC) (SEGUN LEY NO. 4351 DEL 11 DE JULIO DE 1969, LEY ORGANICA DEL B.P.D.C.)."/>
    <n v="9309177"/>
    <n v="9309177"/>
    <n v="8807347"/>
    <n v="0"/>
    <n v="0"/>
    <n v="0"/>
    <n v="4558740"/>
    <n v="4558740"/>
    <n v="4750437"/>
    <n v="0.48970386963315876"/>
  </r>
  <r>
    <s v="21375801"/>
    <s v="CENTRO NACIONAL DE LA MÚSICA"/>
    <x v="13"/>
    <s v="001"/>
    <x v="16"/>
    <s v="CONTRIB PATRONALES A FOND PENS Y OTROS FOND CAPIT."/>
    <n v="199694062"/>
    <n v="199694062"/>
    <n v="185237749"/>
    <n v="0"/>
    <n v="0"/>
    <n v="0"/>
    <n v="94386502.109999999"/>
    <n v="94386502.109999999"/>
    <n v="105307559.89"/>
    <n v="0.47265552698307073"/>
  </r>
  <r>
    <s v="21375801"/>
    <s v="CENTRO NACIONAL DE LA MÚSICA"/>
    <x v="13"/>
    <s v="001"/>
    <x v="246"/>
    <s v="CCSS CONTRIBUCION PATRONAL SEGURO PENSIONES (CONTRIBUCION PATRONAL SEGURO DE PENSIONES, SEGUN LEY NO. 17 DEL 22 DE OCTUBRE DE 1943, LEY"/>
    <n v="100911473"/>
    <n v="100911473"/>
    <n v="95471633"/>
    <n v="0"/>
    <n v="0"/>
    <n v="0"/>
    <n v="49440062"/>
    <n v="49440062"/>
    <n v="51471411"/>
    <n v="0.48993499480480279"/>
  </r>
  <r>
    <s v="21375801"/>
    <s v="CENTRO NACIONAL DE LA MÚSICA"/>
    <x v="13"/>
    <s v="001"/>
    <x v="247"/>
    <s v="CCSS APORTE PATRONAL REGIMEN PENSIONES (APORTE PATRONAL AL REGIMEN DE PENSIONES, SEGUN LEY DE PROTECCION AL TRABAJADOR NO. 7983 DEL 16"/>
    <n v="55855059"/>
    <n v="55855059"/>
    <n v="52844077"/>
    <n v="0"/>
    <n v="0"/>
    <n v="0"/>
    <n v="27352629"/>
    <n v="27352629"/>
    <n v="28502430"/>
    <n v="0.48970727969332195"/>
  </r>
  <r>
    <s v="21375801"/>
    <s v="CENTRO NACIONAL DE LA MÚSICA"/>
    <x v="13"/>
    <s v="001"/>
    <x v="248"/>
    <s v="CCSS APORTE PATRONAL FONDO CAPITALIZACION LABORAL (APORTE PATRONAL AL FONDO DE CAPITALIZACION LABORAL, SEGUN LEY DE PROTECCION AL TRABAJADOR"/>
    <n v="27927530"/>
    <n v="27927530"/>
    <n v="26422039"/>
    <n v="0"/>
    <n v="0"/>
    <n v="0"/>
    <n v="13676312"/>
    <n v="13676312"/>
    <n v="14251218"/>
    <n v="0.48970718140845254"/>
  </r>
  <r>
    <s v="21375801"/>
    <s v="CENTRO NACIONAL DE LA MÚSICA"/>
    <x v="13"/>
    <s v="001"/>
    <x v="249"/>
    <s v="ASOCIACION DE EMPLEADOS DEL MINISTERIO DE CULTURA Y JUVENTUD (ASEMICULTURA). (APORTE PATRONAL A LA ASOCIACION DE EMPLEADOS DEL MINISTERIO DE CULTURA"/>
    <n v="15000000"/>
    <n v="15000000"/>
    <n v="10500000"/>
    <n v="0"/>
    <n v="0"/>
    <n v="0"/>
    <n v="3917499.11"/>
    <n v="3917499.11"/>
    <n v="11082500.890000001"/>
    <n v="0.2611666073333333"/>
  </r>
  <r>
    <s v="21375801"/>
    <s v="CENTRO NACIONAL DE LA MÚSICA"/>
    <x v="13"/>
    <s v="001"/>
    <x v="21"/>
    <s v="SERVICIOS"/>
    <n v="392507251"/>
    <n v="402507251"/>
    <n v="263998062.31999999"/>
    <n v="0"/>
    <n v="0"/>
    <n v="0"/>
    <n v="182147080.69999999"/>
    <n v="174403411.09"/>
    <n v="220360170.30000001"/>
    <n v="0.45253117862465536"/>
  </r>
  <r>
    <s v="21375801"/>
    <s v="CENTRO NACIONAL DE LA MÚSICA"/>
    <x v="13"/>
    <s v="001"/>
    <x v="22"/>
    <s v="ALQUILERES"/>
    <n v="34932555"/>
    <n v="39232555"/>
    <n v="25232674.350000001"/>
    <n v="0"/>
    <n v="0"/>
    <n v="0"/>
    <n v="17939388.260000002"/>
    <n v="17392668.25"/>
    <n v="21293166.739999998"/>
    <n v="0.45725771008286364"/>
  </r>
  <r>
    <s v="21375801"/>
    <s v="CENTRO NACIONAL DE LA MÚSICA"/>
    <x v="13"/>
    <s v="001"/>
    <x v="23"/>
    <s v="ALQUILER DE EQUIPO DE COMPUTO"/>
    <n v="34932555"/>
    <n v="34732555"/>
    <n v="22415470.129999999"/>
    <n v="0"/>
    <n v="0"/>
    <n v="0"/>
    <n v="15122184.039999999"/>
    <n v="14575464.029999999"/>
    <n v="19610370.960000001"/>
    <n v="0.43538933545199882"/>
  </r>
  <r>
    <s v="21375801"/>
    <s v="CENTRO NACIONAL DE LA MÚSICA"/>
    <x v="13"/>
    <s v="001"/>
    <x v="250"/>
    <s v="OTROS ALQUILERES"/>
    <n v="0"/>
    <n v="4500000"/>
    <n v="2817204.22"/>
    <n v="0"/>
    <n v="0"/>
    <n v="0"/>
    <n v="2817204.22"/>
    <n v="2817204.22"/>
    <n v="1682795.78"/>
    <n v="0.62604538222222228"/>
  </r>
  <r>
    <s v="21375801"/>
    <s v="CENTRO NACIONAL DE LA MÚSICA"/>
    <x v="13"/>
    <s v="001"/>
    <x v="24"/>
    <s v="SERVICIOS BASICOS"/>
    <n v="42600000"/>
    <n v="36060000"/>
    <n v="25366255.649999999"/>
    <n v="0"/>
    <n v="0"/>
    <n v="0"/>
    <n v="17756810.510000002"/>
    <n v="17756810.510000002"/>
    <n v="18303189.489999998"/>
    <n v="0.49242402967276766"/>
  </r>
  <r>
    <s v="21375801"/>
    <s v="CENTRO NACIONAL DE LA MÚSICA"/>
    <x v="13"/>
    <s v="001"/>
    <x v="25"/>
    <s v="SERVICIO DE AGUA Y ALCANTARILLADO"/>
    <n v="12600000"/>
    <n v="12600000"/>
    <n v="8931804.0899999999"/>
    <n v="0"/>
    <n v="0"/>
    <n v="0"/>
    <n v="6319182.8700000001"/>
    <n v="6319182.8700000001"/>
    <n v="6280817.1299999999"/>
    <n v="0.50152245000000006"/>
  </r>
  <r>
    <s v="21375801"/>
    <s v="CENTRO NACIONAL DE LA MÚSICA"/>
    <x v="13"/>
    <s v="001"/>
    <x v="26"/>
    <s v="SERVICIO DE ENERGIA ELECTRICA"/>
    <n v="13260000"/>
    <n v="11000000"/>
    <n v="7894843.6399999997"/>
    <n v="0"/>
    <n v="0"/>
    <n v="0"/>
    <n v="5171895"/>
    <n v="5171895"/>
    <n v="5828105"/>
    <n v="0.47017227272727274"/>
  </r>
  <r>
    <s v="21375801"/>
    <s v="CENTRO NACIONAL DE LA MÚSICA"/>
    <x v="13"/>
    <s v="001"/>
    <x v="27"/>
    <s v="SERVICIO DE CORREO"/>
    <n v="480000"/>
    <n v="200000"/>
    <n v="200000"/>
    <n v="0"/>
    <n v="0"/>
    <n v="0"/>
    <n v="52235"/>
    <n v="52235"/>
    <n v="147765"/>
    <n v="0.26117499999999999"/>
  </r>
  <r>
    <s v="21375801"/>
    <s v="CENTRO NACIONAL DE LA MÚSICA"/>
    <x v="13"/>
    <s v="001"/>
    <x v="28"/>
    <s v="SERVICIO DE TELECOMUNICACIONES"/>
    <n v="16260000"/>
    <n v="12260000"/>
    <n v="8339607.9199999999"/>
    <n v="0"/>
    <n v="0"/>
    <n v="0"/>
    <n v="6213497.6399999997"/>
    <n v="6213497.6399999997"/>
    <n v="6046502.3600000003"/>
    <n v="0.50681057422512232"/>
  </r>
  <r>
    <s v="21375801"/>
    <s v="CENTRO NACIONAL DE LA MÚSICA"/>
    <x v="13"/>
    <s v="001"/>
    <x v="30"/>
    <s v="SERVICIOS COMERCIALES Y FINANCIEROS"/>
    <n v="14120086"/>
    <n v="15450086"/>
    <n v="10657707.300000001"/>
    <n v="0"/>
    <n v="0"/>
    <n v="0"/>
    <n v="9265288.1199999992"/>
    <n v="9130712.3200000003"/>
    <n v="6184797.8799999999"/>
    <n v="0.59969168585857702"/>
  </r>
  <r>
    <s v="21375801"/>
    <s v="CENTRO NACIONAL DE LA MÚSICA"/>
    <x v="13"/>
    <s v="001"/>
    <x v="31"/>
    <s v="INFORMACION"/>
    <n v="500000"/>
    <n v="200000"/>
    <n v="200000"/>
    <n v="0"/>
    <n v="0"/>
    <n v="0"/>
    <n v="0"/>
    <n v="0"/>
    <n v="200000"/>
    <n v="0"/>
  </r>
  <r>
    <s v="21375801"/>
    <s v="CENTRO NACIONAL DE LA MÚSICA"/>
    <x v="13"/>
    <s v="001"/>
    <x v="32"/>
    <s v="PUBLICIDAD Y PROPAGANDA"/>
    <n v="700000"/>
    <n v="700000"/>
    <n v="496211.34"/>
    <n v="0"/>
    <n v="0"/>
    <n v="0"/>
    <n v="496211.34"/>
    <n v="496211.34"/>
    <n v="203788.66"/>
    <n v="0.70887334285714287"/>
  </r>
  <r>
    <s v="21375801"/>
    <s v="CENTRO NACIONAL DE LA MÚSICA"/>
    <x v="13"/>
    <s v="001"/>
    <x v="33"/>
    <s v="IMPRESION, ENCUADERNACION Y OTROS"/>
    <n v="450000"/>
    <n v="450000"/>
    <n v="376381.16"/>
    <n v="0"/>
    <n v="0"/>
    <n v="0"/>
    <n v="211650"/>
    <n v="211650"/>
    <n v="238350"/>
    <n v="0.47033333333333333"/>
  </r>
  <r>
    <s v="21375801"/>
    <s v="CENTRO NACIONAL DE LA MÚSICA"/>
    <x v="13"/>
    <s v="001"/>
    <x v="150"/>
    <s v="TRANSPORTE DE BIENES"/>
    <n v="7000000"/>
    <n v="8680000"/>
    <n v="6071881.8600000003"/>
    <n v="0"/>
    <n v="0"/>
    <n v="0"/>
    <n v="5647627"/>
    <n v="5647627"/>
    <n v="3032373"/>
    <n v="0.65064827188940089"/>
  </r>
  <r>
    <s v="21375801"/>
    <s v="CENTRO NACIONAL DE LA MÚSICA"/>
    <x v="13"/>
    <s v="001"/>
    <x v="34"/>
    <s v="COMIS. Y GASTOS POR SERV. FINANCIEROS Y COMERCIAL."/>
    <n v="5470086"/>
    <n v="5420086"/>
    <n v="3513232.94"/>
    <n v="0"/>
    <n v="0"/>
    <n v="0"/>
    <n v="2909799.78"/>
    <n v="2775223.98"/>
    <n v="2510286.2200000002"/>
    <n v="0.53685490968224481"/>
  </r>
  <r>
    <s v="21375801"/>
    <s v="CENTRO NACIONAL DE LA MÚSICA"/>
    <x v="13"/>
    <s v="001"/>
    <x v="36"/>
    <s v="SERVICIOS DE GESTION Y APOYO"/>
    <n v="233614610"/>
    <n v="245077610"/>
    <n v="153852537.44"/>
    <n v="0"/>
    <n v="0"/>
    <n v="0"/>
    <n v="101486911.61"/>
    <n v="95715690.510000005"/>
    <n v="143590698.38999999"/>
    <n v="0.41410111519367271"/>
  </r>
  <r>
    <s v="21375801"/>
    <s v="CENTRO NACIONAL DE LA MÚSICA"/>
    <x v="13"/>
    <s v="001"/>
    <x v="130"/>
    <s v="SERVICIOS DE INGENIERIA Y ARQUITECTURA"/>
    <n v="0"/>
    <n v="1463000"/>
    <n v="0"/>
    <n v="0"/>
    <n v="0"/>
    <n v="0"/>
    <n v="0"/>
    <n v="0"/>
    <n v="1463000"/>
    <n v="0"/>
  </r>
  <r>
    <s v="21375801"/>
    <s v="CENTRO NACIONAL DE LA MÚSICA"/>
    <x v="13"/>
    <s v="001"/>
    <x v="39"/>
    <s v="SERVICIOS GENERALES"/>
    <n v="91602110"/>
    <n v="91602110"/>
    <n v="63590799.390000001"/>
    <n v="0"/>
    <n v="0"/>
    <n v="0"/>
    <n v="40173904.170000002"/>
    <n v="37426402.890000001"/>
    <n v="51428205.829999998"/>
    <n v="0.43856963742429078"/>
  </r>
  <r>
    <s v="21375801"/>
    <s v="CENTRO NACIONAL DE LA MÚSICA"/>
    <x v="13"/>
    <s v="001"/>
    <x v="40"/>
    <s v="OTROS SERVICIOS DE GESTION Y APOYO"/>
    <n v="142012500"/>
    <n v="152012500"/>
    <n v="90261738.049999997"/>
    <n v="0"/>
    <n v="0"/>
    <n v="0"/>
    <n v="61313007.439999998"/>
    <n v="58289287.619999997"/>
    <n v="90699492.560000002"/>
    <n v="0.403341879384919"/>
  </r>
  <r>
    <s v="21375801"/>
    <s v="CENTRO NACIONAL DE LA MÚSICA"/>
    <x v="13"/>
    <s v="001"/>
    <x v="41"/>
    <s v="GASTOS DE VIAJE Y DE TRANSPORTE"/>
    <n v="34850000"/>
    <n v="34850000"/>
    <n v="25660706.77"/>
    <n v="0"/>
    <n v="0"/>
    <n v="0"/>
    <n v="20484361.809999999"/>
    <n v="20069330.75"/>
    <n v="14365638.189999999"/>
    <n v="0.58778656556671449"/>
  </r>
  <r>
    <s v="21375801"/>
    <s v="CENTRO NACIONAL DE LA MÚSICA"/>
    <x v="13"/>
    <s v="001"/>
    <x v="42"/>
    <s v="TRANSPORTE DENTRO DEL PAIS"/>
    <n v="10350000"/>
    <n v="10350000"/>
    <n v="6901876.7800000003"/>
    <n v="0"/>
    <n v="0"/>
    <n v="0"/>
    <n v="5045235"/>
    <n v="5045235"/>
    <n v="5304765"/>
    <n v="0.48746231884057972"/>
  </r>
  <r>
    <s v="21375801"/>
    <s v="CENTRO NACIONAL DE LA MÚSICA"/>
    <x v="13"/>
    <s v="001"/>
    <x v="43"/>
    <s v="VIATICOS DENTRO DEL PAIS"/>
    <n v="24500000"/>
    <n v="24500000"/>
    <n v="18758829.989999998"/>
    <n v="0"/>
    <n v="0"/>
    <n v="0"/>
    <n v="15439126.810000001"/>
    <n v="15024095.75"/>
    <n v="9060873.1899999995"/>
    <n v="0.63016844122448978"/>
  </r>
  <r>
    <s v="21375801"/>
    <s v="CENTRO NACIONAL DE LA MÚSICA"/>
    <x v="13"/>
    <s v="001"/>
    <x v="46"/>
    <s v="SEGUROS, REASEGUROS Y OTRAS OBLIGACIONES"/>
    <n v="12500000"/>
    <n v="10500000"/>
    <n v="9037769.0299999993"/>
    <n v="0"/>
    <n v="0"/>
    <n v="0"/>
    <n v="6768736.9000000004"/>
    <n v="6768736.9000000004"/>
    <n v="3731263.1"/>
    <n v="0.64464160952380956"/>
  </r>
  <r>
    <s v="21375801"/>
    <s v="CENTRO NACIONAL DE LA MÚSICA"/>
    <x v="13"/>
    <s v="001"/>
    <x v="47"/>
    <s v="SEGUROS"/>
    <n v="12500000"/>
    <n v="10500000"/>
    <n v="9037769.0299999993"/>
    <n v="0"/>
    <n v="0"/>
    <n v="0"/>
    <n v="6768736.9000000004"/>
    <n v="6768736.9000000004"/>
    <n v="3731263.1"/>
    <n v="0.64464160952380956"/>
  </r>
  <r>
    <s v="21375801"/>
    <s v="CENTRO NACIONAL DE LA MÚSICA"/>
    <x v="13"/>
    <s v="001"/>
    <x v="48"/>
    <s v="CAPACITACION Y PROTOCOLO"/>
    <n v="1100000"/>
    <n v="1000000"/>
    <n v="721427.92"/>
    <n v="0"/>
    <n v="0"/>
    <n v="0"/>
    <n v="0"/>
    <n v="0"/>
    <n v="1000000"/>
    <n v="0"/>
  </r>
  <r>
    <s v="21375801"/>
    <s v="CENTRO NACIONAL DE LA MÚSICA"/>
    <x v="13"/>
    <s v="001"/>
    <x v="49"/>
    <s v="ACTIVIDADES DE CAPACITACION"/>
    <n v="1050000"/>
    <n v="1000000"/>
    <n v="721427.92"/>
    <n v="0"/>
    <n v="0"/>
    <n v="0"/>
    <n v="0"/>
    <n v="0"/>
    <n v="1000000"/>
    <n v="0"/>
  </r>
  <r>
    <s v="21375801"/>
    <s v="CENTRO NACIONAL DE LA MÚSICA"/>
    <x v="13"/>
    <s v="001"/>
    <x v="50"/>
    <s v="GASTOS DE REPRESENTACION INSTITUCIONAL"/>
    <n v="50000"/>
    <n v="0"/>
    <n v="0"/>
    <n v="0"/>
    <n v="0"/>
    <n v="0"/>
    <n v="0"/>
    <n v="0"/>
    <n v="0"/>
    <n v="0"/>
  </r>
  <r>
    <s v="21375801"/>
    <s v="CENTRO NACIONAL DE LA MÚSICA"/>
    <x v="13"/>
    <s v="001"/>
    <x v="51"/>
    <s v="MANTENIMIENTO Y REPARACION"/>
    <n v="18200000"/>
    <n v="19887000"/>
    <n v="13114838.029999999"/>
    <n v="0"/>
    <n v="0"/>
    <n v="0"/>
    <n v="8309402.4900000002"/>
    <n v="7433280.8499999996"/>
    <n v="11577597.51"/>
    <n v="0.41783086890933779"/>
  </r>
  <r>
    <s v="21375801"/>
    <s v="CENTRO NACIONAL DE LA MÚSICA"/>
    <x v="13"/>
    <s v="001"/>
    <x v="52"/>
    <s v="MANTENIMIENTO DE EDIFICIOS, LOCALES Y TERRENOS"/>
    <n v="10500000"/>
    <n v="10500000"/>
    <n v="7790186.6799999997"/>
    <n v="0"/>
    <n v="0"/>
    <n v="0"/>
    <n v="6432250.9800000004"/>
    <n v="6432250.9800000004"/>
    <n v="4067749.02"/>
    <n v="0.61259533142857148"/>
  </r>
  <r>
    <s v="21375801"/>
    <s v="CENTRO NACIONAL DE LA MÚSICA"/>
    <x v="13"/>
    <s v="001"/>
    <x v="54"/>
    <s v="MANT. Y REPARACION DE EQUIPO DE TRANSPORTE"/>
    <n v="3000000"/>
    <n v="3450000"/>
    <n v="1861326.18"/>
    <n v="0"/>
    <n v="0"/>
    <n v="0"/>
    <n v="914771.85"/>
    <n v="122789.87"/>
    <n v="2535228.15"/>
    <n v="0.2651512608695652"/>
  </r>
  <r>
    <s v="21375801"/>
    <s v="CENTRO NACIONAL DE LA MÚSICA"/>
    <x v="13"/>
    <s v="001"/>
    <x v="56"/>
    <s v="MANT. Y REPARACION DE EQUIPO Y MOBILIARIO DE OFIC."/>
    <n v="1700000"/>
    <n v="1800000"/>
    <n v="1096641.02"/>
    <n v="0"/>
    <n v="0"/>
    <n v="0"/>
    <n v="590639.66"/>
    <n v="506500"/>
    <n v="1209360.3400000001"/>
    <n v="0.32813314444444447"/>
  </r>
  <r>
    <s v="21375801"/>
    <s v="CENTRO NACIONAL DE LA MÚSICA"/>
    <x v="13"/>
    <s v="001"/>
    <x v="57"/>
    <s v="MANT. Y REP. DE EQUIPO DE COMPUTO Y SIST. DE INF."/>
    <n v="500000"/>
    <n v="50000"/>
    <n v="50000"/>
    <n v="0"/>
    <n v="0"/>
    <n v="0"/>
    <n v="4490"/>
    <n v="4490"/>
    <n v="45510"/>
    <n v="8.9800000000000005E-2"/>
  </r>
  <r>
    <s v="21375801"/>
    <s v="CENTRO NACIONAL DE LA MÚSICA"/>
    <x v="13"/>
    <s v="001"/>
    <x v="58"/>
    <s v="MANTENIMIENTO Y REPARACION DE OTROS EQUIPOS"/>
    <n v="2500000"/>
    <n v="4087000"/>
    <n v="2316684.15"/>
    <n v="0"/>
    <n v="0"/>
    <n v="0"/>
    <n v="367250"/>
    <n v="367250"/>
    <n v="3719750"/>
    <n v="8.9858086616099828E-2"/>
  </r>
  <r>
    <s v="21375801"/>
    <s v="CENTRO NACIONAL DE LA MÚSICA"/>
    <x v="13"/>
    <s v="001"/>
    <x v="59"/>
    <s v="IMPUESTOS"/>
    <n v="200000"/>
    <n v="200000"/>
    <n v="141774.67000000001"/>
    <n v="0"/>
    <n v="0"/>
    <n v="0"/>
    <n v="64715"/>
    <n v="64715"/>
    <n v="135285"/>
    <n v="0.323575"/>
  </r>
  <r>
    <s v="21375801"/>
    <s v="CENTRO NACIONAL DE LA MÚSICA"/>
    <x v="13"/>
    <s v="001"/>
    <x v="60"/>
    <s v="OTROS IMPUESTOS"/>
    <n v="200000"/>
    <n v="200000"/>
    <n v="141774.67000000001"/>
    <n v="0"/>
    <n v="0"/>
    <n v="0"/>
    <n v="64715"/>
    <n v="64715"/>
    <n v="135285"/>
    <n v="0.323575"/>
  </r>
  <r>
    <s v="21375801"/>
    <s v="CENTRO NACIONAL DE LA MÚSICA"/>
    <x v="13"/>
    <s v="001"/>
    <x v="61"/>
    <s v="SERVICIOS DIVERSOS"/>
    <n v="390000"/>
    <n v="250000"/>
    <n v="212371.16"/>
    <n v="0"/>
    <n v="0"/>
    <n v="0"/>
    <n v="71466"/>
    <n v="71466"/>
    <n v="178534"/>
    <n v="0.28586400000000001"/>
  </r>
  <r>
    <s v="21375801"/>
    <s v="CENTRO NACIONAL DE LA MÚSICA"/>
    <x v="13"/>
    <s v="001"/>
    <x v="152"/>
    <s v="OTROS SERVICIOS NO ESPECIFICADOS"/>
    <n v="390000"/>
    <n v="250000"/>
    <n v="212371.16"/>
    <n v="0"/>
    <n v="0"/>
    <n v="0"/>
    <n v="71466"/>
    <n v="71466"/>
    <n v="178534"/>
    <n v="0.28586400000000001"/>
  </r>
  <r>
    <s v="21375801"/>
    <s v="CENTRO NACIONAL DE LA MÚSICA"/>
    <x v="13"/>
    <s v="001"/>
    <x v="63"/>
    <s v="MATERIALES Y SUMINISTROS"/>
    <n v="10085863"/>
    <n v="10085863"/>
    <n v="7141058.5800000001"/>
    <n v="0"/>
    <n v="0"/>
    <n v="0"/>
    <n v="3817530.54"/>
    <n v="3817530.54"/>
    <n v="6268332.46"/>
    <n v="0.37850311272322457"/>
  </r>
  <r>
    <s v="21375801"/>
    <s v="CENTRO NACIONAL DE LA MÚSICA"/>
    <x v="13"/>
    <s v="001"/>
    <x v="64"/>
    <s v="PRODUCTOS QUIMICOS Y CONEXOS"/>
    <n v="4340000"/>
    <n v="3740000"/>
    <n v="2445280.62"/>
    <n v="0"/>
    <n v="0"/>
    <n v="0"/>
    <n v="1000264.06"/>
    <n v="1000264.06"/>
    <n v="2739735.94"/>
    <n v="0.26745028342245991"/>
  </r>
  <r>
    <s v="21375801"/>
    <s v="CENTRO NACIONAL DE LA MÚSICA"/>
    <x v="13"/>
    <s v="001"/>
    <x v="65"/>
    <s v="COMBUSTIBLES Y LUBRICANTES"/>
    <n v="3500000"/>
    <n v="2900000"/>
    <n v="1861797.46"/>
    <n v="0"/>
    <n v="0"/>
    <n v="0"/>
    <n v="987951"/>
    <n v="987951"/>
    <n v="1912049"/>
    <n v="0.34067275862068963"/>
  </r>
  <r>
    <s v="21375801"/>
    <s v="CENTRO NACIONAL DE LA MÚSICA"/>
    <x v="13"/>
    <s v="001"/>
    <x v="66"/>
    <s v="PRODUCTOS FARMACEUTICOS Y MEDICINALES"/>
    <n v="20000"/>
    <n v="20000"/>
    <n v="11748.08"/>
    <n v="0"/>
    <n v="0"/>
    <n v="0"/>
    <n v="0"/>
    <n v="0"/>
    <n v="20000"/>
    <n v="0"/>
  </r>
  <r>
    <s v="21375801"/>
    <s v="CENTRO NACIONAL DE LA MÚSICA"/>
    <x v="13"/>
    <s v="001"/>
    <x v="67"/>
    <s v="TINTAS, PINTURAS Y DILUYENTES"/>
    <n v="800000"/>
    <n v="800000"/>
    <n v="552097.73"/>
    <n v="0"/>
    <n v="0"/>
    <n v="0"/>
    <n v="6863.06"/>
    <n v="6863.06"/>
    <n v="793136.94"/>
    <n v="8.578825E-3"/>
  </r>
  <r>
    <s v="21375801"/>
    <s v="CENTRO NACIONAL DE LA MÚSICA"/>
    <x v="13"/>
    <s v="001"/>
    <x v="68"/>
    <s v="OTROS PRODUCTOS QUIMICOS Y CONEXOS"/>
    <n v="20000"/>
    <n v="20000"/>
    <n v="19637.349999999999"/>
    <n v="0"/>
    <n v="0"/>
    <n v="0"/>
    <n v="5450"/>
    <n v="5450"/>
    <n v="14550"/>
    <n v="0.27250000000000002"/>
  </r>
  <r>
    <s v="21375801"/>
    <s v="CENTRO NACIONAL DE LA MÚSICA"/>
    <x v="13"/>
    <s v="001"/>
    <x v="69"/>
    <s v="ALIMENTOS Y PRODUCTOS AGROPECUARIOS"/>
    <n v="118863"/>
    <n v="298863"/>
    <n v="166659.53"/>
    <n v="0"/>
    <n v="0"/>
    <n v="0"/>
    <n v="93718.75"/>
    <n v="93718.75"/>
    <n v="205144.25"/>
    <n v="0.31358431789816738"/>
  </r>
  <r>
    <s v="21375801"/>
    <s v="CENTRO NACIONAL DE LA MÚSICA"/>
    <x v="13"/>
    <s v="001"/>
    <x v="71"/>
    <s v="ALIMENTOS Y BEBIDAS"/>
    <n v="118863"/>
    <n v="298863"/>
    <n v="166659.53"/>
    <n v="0"/>
    <n v="0"/>
    <n v="0"/>
    <n v="93718.75"/>
    <n v="93718.75"/>
    <n v="205144.25"/>
    <n v="0.31358431789816738"/>
  </r>
  <r>
    <s v="21375801"/>
    <s v="CENTRO NACIONAL DE LA MÚSICA"/>
    <x v="13"/>
    <s v="001"/>
    <x v="72"/>
    <s v="MATERIALES Y PROD DE USO EN LA CONSTRUC Y MANT."/>
    <n v="447000"/>
    <n v="447000"/>
    <n v="385797.09"/>
    <n v="0"/>
    <n v="0"/>
    <n v="0"/>
    <n v="368781.28"/>
    <n v="368781.28"/>
    <n v="78218.720000000001"/>
    <n v="0.82501404921700228"/>
  </r>
  <r>
    <s v="21375801"/>
    <s v="CENTRO NACIONAL DE LA MÚSICA"/>
    <x v="13"/>
    <s v="001"/>
    <x v="73"/>
    <s v="MATERIALES Y PRODUCTOS METALICOS"/>
    <n v="12000"/>
    <n v="12000"/>
    <n v="7048.85"/>
    <n v="0"/>
    <n v="0"/>
    <n v="0"/>
    <n v="6500"/>
    <n v="6500"/>
    <n v="5500"/>
    <n v="0.54166666666666663"/>
  </r>
  <r>
    <s v="21375801"/>
    <s v="CENTRO NACIONAL DE LA MÚSICA"/>
    <x v="13"/>
    <s v="001"/>
    <x v="154"/>
    <s v="MADERA Y SUS DERIVADOS"/>
    <n v="20000"/>
    <n v="20000"/>
    <n v="14838.72"/>
    <n v="0"/>
    <n v="0"/>
    <n v="0"/>
    <n v="5700"/>
    <n v="5700"/>
    <n v="14300"/>
    <n v="0.28499999999999998"/>
  </r>
  <r>
    <s v="21375801"/>
    <s v="CENTRO NACIONAL DE LA MÚSICA"/>
    <x v="13"/>
    <s v="001"/>
    <x v="74"/>
    <s v="MAT. Y PROD. ELECTRICOS, TELEFONICOS Y DE COMPUTO"/>
    <n v="50000"/>
    <n v="50000"/>
    <n v="46533.120000000003"/>
    <n v="0"/>
    <n v="0"/>
    <n v="0"/>
    <n v="43605.87"/>
    <n v="43605.87"/>
    <n v="6394.13"/>
    <n v="0.87211740000000004"/>
  </r>
  <r>
    <s v="21375801"/>
    <s v="CENTRO NACIONAL DE LA MÚSICA"/>
    <x v="13"/>
    <s v="001"/>
    <x v="155"/>
    <s v="MATERIALES Y PRODUCTOS DE VIDRIO"/>
    <n v="70000"/>
    <n v="70000"/>
    <n v="49621.13"/>
    <n v="0"/>
    <n v="0"/>
    <n v="0"/>
    <n v="49621.13"/>
    <n v="49621.13"/>
    <n v="20378.87"/>
    <n v="0.70887328571428565"/>
  </r>
  <r>
    <s v="21375801"/>
    <s v="CENTRO NACIONAL DE LA MÚSICA"/>
    <x v="13"/>
    <s v="001"/>
    <x v="75"/>
    <s v="MATERIALES Y PRODUCTOS DE PLASTICO"/>
    <n v="70000"/>
    <n v="70000"/>
    <n v="70000"/>
    <n v="0"/>
    <n v="0"/>
    <n v="0"/>
    <n v="65700"/>
    <n v="65700"/>
    <n v="4300"/>
    <n v="0.93857142857142861"/>
  </r>
  <r>
    <s v="21375801"/>
    <s v="CENTRO NACIONAL DE LA MÚSICA"/>
    <x v="13"/>
    <s v="001"/>
    <x v="76"/>
    <s v="OTROS MAT. Y PROD.DE USO EN LA CONSTRU. Y MANTENIM"/>
    <n v="225000"/>
    <n v="225000"/>
    <n v="197755.27"/>
    <n v="0"/>
    <n v="0"/>
    <n v="0"/>
    <n v="197654.28"/>
    <n v="197654.28"/>
    <n v="27345.72"/>
    <n v="0.87846346666666664"/>
  </r>
  <r>
    <s v="21375801"/>
    <s v="CENTRO NACIONAL DE LA MÚSICA"/>
    <x v="13"/>
    <s v="001"/>
    <x v="77"/>
    <s v="HERRAMIENTAS, REPUESTOS Y ACCESORIOS"/>
    <n v="1130000"/>
    <n v="1870000"/>
    <n v="1139785.3500000001"/>
    <n v="0"/>
    <n v="0"/>
    <n v="0"/>
    <n v="558062.26"/>
    <n v="558062.26"/>
    <n v="1311937.74"/>
    <n v="0.29842901604278077"/>
  </r>
  <r>
    <s v="21375801"/>
    <s v="CENTRO NACIONAL DE LA MÚSICA"/>
    <x v="13"/>
    <s v="001"/>
    <x v="78"/>
    <s v="HERRAMIENTAS E INSTRUMENTOS"/>
    <n v="130000"/>
    <n v="130000"/>
    <n v="92153.53"/>
    <n v="0"/>
    <n v="0"/>
    <n v="0"/>
    <n v="47100"/>
    <n v="47100"/>
    <n v="82900"/>
    <n v="0.36230769230769233"/>
  </r>
  <r>
    <s v="21375801"/>
    <s v="CENTRO NACIONAL DE LA MÚSICA"/>
    <x v="13"/>
    <s v="001"/>
    <x v="79"/>
    <s v="REPUESTOS Y ACCESORIOS"/>
    <n v="1000000"/>
    <n v="1740000"/>
    <n v="1047631.82"/>
    <n v="0"/>
    <n v="0"/>
    <n v="0"/>
    <n v="510962.26"/>
    <n v="510962.26"/>
    <n v="1229037.74"/>
    <n v="0.29365647126436784"/>
  </r>
  <r>
    <s v="21375801"/>
    <s v="CENTRO NACIONAL DE LA MÚSICA"/>
    <x v="13"/>
    <s v="001"/>
    <x v="80"/>
    <s v="UTILES, MATERIALES Y SUMINISTROS DIVERSOS"/>
    <n v="4050000"/>
    <n v="3730000"/>
    <n v="3003535.99"/>
    <n v="0"/>
    <n v="0"/>
    <n v="0"/>
    <n v="1796704.19"/>
    <n v="1796704.19"/>
    <n v="1933295.81"/>
    <n v="0.48169013136729222"/>
  </r>
  <r>
    <s v="21375801"/>
    <s v="CENTRO NACIONAL DE LA MÚSICA"/>
    <x v="13"/>
    <s v="001"/>
    <x v="81"/>
    <s v="UTILES Y MATERIALES DE OFICINA Y COMPUTO"/>
    <n v="600000"/>
    <n v="400000"/>
    <n v="333767.65999999997"/>
    <n v="0"/>
    <n v="0"/>
    <n v="0"/>
    <n v="42070"/>
    <n v="42070"/>
    <n v="357930"/>
    <n v="0.105175"/>
  </r>
  <r>
    <s v="21375801"/>
    <s v="CENTRO NACIONAL DE LA MÚSICA"/>
    <x v="13"/>
    <s v="001"/>
    <x v="83"/>
    <s v="PRODUCTOS DE PAPEL, CARTON E IMPRESOS"/>
    <n v="1000000"/>
    <n v="880000"/>
    <n v="615680.76"/>
    <n v="0"/>
    <n v="0"/>
    <n v="0"/>
    <n v="194341.76000000001"/>
    <n v="194341.76000000001"/>
    <n v="685658.24"/>
    <n v="0.22084290909090909"/>
  </r>
  <r>
    <s v="21375801"/>
    <s v="CENTRO NACIONAL DE LA MÚSICA"/>
    <x v="13"/>
    <s v="001"/>
    <x v="84"/>
    <s v="TEXTILES Y VESTUARIO"/>
    <n v="300000"/>
    <n v="300000"/>
    <n v="212662"/>
    <n v="0"/>
    <n v="0"/>
    <n v="0"/>
    <n v="10400"/>
    <n v="10400"/>
    <n v="289600"/>
    <n v="3.4666666666666665E-2"/>
  </r>
  <r>
    <s v="21375801"/>
    <s v="CENTRO NACIONAL DE LA MÚSICA"/>
    <x v="13"/>
    <s v="001"/>
    <x v="85"/>
    <s v="UTILES Y MATERIALES DE LIMPIEZA"/>
    <n v="2000000"/>
    <n v="2000000"/>
    <n v="1735094.56"/>
    <n v="0"/>
    <n v="0"/>
    <n v="0"/>
    <n v="1522892.42"/>
    <n v="1522892.42"/>
    <n v="477107.58"/>
    <n v="0.76144621000000001"/>
  </r>
  <r>
    <s v="21375801"/>
    <s v="CENTRO NACIONAL DE LA MÚSICA"/>
    <x v="13"/>
    <s v="001"/>
    <x v="86"/>
    <s v="UTILES Y MATERIALES DE RESGUARDO Y SEGURIDAD"/>
    <n v="100000"/>
    <n v="100000"/>
    <n v="70887.34"/>
    <n v="0"/>
    <n v="0"/>
    <n v="0"/>
    <n v="0"/>
    <n v="0"/>
    <n v="100000"/>
    <n v="0"/>
  </r>
  <r>
    <s v="21375801"/>
    <s v="CENTRO NACIONAL DE LA MÚSICA"/>
    <x v="13"/>
    <s v="001"/>
    <x v="87"/>
    <s v="OTROS UTILES, MATERIALES Y SUMINISTROS DIVERSOS"/>
    <n v="50000"/>
    <n v="50000"/>
    <n v="35443.67"/>
    <n v="0"/>
    <n v="0"/>
    <n v="0"/>
    <n v="27000.01"/>
    <n v="27000.01"/>
    <n v="22999.99"/>
    <n v="0.54000019999999993"/>
  </r>
  <r>
    <s v="21375801"/>
    <s v="CENTRO NACIONAL DE LA MÚSICA"/>
    <x v="13"/>
    <s v="001"/>
    <x v="88"/>
    <s v="TRANSFERENCIAS CORRIENTES"/>
    <n v="196285403"/>
    <n v="196285403"/>
    <n v="165184579.50999999"/>
    <n v="0"/>
    <n v="0"/>
    <n v="0"/>
    <n v="111225793.26000001"/>
    <n v="111225793.26000001"/>
    <n v="85059609.739999995"/>
    <n v="0.56665341161410765"/>
  </r>
  <r>
    <s v="21375801"/>
    <s v="CENTRO NACIONAL DE LA MÚSICA"/>
    <x v="13"/>
    <s v="001"/>
    <x v="89"/>
    <s v="TRANSFERENCIAS CORRIENTES AL SECTOR PUBLICO"/>
    <n v="33885403"/>
    <n v="33885403"/>
    <n v="32058741"/>
    <n v="0"/>
    <n v="0"/>
    <n v="0"/>
    <n v="15180697.449999999"/>
    <n v="15180697.449999999"/>
    <n v="18704705.550000001"/>
    <n v="0.4480010891415398"/>
  </r>
  <r>
    <s v="21375801"/>
    <s v="CENTRO NACIONAL DE LA MÚSICA"/>
    <x v="13"/>
    <s v="001"/>
    <x v="251"/>
    <s v="CCSS CONTRIBUCION ESTATAL SEGURO PENSIONES (CONTRIBUCION ESTATAL AL SEGURO DE PENSIONES, SEGUN LEY NO. 17 DEL 22 DE OCTUBRE DE 1943, LEY"/>
    <n v="29230814"/>
    <n v="29230814"/>
    <n v="27655067"/>
    <n v="0"/>
    <n v="0"/>
    <n v="0"/>
    <n v="13090536.300000001"/>
    <n v="13090536.300000001"/>
    <n v="16140277.699999999"/>
    <n v="0.44783345068666242"/>
  </r>
  <r>
    <s v="21375801"/>
    <s v="CENTRO NACIONAL DE LA MÚSICA"/>
    <x v="13"/>
    <s v="001"/>
    <x v="252"/>
    <s v="CCSS CONTRIBUCION ESTATAL SEGURO SALUD (CONTRIBUCION ESTATAL AL SEGURO DE SALUD, SEGUN LEY NO. 17 DEL 22 DE OCTUBRE DE 1943, LEY"/>
    <n v="4654589"/>
    <n v="4654589"/>
    <n v="4403674"/>
    <n v="0"/>
    <n v="0"/>
    <n v="0"/>
    <n v="2090161.15"/>
    <n v="2090161.15"/>
    <n v="2564427.85"/>
    <n v="0.44905385846097257"/>
  </r>
  <r>
    <s v="21375801"/>
    <s v="CENTRO NACIONAL DE LA MÚSICA"/>
    <x v="13"/>
    <s v="001"/>
    <x v="93"/>
    <s v="TRANSFERENCIAS CORRIENTES A PERSONAS"/>
    <n v="14000000"/>
    <n v="13218500"/>
    <n v="10614930.560000001"/>
    <n v="0"/>
    <n v="0"/>
    <n v="0"/>
    <n v="8416800"/>
    <n v="8416800"/>
    <n v="4801700"/>
    <n v="0.63674395733252642"/>
  </r>
  <r>
    <s v="21375801"/>
    <s v="CENTRO NACIONAL DE LA MÚSICA"/>
    <x v="13"/>
    <s v="001"/>
    <x v="95"/>
    <s v="OTRAS TRANSFERENCIAS A PERSONAS"/>
    <n v="14000000"/>
    <n v="13218500"/>
    <n v="10614930.560000001"/>
    <n v="0"/>
    <n v="0"/>
    <n v="0"/>
    <n v="8416800"/>
    <n v="8416800"/>
    <n v="4801700"/>
    <n v="0.63674395733252642"/>
  </r>
  <r>
    <s v="21375801"/>
    <s v="CENTRO NACIONAL DE LA MÚSICA"/>
    <x v="13"/>
    <s v="001"/>
    <x v="96"/>
    <s v="PRESTACIONES"/>
    <n v="118300000"/>
    <n v="118300000"/>
    <n v="94992408.900000006"/>
    <n v="0"/>
    <n v="0"/>
    <n v="0"/>
    <n v="62355295.810000002"/>
    <n v="62355295.810000002"/>
    <n v="55944704.189999998"/>
    <n v="0.52709463913778531"/>
  </r>
  <r>
    <s v="21375801"/>
    <s v="CENTRO NACIONAL DE LA MÚSICA"/>
    <x v="13"/>
    <s v="001"/>
    <x v="97"/>
    <s v="PRESTACIONES LEGALES"/>
    <n v="100300000"/>
    <n v="100300000"/>
    <n v="76992408.900000006"/>
    <n v="0"/>
    <n v="0"/>
    <n v="0"/>
    <n v="57314375.210000001"/>
    <n v="57314375.210000001"/>
    <n v="42985624.789999999"/>
    <n v="0.57142946370887338"/>
  </r>
  <r>
    <s v="21375801"/>
    <s v="CENTRO NACIONAL DE LA MÚSICA"/>
    <x v="13"/>
    <s v="001"/>
    <x v="98"/>
    <s v="OTRAS PRESTACIONES"/>
    <n v="18000000"/>
    <n v="18000000"/>
    <n v="18000000"/>
    <n v="0"/>
    <n v="0"/>
    <n v="0"/>
    <n v="5040920.5999999996"/>
    <n v="5040920.5999999996"/>
    <n v="12959079.4"/>
    <n v="0.2800511444444444"/>
  </r>
  <r>
    <s v="21375801"/>
    <s v="CENTRO NACIONAL DE LA MÚSICA"/>
    <x v="13"/>
    <s v="001"/>
    <x v="103"/>
    <s v="OTRAS TRANSFERENCIAS CORRIENTES AL SECTOR PRIVADO"/>
    <n v="0"/>
    <n v="781500"/>
    <n v="0"/>
    <n v="0"/>
    <n v="0"/>
    <n v="0"/>
    <n v="0"/>
    <n v="0"/>
    <n v="781500"/>
    <n v="0"/>
  </r>
  <r>
    <s v="21375801"/>
    <s v="CENTRO NACIONAL DE LA MÚSICA"/>
    <x v="13"/>
    <s v="001"/>
    <x v="104"/>
    <s v="INDEMNIZACIONES"/>
    <n v="0"/>
    <n v="781500"/>
    <n v="0"/>
    <n v="0"/>
    <n v="0"/>
    <n v="0"/>
    <n v="0"/>
    <n v="0"/>
    <n v="781500"/>
    <n v="0"/>
  </r>
  <r>
    <s v="21375801"/>
    <s v="CENTRO NACIONAL DE LA MÚSICA"/>
    <x v="13"/>
    <s v="001"/>
    <x v="105"/>
    <s v="TRANSFERENCIAS CORRIENTES AL SECTOR EXTERNO"/>
    <n v="30100000"/>
    <n v="30100000"/>
    <n v="27518499.050000001"/>
    <n v="0"/>
    <n v="0"/>
    <n v="0"/>
    <n v="25273000"/>
    <n v="25273000"/>
    <n v="4827000"/>
    <n v="0.83963455149501665"/>
  </r>
  <r>
    <s v="21375801"/>
    <s v="CENTRO NACIONAL DE LA MÚSICA"/>
    <x v="13"/>
    <s v="001"/>
    <x v="253"/>
    <s v="SECRETARIA GENERAL IBEROAMERICANA-SEGIB (PARA PAGO DE LA SECRETARIA GENERAL IBEROAMERICANA-SEGIB POR CUOTA ANUAL DE MEMBRESIA"/>
    <n v="30100000"/>
    <n v="30100000"/>
    <n v="27518499.050000001"/>
    <n v="0"/>
    <n v="0"/>
    <n v="0"/>
    <n v="25273000"/>
    <n v="25273000"/>
    <n v="4827000"/>
    <n v="0.83963455149501665"/>
  </r>
  <r>
    <s v="21375801"/>
    <s v="CENTRO NACIONAL DE LA MÚSICA"/>
    <x v="13"/>
    <s v="280"/>
    <x v="110"/>
    <s v="BIENES DURADEROS"/>
    <n v="36483641"/>
    <n v="24483641"/>
    <n v="24483641"/>
    <n v="0"/>
    <n v="0"/>
    <n v="0"/>
    <n v="1146372.29"/>
    <n v="1036442.94"/>
    <n v="23337268.710000001"/>
    <n v="4.6821969412147481E-2"/>
  </r>
  <r>
    <s v="21375801"/>
    <s v="CENTRO NACIONAL DE LA MÚSICA"/>
    <x v="13"/>
    <s v="280"/>
    <x v="111"/>
    <s v="MAQUINARIA, EQUIPO Y MOBILIARIO"/>
    <n v="33483641"/>
    <n v="22483641"/>
    <n v="22483641"/>
    <n v="0"/>
    <n v="0"/>
    <n v="0"/>
    <n v="1146372.29"/>
    <n v="1036442.94"/>
    <n v="21337268.710000001"/>
    <n v="5.0986950467675589E-2"/>
  </r>
  <r>
    <s v="21375801"/>
    <s v="CENTRO NACIONAL DE LA MÚSICA"/>
    <x v="13"/>
    <s v="280"/>
    <x v="114"/>
    <s v="EQUIPO Y MOBILIARIO DE OFICINA"/>
    <n v="1500000"/>
    <n v="1500000"/>
    <n v="1500000"/>
    <n v="0"/>
    <n v="0"/>
    <n v="0"/>
    <n v="318082.28999999998"/>
    <n v="208152.94"/>
    <n v="1181917.71"/>
    <n v="0.21205485999999998"/>
  </r>
  <r>
    <s v="21375801"/>
    <s v="CENTRO NACIONAL DE LA MÚSICA"/>
    <x v="13"/>
    <s v="280"/>
    <x v="115"/>
    <s v="EQUIPO Y PROGRAMAS DE COMPUTO"/>
    <n v="15000000"/>
    <n v="4000000"/>
    <n v="4000000"/>
    <n v="0"/>
    <n v="0"/>
    <n v="0"/>
    <n v="0"/>
    <n v="0"/>
    <n v="4000000"/>
    <n v="0"/>
  </r>
  <r>
    <s v="21375801"/>
    <s v="CENTRO NACIONAL DE LA MÚSICA"/>
    <x v="13"/>
    <s v="280"/>
    <x v="116"/>
    <s v="EQUIPO Y MOBILIARIO EDUCACIONAL, DEP. Y RECREATIVO"/>
    <n v="14983641"/>
    <n v="14983641"/>
    <n v="14983641"/>
    <n v="0"/>
    <n v="0"/>
    <n v="0"/>
    <n v="0"/>
    <n v="0"/>
    <n v="14983641"/>
    <n v="0"/>
  </r>
  <r>
    <s v="21375801"/>
    <s v="CENTRO NACIONAL DE LA MÚSICA"/>
    <x v="13"/>
    <s v="280"/>
    <x v="133"/>
    <s v="MAQUINARIA, EQUIPO Y MOBILIARIO DIVERSO"/>
    <n v="2000000"/>
    <n v="2000000"/>
    <n v="2000000"/>
    <n v="0"/>
    <n v="0"/>
    <n v="0"/>
    <n v="828290"/>
    <n v="828290"/>
    <n v="1171710"/>
    <n v="0.41414499999999999"/>
  </r>
  <r>
    <s v="21375801"/>
    <s v="CENTRO NACIONAL DE LA MÚSICA"/>
    <x v="13"/>
    <s v="280"/>
    <x v="119"/>
    <s v="BIENES DURADEROS DIVERSOS"/>
    <n v="3000000"/>
    <n v="2000000"/>
    <n v="2000000"/>
    <n v="0"/>
    <n v="0"/>
    <n v="0"/>
    <n v="0"/>
    <n v="0"/>
    <n v="2000000"/>
    <n v="0"/>
  </r>
  <r>
    <s v="21375801"/>
    <s v="CENTRO NACIONAL DE LA MÚSICA"/>
    <x v="13"/>
    <s v="280"/>
    <x v="120"/>
    <s v="BIENES INTANGIBLES"/>
    <n v="3000000"/>
    <n v="2000000"/>
    <n v="2000000"/>
    <n v="0"/>
    <n v="0"/>
    <n v="0"/>
    <n v="0"/>
    <n v="0"/>
    <n v="2000000"/>
    <n v="0"/>
  </r>
  <r>
    <s v="21375802"/>
    <s v="SISTEMA NACIONAL DE EDUCACIÓN MUSICAL"/>
    <x v="14"/>
    <s v="001"/>
    <x v="0"/>
    <s v=""/>
    <n v="3227306966"/>
    <n v="3251719808"/>
    <n v="2980600743.6199999"/>
    <n v="0"/>
    <n v="0"/>
    <n v="0"/>
    <n v="1552695772.9200001"/>
    <n v="1504180365.4100001"/>
    <n v="1699024035.0799999"/>
    <n v="0.47749986610162448"/>
  </r>
  <r>
    <s v="21375802"/>
    <s v="SISTEMA NACIONAL DE EDUCACIÓN MUSICAL"/>
    <x v="14"/>
    <s v="001"/>
    <x v="1"/>
    <s v="REMUNERACIONES"/>
    <n v="2548838111"/>
    <n v="2569692465"/>
    <n v="2495908160"/>
    <n v="0"/>
    <n v="0"/>
    <n v="0"/>
    <n v="1228699381.26"/>
    <n v="1228699381.26"/>
    <n v="1340993083.74"/>
    <n v="0.47815036156865565"/>
  </r>
  <r>
    <s v="21375802"/>
    <s v="SISTEMA NACIONAL DE EDUCACIÓN MUSICAL"/>
    <x v="14"/>
    <s v="001"/>
    <x v="2"/>
    <s v="REMUNERACIONES BASICAS"/>
    <n v="1462582200"/>
    <n v="1511343782"/>
    <n v="1456043544"/>
    <n v="0"/>
    <n v="0"/>
    <n v="0"/>
    <n v="732316232.35000002"/>
    <n v="732316232.35000002"/>
    <n v="779027549.64999998"/>
    <n v="0.48454642886141175"/>
  </r>
  <r>
    <s v="21375802"/>
    <s v="SISTEMA NACIONAL DE EDUCACIÓN MUSICAL"/>
    <x v="14"/>
    <s v="001"/>
    <x v="3"/>
    <s v="SUELDOS PARA CARGOS FIJOS"/>
    <n v="1449582200"/>
    <n v="1508343782"/>
    <n v="1453043544"/>
    <n v="0"/>
    <n v="0"/>
    <n v="0"/>
    <n v="732316232.35000002"/>
    <n v="732316232.35000002"/>
    <n v="776027549.64999998"/>
    <n v="0.48551016093889399"/>
  </r>
  <r>
    <s v="21375802"/>
    <s v="SISTEMA NACIONAL DE EDUCACIÓN MUSICAL"/>
    <x v="14"/>
    <s v="001"/>
    <x v="4"/>
    <s v="SUPLENCIAS"/>
    <n v="13000000"/>
    <n v="3000000"/>
    <n v="3000000"/>
    <n v="0"/>
    <n v="0"/>
    <n v="0"/>
    <n v="0"/>
    <n v="0"/>
    <n v="3000000"/>
    <n v="0"/>
  </r>
  <r>
    <s v="21375802"/>
    <s v="SISTEMA NACIONAL DE EDUCACIÓN MUSICAL"/>
    <x v="14"/>
    <s v="001"/>
    <x v="5"/>
    <s v="REMUNERACIONES EVENTUALES"/>
    <n v="6000000"/>
    <n v="9000000"/>
    <n v="6000000"/>
    <n v="0"/>
    <n v="0"/>
    <n v="0"/>
    <n v="3795335.94"/>
    <n v="3795335.94"/>
    <n v="5204664.0599999996"/>
    <n v="0.4217039933333333"/>
  </r>
  <r>
    <s v="21375802"/>
    <s v="SISTEMA NACIONAL DE EDUCACIÓN MUSICAL"/>
    <x v="14"/>
    <s v="001"/>
    <x v="6"/>
    <s v="TIEMPO EXTRAORDINARIO"/>
    <n v="6000000"/>
    <n v="9000000"/>
    <n v="6000000"/>
    <n v="0"/>
    <n v="0"/>
    <n v="0"/>
    <n v="3795335.94"/>
    <n v="3795335.94"/>
    <n v="5204664.0599999996"/>
    <n v="0.4217039933333333"/>
  </r>
  <r>
    <s v="21375802"/>
    <s v="SISTEMA NACIONAL DE EDUCACIÓN MUSICAL"/>
    <x v="14"/>
    <s v="001"/>
    <x v="7"/>
    <s v="INCENTIVOS SALARIALES"/>
    <n v="677300051"/>
    <n v="647588095"/>
    <n v="642981585"/>
    <n v="0"/>
    <n v="0"/>
    <n v="0"/>
    <n v="318754573.62"/>
    <n v="318754573.62"/>
    <n v="328833521.38"/>
    <n v="0.49221808751749829"/>
  </r>
  <r>
    <s v="21375802"/>
    <s v="SISTEMA NACIONAL DE EDUCACIÓN MUSICAL"/>
    <x v="14"/>
    <s v="001"/>
    <x v="8"/>
    <s v="RETRIBUCION POR AÑOS SERVIDOS"/>
    <n v="280500000"/>
    <n v="261993267"/>
    <n v="261993267"/>
    <n v="0"/>
    <n v="0"/>
    <n v="0"/>
    <n v="136164587.58000001"/>
    <n v="136164587.58000001"/>
    <n v="125828679.42"/>
    <n v="0.51972552248833181"/>
  </r>
  <r>
    <s v="21375802"/>
    <s v="SISTEMA NACIONAL DE EDUCACIÓN MUSICAL"/>
    <x v="14"/>
    <s v="001"/>
    <x v="9"/>
    <s v="RESTRICCION AL EJERCICIO LIBERAL DE LA PROFESION"/>
    <n v="86864250"/>
    <n v="80192310"/>
    <n v="80192310"/>
    <n v="0"/>
    <n v="0"/>
    <n v="0"/>
    <n v="45637272.719999999"/>
    <n v="45637272.719999999"/>
    <n v="34555037.280000001"/>
    <n v="0.56909786886049296"/>
  </r>
  <r>
    <s v="21375802"/>
    <s v="SISTEMA NACIONAL DE EDUCACIÓN MUSICAL"/>
    <x v="14"/>
    <s v="001"/>
    <x v="10"/>
    <s v="DECIMOTERCER MES"/>
    <n v="160341543"/>
    <n v="161698705"/>
    <n v="157092195"/>
    <n v="0"/>
    <n v="0"/>
    <n v="0"/>
    <n v="5364212.99"/>
    <n v="5364212.99"/>
    <n v="156334492.00999999"/>
    <n v="3.3174124616520584E-2"/>
  </r>
  <r>
    <s v="21375802"/>
    <s v="SISTEMA NACIONAL DE EDUCACIÓN MUSICAL"/>
    <x v="14"/>
    <s v="001"/>
    <x v="11"/>
    <s v="SALARIO ESCOLAR"/>
    <n v="124794258"/>
    <n v="120894258"/>
    <n v="120894258"/>
    <n v="0"/>
    <n v="0"/>
    <n v="0"/>
    <n v="118786414.39"/>
    <n v="118786414.39"/>
    <n v="2107843.61"/>
    <n v="0.9825645680376317"/>
  </r>
  <r>
    <s v="21375802"/>
    <s v="SISTEMA NACIONAL DE EDUCACIÓN MUSICAL"/>
    <x v="14"/>
    <s v="001"/>
    <x v="12"/>
    <s v="OTROS INCENTIVOS SALARIALES"/>
    <n v="24800000"/>
    <n v="22809555"/>
    <n v="22809555"/>
    <n v="0"/>
    <n v="0"/>
    <n v="0"/>
    <n v="12802085.939999999"/>
    <n v="12802085.939999999"/>
    <n v="10007469.060000001"/>
    <n v="0.56125978520843567"/>
  </r>
  <r>
    <s v="21375802"/>
    <s v="SISTEMA NACIONAL DE EDUCACIÓN MUSICAL"/>
    <x v="14"/>
    <s v="001"/>
    <x v="13"/>
    <s v="CONTRIB. PATRONALES AL DES. Y LA SEGURIDAD SOCIAL"/>
    <n v="193590220"/>
    <n v="195178735"/>
    <n v="189786962"/>
    <n v="0"/>
    <n v="0"/>
    <n v="0"/>
    <n v="83794069"/>
    <n v="83794069"/>
    <n v="111384666"/>
    <n v="0.42931966435790253"/>
  </r>
  <r>
    <s v="21375802"/>
    <s v="SISTEMA NACIONAL DE EDUCACIÓN MUSICAL"/>
    <x v="14"/>
    <s v="001"/>
    <x v="254"/>
    <s v="CCSS CONTRIBUCION PATRONAL SEGURO SALUD (CONTRIBUCION PATRONAL SEGURO DE SALUD, SEGUN LEY NO. 17 DEL 22 DE OCTUBRE DE 1943, LEY"/>
    <n v="183662516"/>
    <n v="185169569"/>
    <n v="180054297"/>
    <n v="0"/>
    <n v="0"/>
    <n v="0"/>
    <n v="79507339"/>
    <n v="79507339"/>
    <n v="105662230"/>
    <n v="0.42937583874810442"/>
  </r>
  <r>
    <s v="21375802"/>
    <s v="SISTEMA NACIONAL DE EDUCACIÓN MUSICAL"/>
    <x v="14"/>
    <s v="001"/>
    <x v="255"/>
    <s v="BANCO POPULAR Y DE DESARROLLO COMUNAL. (BPDC) (SEGUN LEY NO. 4351 DEL 11 DE JULIO DE 1969, LEY ORGANICA DEL B.P.D.C.)."/>
    <n v="9927704"/>
    <n v="10009166"/>
    <n v="9732665"/>
    <n v="0"/>
    <n v="0"/>
    <n v="0"/>
    <n v="4286730"/>
    <n v="4286730"/>
    <n v="5722436"/>
    <n v="0.42828043815039135"/>
  </r>
  <r>
    <s v="21375802"/>
    <s v="SISTEMA NACIONAL DE EDUCACIÓN MUSICAL"/>
    <x v="14"/>
    <s v="001"/>
    <x v="16"/>
    <s v="CONTRIB PATRONALES A FOND PENS Y OTROS FOND CAPIT."/>
    <n v="209365640"/>
    <n v="206581853"/>
    <n v="201096069"/>
    <n v="0"/>
    <n v="0"/>
    <n v="0"/>
    <n v="90039170.349999994"/>
    <n v="90039170.349999994"/>
    <n v="116542682.65000001"/>
    <n v="0.43585227377159791"/>
  </r>
  <r>
    <s v="21375802"/>
    <s v="SISTEMA NACIONAL DE EDUCACIÓN MUSICAL"/>
    <x v="14"/>
    <s v="001"/>
    <x v="256"/>
    <s v="CCSS CONTRIBUCION PATRONAL SEGURO PENSIONES (CONTRIBUCION PATRONAL SEGURO DE PENSIONES, SEGUN LEY NO. 17 DEL 22 DE OCTUBRE DE 1943, LEY"/>
    <n v="107616307"/>
    <n v="108499359"/>
    <n v="105502086"/>
    <n v="0"/>
    <n v="0"/>
    <n v="0"/>
    <n v="46777877"/>
    <n v="46777877"/>
    <n v="61721482"/>
    <n v="0.43113505398681662"/>
  </r>
  <r>
    <s v="21375802"/>
    <s v="SISTEMA NACIONAL DE EDUCACIÓN MUSICAL"/>
    <x v="14"/>
    <s v="001"/>
    <x v="257"/>
    <s v="CCSS APORTE PATRONAL REGIMEN PENSIONES (APORTE PATRONAL AL REGIMEN DE PENSIONES, SEGUN LEY DE PROTECCION AL TRABAJADOR NO. 7983 DEL 16"/>
    <n v="59566222"/>
    <n v="60054996"/>
    <n v="58395989"/>
    <n v="0"/>
    <n v="0"/>
    <n v="0"/>
    <n v="25773679"/>
    <n v="25773679"/>
    <n v="34281317"/>
    <n v="0.4291679413316421"/>
  </r>
  <r>
    <s v="21375802"/>
    <s v="SISTEMA NACIONAL DE EDUCACIÓN MUSICAL"/>
    <x v="14"/>
    <s v="001"/>
    <x v="258"/>
    <s v="CCSS APORTE PATRONAL FONDO CAPITALIZACION LABORAL (APORTE PATRONAL AL FONDO DE CAPITALIZACION LABORAL, SEGUN LEY DE PROTECCION AL TRABAJADOR"/>
    <n v="29783111"/>
    <n v="30027498"/>
    <n v="29197994"/>
    <n v="0"/>
    <n v="0"/>
    <n v="0"/>
    <n v="12860183"/>
    <n v="12860183"/>
    <n v="17167315"/>
    <n v="0.42828020503073549"/>
  </r>
  <r>
    <s v="21375802"/>
    <s v="SISTEMA NACIONAL DE EDUCACIÓN MUSICAL"/>
    <x v="14"/>
    <s v="001"/>
    <x v="259"/>
    <s v="ASOCIACION DE EMPLEADOS DEL MINISTERIO DEL CULTURA Y JUVENTUD (ASEMICULTURA). (APORTE PATRONAL A LA ASOCIACION DE EMPLEADOS DEL"/>
    <n v="12400000"/>
    <n v="8000000"/>
    <n v="8000000"/>
    <n v="0"/>
    <n v="0"/>
    <n v="0"/>
    <n v="4627431.3499999996"/>
    <n v="4627431.3499999996"/>
    <n v="3372568.65"/>
    <n v="0.57842891874999991"/>
  </r>
  <r>
    <s v="21375802"/>
    <s v="SISTEMA NACIONAL DE EDUCACIÓN MUSICAL"/>
    <x v="14"/>
    <s v="001"/>
    <x v="21"/>
    <s v="SERVICIOS"/>
    <n v="507089846"/>
    <n v="504001811"/>
    <n v="337225579.02999997"/>
    <n v="0"/>
    <n v="0"/>
    <n v="0"/>
    <n v="225630804.11000001"/>
    <n v="177115396.59999999"/>
    <n v="278371006.88999999"/>
    <n v="0.44767855826216468"/>
  </r>
  <r>
    <s v="21375802"/>
    <s v="SISTEMA NACIONAL DE EDUCACIÓN MUSICAL"/>
    <x v="14"/>
    <s v="001"/>
    <x v="22"/>
    <s v="ALQUILERES"/>
    <n v="153879508"/>
    <n v="153879508"/>
    <n v="105790826.45"/>
    <n v="0"/>
    <n v="0"/>
    <n v="0"/>
    <n v="66350832.560000002"/>
    <n v="56593507.560000002"/>
    <n v="87528675.439999998"/>
    <n v="0.43118692945132109"/>
  </r>
  <r>
    <s v="21375802"/>
    <s v="SISTEMA NACIONAL DE EDUCACIÓN MUSICAL"/>
    <x v="14"/>
    <s v="001"/>
    <x v="165"/>
    <s v="ALQUILER DE EDIFICIOS, LOCALES Y TERRENOS"/>
    <n v="153879508"/>
    <n v="153879508"/>
    <n v="105790826.45"/>
    <n v="0"/>
    <n v="0"/>
    <n v="0"/>
    <n v="66350832.560000002"/>
    <n v="56593507.560000002"/>
    <n v="87528675.439999998"/>
    <n v="0.43118692945132109"/>
  </r>
  <r>
    <s v="21375802"/>
    <s v="SISTEMA NACIONAL DE EDUCACIÓN MUSICAL"/>
    <x v="14"/>
    <s v="001"/>
    <x v="24"/>
    <s v="SERVICIOS BASICOS"/>
    <n v="46106920"/>
    <n v="41972040"/>
    <n v="30791093.879999999"/>
    <n v="0"/>
    <n v="0"/>
    <n v="0"/>
    <n v="16268950.98"/>
    <n v="14534156.779999999"/>
    <n v="25703089.02"/>
    <n v="0.38761401590201477"/>
  </r>
  <r>
    <s v="21375802"/>
    <s v="SISTEMA NACIONAL DE EDUCACIÓN MUSICAL"/>
    <x v="14"/>
    <s v="001"/>
    <x v="25"/>
    <s v="SERVICIO DE AGUA Y ALCANTARILLADO"/>
    <n v="11222880"/>
    <n v="10100000"/>
    <n v="7441566.4900000002"/>
    <n v="0"/>
    <n v="0"/>
    <n v="0"/>
    <n v="3996406.84"/>
    <n v="3996406.84"/>
    <n v="6103593.1600000001"/>
    <n v="0.39568384554455444"/>
  </r>
  <r>
    <s v="21375802"/>
    <s v="SISTEMA NACIONAL DE EDUCACIÓN MUSICAL"/>
    <x v="14"/>
    <s v="001"/>
    <x v="26"/>
    <s v="SERVICIO DE ENERGIA ELECTRICA"/>
    <n v="12174600"/>
    <n v="14174600"/>
    <n v="9545812.8300000001"/>
    <n v="0"/>
    <n v="0"/>
    <n v="0"/>
    <n v="5732723.2800000003"/>
    <n v="5732723.2800000003"/>
    <n v="8441876.7200000007"/>
    <n v="0.40443633541687246"/>
  </r>
  <r>
    <s v="21375802"/>
    <s v="SISTEMA NACIONAL DE EDUCACIÓN MUSICAL"/>
    <x v="14"/>
    <s v="001"/>
    <x v="28"/>
    <s v="SERVICIO DE TELECOMUNICACIONES"/>
    <n v="21012000"/>
    <n v="16000000"/>
    <n v="12600444.6"/>
    <n v="0"/>
    <n v="0"/>
    <n v="0"/>
    <n v="6012700.7599999998"/>
    <n v="4277906.5599999996"/>
    <n v="9987299.2400000002"/>
    <n v="0.37579379749999997"/>
  </r>
  <r>
    <s v="21375802"/>
    <s v="SISTEMA NACIONAL DE EDUCACIÓN MUSICAL"/>
    <x v="14"/>
    <s v="001"/>
    <x v="29"/>
    <s v="OTROS SERVICIOS BASICOS"/>
    <n v="1697440"/>
    <n v="1697440"/>
    <n v="1203269.96"/>
    <n v="0"/>
    <n v="0"/>
    <n v="0"/>
    <n v="527120.1"/>
    <n v="527120.1"/>
    <n v="1170319.8999999999"/>
    <n v="0.31053828117635968"/>
  </r>
  <r>
    <s v="21375802"/>
    <s v="SISTEMA NACIONAL DE EDUCACIÓN MUSICAL"/>
    <x v="14"/>
    <s v="001"/>
    <x v="30"/>
    <s v="SERVICIOS COMERCIALES Y FINANCIEROS"/>
    <n v="11832568"/>
    <n v="10379413"/>
    <n v="7400919.9299999997"/>
    <n v="0"/>
    <n v="0"/>
    <n v="0"/>
    <n v="2252843.17"/>
    <n v="1848577.81"/>
    <n v="8126569.8300000001"/>
    <n v="0.21704918861981887"/>
  </r>
  <r>
    <s v="21375802"/>
    <s v="SISTEMA NACIONAL DE EDUCACIÓN MUSICAL"/>
    <x v="14"/>
    <s v="001"/>
    <x v="31"/>
    <s v="INFORMACION"/>
    <n v="200000"/>
    <n v="200000"/>
    <n v="100000"/>
    <n v="0"/>
    <n v="0"/>
    <n v="0"/>
    <n v="0"/>
    <n v="0"/>
    <n v="200000"/>
    <n v="0"/>
  </r>
  <r>
    <s v="21375802"/>
    <s v="SISTEMA NACIONAL DE EDUCACIÓN MUSICAL"/>
    <x v="14"/>
    <s v="001"/>
    <x v="150"/>
    <s v="TRANSPORTE DE BIENES"/>
    <n v="7164155"/>
    <n v="5196000"/>
    <n v="3540993.09"/>
    <n v="0"/>
    <n v="0"/>
    <n v="0"/>
    <n v="0"/>
    <n v="0"/>
    <n v="5196000"/>
    <n v="0"/>
  </r>
  <r>
    <s v="21375802"/>
    <s v="SISTEMA NACIONAL DE EDUCACIÓN MUSICAL"/>
    <x v="14"/>
    <s v="001"/>
    <x v="34"/>
    <s v="COMIS. Y GASTOS POR SERV. FINANCIEROS Y COMERCIAL."/>
    <n v="3668413"/>
    <n v="3668413"/>
    <n v="2725150.38"/>
    <n v="0"/>
    <n v="0"/>
    <n v="0"/>
    <n v="1218067.32"/>
    <n v="1218067.32"/>
    <n v="2450345.6800000002"/>
    <n v="0.3320420356159462"/>
  </r>
  <r>
    <s v="21375802"/>
    <s v="SISTEMA NACIONAL DE EDUCACIÓN MUSICAL"/>
    <x v="14"/>
    <s v="001"/>
    <x v="35"/>
    <s v="SERVICIOS DE TECNOLOGIAS DE INFORMACION"/>
    <n v="800000"/>
    <n v="1315000"/>
    <n v="1034776.46"/>
    <n v="0"/>
    <n v="0"/>
    <n v="0"/>
    <n v="1034775.85"/>
    <n v="630510.49"/>
    <n v="280224.15000000002"/>
    <n v="0.78690178707224334"/>
  </r>
  <r>
    <s v="21375802"/>
    <s v="SISTEMA NACIONAL DE EDUCACIÓN MUSICAL"/>
    <x v="14"/>
    <s v="001"/>
    <x v="36"/>
    <s v="SERVICIOS DE GESTION Y APOYO"/>
    <n v="238360850"/>
    <n v="236360850"/>
    <n v="146016056.41999999"/>
    <n v="0"/>
    <n v="0"/>
    <n v="0"/>
    <n v="100143058.27"/>
    <n v="83185187.920000002"/>
    <n v="136217791.72999999"/>
    <n v="0.42368716422368591"/>
  </r>
  <r>
    <s v="21375802"/>
    <s v="SISTEMA NACIONAL DE EDUCACIÓN MUSICAL"/>
    <x v="14"/>
    <s v="001"/>
    <x v="38"/>
    <s v="SERVICIOS INFORMATICOS"/>
    <n v="2800000"/>
    <n v="2800000"/>
    <n v="1984845.35"/>
    <n v="0"/>
    <n v="0"/>
    <n v="0"/>
    <n v="0"/>
    <n v="0"/>
    <n v="2800000"/>
    <n v="0"/>
  </r>
  <r>
    <s v="21375802"/>
    <s v="SISTEMA NACIONAL DE EDUCACIÓN MUSICAL"/>
    <x v="14"/>
    <s v="001"/>
    <x v="39"/>
    <s v="SERVICIOS GENERALES"/>
    <n v="223000850"/>
    <n v="223000850"/>
    <n v="136043325.37"/>
    <n v="0"/>
    <n v="0"/>
    <n v="0"/>
    <n v="99249690.519999996"/>
    <n v="83166819.769999996"/>
    <n v="123751159.48"/>
    <n v="0.44506418033832607"/>
  </r>
  <r>
    <s v="21375802"/>
    <s v="SISTEMA NACIONAL DE EDUCACIÓN MUSICAL"/>
    <x v="14"/>
    <s v="001"/>
    <x v="40"/>
    <s v="OTROS SERVICIOS DE GESTION Y APOYO"/>
    <n v="12560000"/>
    <n v="10560000"/>
    <n v="7987885.7000000002"/>
    <n v="0"/>
    <n v="0"/>
    <n v="0"/>
    <n v="893367.75"/>
    <n v="18368.150000000001"/>
    <n v="9666632.25"/>
    <n v="8.4599218749999996E-2"/>
  </r>
  <r>
    <s v="21375802"/>
    <s v="SISTEMA NACIONAL DE EDUCACIÓN MUSICAL"/>
    <x v="14"/>
    <s v="001"/>
    <x v="41"/>
    <s v="GASTOS DE VIAJE Y DE TRANSPORTE"/>
    <n v="19000000"/>
    <n v="23500000"/>
    <n v="14726933.98"/>
    <n v="0"/>
    <n v="0"/>
    <n v="0"/>
    <n v="9082195.6300000008"/>
    <n v="5607963.1799999997"/>
    <n v="14417804.369999999"/>
    <n v="0.38647640978723408"/>
  </r>
  <r>
    <s v="21375802"/>
    <s v="SISTEMA NACIONAL DE EDUCACIÓN MUSICAL"/>
    <x v="14"/>
    <s v="001"/>
    <x v="42"/>
    <s v="TRANSPORTE DENTRO DEL PAIS"/>
    <n v="12000000"/>
    <n v="12000000"/>
    <n v="7877506.8899999997"/>
    <n v="0"/>
    <n v="0"/>
    <n v="0"/>
    <n v="4274638.21"/>
    <n v="800405.76"/>
    <n v="7725361.79"/>
    <n v="0.35621985083333335"/>
  </r>
  <r>
    <s v="21375802"/>
    <s v="SISTEMA NACIONAL DE EDUCACIÓN MUSICAL"/>
    <x v="14"/>
    <s v="001"/>
    <x v="43"/>
    <s v="VIATICOS DENTRO DEL PAIS"/>
    <n v="7000000"/>
    <n v="11500000"/>
    <n v="6849427.0899999999"/>
    <n v="0"/>
    <n v="0"/>
    <n v="0"/>
    <n v="4807557.42"/>
    <n v="4807557.42"/>
    <n v="6692442.5800000001"/>
    <n v="0.4180484713043478"/>
  </r>
  <r>
    <s v="21375802"/>
    <s v="SISTEMA NACIONAL DE EDUCACIÓN MUSICAL"/>
    <x v="14"/>
    <s v="001"/>
    <x v="46"/>
    <s v="SEGUROS, REASEGUROS Y OTRAS OBLIGACIONES"/>
    <n v="15450000"/>
    <n v="15450000"/>
    <n v="12211553.25"/>
    <n v="0"/>
    <n v="0"/>
    <n v="0"/>
    <n v="12135007.470000001"/>
    <n v="12135007.470000001"/>
    <n v="3314992.53"/>
    <n v="0.78543737669902913"/>
  </r>
  <r>
    <s v="21375802"/>
    <s v="SISTEMA NACIONAL DE EDUCACIÓN MUSICAL"/>
    <x v="14"/>
    <s v="001"/>
    <x v="47"/>
    <s v="SEGUROS"/>
    <n v="15450000"/>
    <n v="15450000"/>
    <n v="12211553.25"/>
    <n v="0"/>
    <n v="0"/>
    <n v="0"/>
    <n v="12135007.470000001"/>
    <n v="12135007.470000001"/>
    <n v="3314992.53"/>
    <n v="0.78543737669902913"/>
  </r>
  <r>
    <s v="21375802"/>
    <s v="SISTEMA NACIONAL DE EDUCACIÓN MUSICAL"/>
    <x v="14"/>
    <s v="001"/>
    <x v="48"/>
    <s v="CAPACITACION Y PROTOCOLO"/>
    <n v="15000000"/>
    <n v="15000000"/>
    <n v="15000000"/>
    <n v="0"/>
    <n v="0"/>
    <n v="0"/>
    <n v="14999999.699999999"/>
    <n v="0"/>
    <n v="0.3"/>
    <n v="0.9999999799999999"/>
  </r>
  <r>
    <s v="21375802"/>
    <s v="SISTEMA NACIONAL DE EDUCACIÓN MUSICAL"/>
    <x v="14"/>
    <s v="001"/>
    <x v="49"/>
    <s v="ACTIVIDADES DE CAPACITACION"/>
    <n v="15000000"/>
    <n v="15000000"/>
    <n v="15000000"/>
    <n v="0"/>
    <n v="0"/>
    <n v="0"/>
    <n v="14999999.699999999"/>
    <n v="0"/>
    <n v="0.3"/>
    <n v="0.9999999799999999"/>
  </r>
  <r>
    <s v="21375802"/>
    <s v="SISTEMA NACIONAL DE EDUCACIÓN MUSICAL"/>
    <x v="14"/>
    <s v="001"/>
    <x v="51"/>
    <s v="MANTENIMIENTO Y REPARACION"/>
    <n v="7210000"/>
    <n v="7210000"/>
    <n v="5110976.79"/>
    <n v="0"/>
    <n v="0"/>
    <n v="0"/>
    <n v="4397916.33"/>
    <n v="3210995.88"/>
    <n v="2812083.67"/>
    <n v="0.60997452565880728"/>
  </r>
  <r>
    <s v="21375802"/>
    <s v="SISTEMA NACIONAL DE EDUCACIÓN MUSICAL"/>
    <x v="14"/>
    <s v="001"/>
    <x v="54"/>
    <s v="MANT. Y REPARACION DE EQUIPO DE TRANSPORTE"/>
    <n v="7210000"/>
    <n v="7210000"/>
    <n v="5110976.79"/>
    <n v="0"/>
    <n v="0"/>
    <n v="0"/>
    <n v="4397916.33"/>
    <n v="3210995.88"/>
    <n v="2812083.67"/>
    <n v="0.60997452565880728"/>
  </r>
  <r>
    <s v="21375802"/>
    <s v="SISTEMA NACIONAL DE EDUCACIÓN MUSICAL"/>
    <x v="14"/>
    <s v="001"/>
    <x v="59"/>
    <s v="IMPUESTOS"/>
    <n v="250000"/>
    <n v="250000"/>
    <n v="177218.33"/>
    <n v="0"/>
    <n v="0"/>
    <n v="0"/>
    <n v="0"/>
    <n v="0"/>
    <n v="250000"/>
    <n v="0"/>
  </r>
  <r>
    <s v="21375802"/>
    <s v="SISTEMA NACIONAL DE EDUCACIÓN MUSICAL"/>
    <x v="14"/>
    <s v="001"/>
    <x v="60"/>
    <s v="OTROS IMPUESTOS"/>
    <n v="250000"/>
    <n v="250000"/>
    <n v="177218.33"/>
    <n v="0"/>
    <n v="0"/>
    <n v="0"/>
    <n v="0"/>
    <n v="0"/>
    <n v="250000"/>
    <n v="0"/>
  </r>
  <r>
    <s v="21375802"/>
    <s v="SISTEMA NACIONAL DE EDUCACIÓN MUSICAL"/>
    <x v="14"/>
    <s v="001"/>
    <x v="63"/>
    <s v="MATERIALES Y SUMINISTROS"/>
    <n v="11500000"/>
    <n v="9950000"/>
    <n v="7795856.2599999998"/>
    <n v="0"/>
    <n v="0"/>
    <n v="0"/>
    <n v="6046739.2400000002"/>
    <n v="6046739.2400000002"/>
    <n v="3903260.76"/>
    <n v="0.6077124864321608"/>
  </r>
  <r>
    <s v="21375802"/>
    <s v="SISTEMA NACIONAL DE EDUCACIÓN MUSICAL"/>
    <x v="14"/>
    <s v="001"/>
    <x v="64"/>
    <s v="PRODUCTOS QUIMICOS Y CONEXOS"/>
    <n v="7000000"/>
    <n v="5650000"/>
    <n v="3880966.11"/>
    <n v="0"/>
    <n v="0"/>
    <n v="0"/>
    <n v="2136091.7999999998"/>
    <n v="2136091.7999999998"/>
    <n v="3513908.2"/>
    <n v="0.37806934513274332"/>
  </r>
  <r>
    <s v="21375802"/>
    <s v="SISTEMA NACIONAL DE EDUCACIÓN MUSICAL"/>
    <x v="14"/>
    <s v="001"/>
    <x v="65"/>
    <s v="COMBUSTIBLES Y LUBRICANTES"/>
    <n v="6000000"/>
    <n v="5000000"/>
    <n v="3332316.37"/>
    <n v="0"/>
    <n v="0"/>
    <n v="0"/>
    <n v="2136091.7999999998"/>
    <n v="2136091.7999999998"/>
    <n v="2863908.2"/>
    <n v="0.42721835999999996"/>
  </r>
  <r>
    <s v="21375802"/>
    <s v="SISTEMA NACIONAL DE EDUCACIÓN MUSICAL"/>
    <x v="14"/>
    <s v="001"/>
    <x v="67"/>
    <s v="TINTAS, PINTURAS Y DILUYENTES"/>
    <n v="1000000"/>
    <n v="650000"/>
    <n v="548649.74"/>
    <n v="0"/>
    <n v="0"/>
    <n v="0"/>
    <n v="0"/>
    <n v="0"/>
    <n v="650000"/>
    <n v="0"/>
  </r>
  <r>
    <s v="21375802"/>
    <s v="SISTEMA NACIONAL DE EDUCACIÓN MUSICAL"/>
    <x v="14"/>
    <s v="001"/>
    <x v="80"/>
    <s v="UTILES, MATERIALES Y SUMINISTROS DIVERSOS"/>
    <n v="4500000"/>
    <n v="4300000"/>
    <n v="3914890.15"/>
    <n v="0"/>
    <n v="0"/>
    <n v="0"/>
    <n v="3910647.44"/>
    <n v="3910647.44"/>
    <n v="389352.56"/>
    <n v="0.90945289302325583"/>
  </r>
  <r>
    <s v="21375802"/>
    <s v="SISTEMA NACIONAL DE EDUCACIÓN MUSICAL"/>
    <x v="14"/>
    <s v="001"/>
    <x v="81"/>
    <s v="UTILES Y MATERIALES DE OFICINA Y COMPUTO"/>
    <n v="500000"/>
    <n v="500000"/>
    <n v="498124.51"/>
    <n v="0"/>
    <n v="0"/>
    <n v="0"/>
    <n v="495888.36"/>
    <n v="495888.36"/>
    <n v="4111.6400000000003"/>
    <n v="0.99177671999999995"/>
  </r>
  <r>
    <s v="21375802"/>
    <s v="SISTEMA NACIONAL DE EDUCACIÓN MUSICAL"/>
    <x v="14"/>
    <s v="001"/>
    <x v="83"/>
    <s v="PRODUCTOS DE PAPEL, CARTON E IMPRESOS"/>
    <n v="500000"/>
    <n v="300000"/>
    <n v="299208.95"/>
    <n v="0"/>
    <n v="0"/>
    <n v="0"/>
    <n v="297368.34000000003"/>
    <n v="297368.34000000003"/>
    <n v="2631.66"/>
    <n v="0.9912278000000001"/>
  </r>
  <r>
    <s v="21375802"/>
    <s v="SISTEMA NACIONAL DE EDUCACIÓN MUSICAL"/>
    <x v="14"/>
    <s v="001"/>
    <x v="85"/>
    <s v="UTILES Y MATERIALES DE LIMPIEZA"/>
    <n v="3500000"/>
    <n v="3500000"/>
    <n v="3117556.69"/>
    <n v="0"/>
    <n v="0"/>
    <n v="0"/>
    <n v="3117390.74"/>
    <n v="3117390.74"/>
    <n v="382609.26"/>
    <n v="0.89068306857142865"/>
  </r>
  <r>
    <s v="21375802"/>
    <s v="SISTEMA NACIONAL DE EDUCACIÓN MUSICAL"/>
    <x v="14"/>
    <s v="001"/>
    <x v="88"/>
    <s v="TRANSFERENCIAS CORRIENTES"/>
    <n v="145336842"/>
    <n v="145633365"/>
    <n v="125128981.33"/>
    <n v="0"/>
    <n v="0"/>
    <n v="0"/>
    <n v="90732799.579999998"/>
    <n v="90732799.579999998"/>
    <n v="54900565.420000002"/>
    <n v="0.62302206352232536"/>
  </r>
  <r>
    <s v="21375802"/>
    <s v="SISTEMA NACIONAL DE EDUCACIÓN MUSICAL"/>
    <x v="14"/>
    <s v="001"/>
    <x v="89"/>
    <s v="TRANSFERENCIAS CORRIENTES AL SECTOR PUBLICO"/>
    <n v="36136842"/>
    <n v="36433365"/>
    <n v="35426900"/>
    <n v="0"/>
    <n v="0"/>
    <n v="0"/>
    <n v="15603696.82"/>
    <n v="15603696.82"/>
    <n v="20829668.18"/>
    <n v="0.42828041878646128"/>
  </r>
  <r>
    <s v="21375802"/>
    <s v="SISTEMA NACIONAL DE EDUCACIÓN MUSICAL"/>
    <x v="14"/>
    <s v="001"/>
    <x v="260"/>
    <s v="CCSS CONTRIBUCION ESTATAL SEGURO PENSIONES (CONTRIBUCION ESTATAL AL SEGURO DE PENSIONES, SEGUN LEY NO. 17 DEL 22 DE OCTUBRE DE 1943, LEY"/>
    <n v="31172990"/>
    <n v="31428782"/>
    <n v="30560568"/>
    <n v="0"/>
    <n v="0"/>
    <n v="0"/>
    <n v="13460331.859999999"/>
    <n v="13460331.859999999"/>
    <n v="17968450.140000001"/>
    <n v="0.4282804169757517"/>
  </r>
  <r>
    <s v="21375802"/>
    <s v="SISTEMA NACIONAL DE EDUCACIÓN MUSICAL"/>
    <x v="14"/>
    <s v="001"/>
    <x v="261"/>
    <s v="CCSS CONTRIBUCION ESTATAL SEGURO SALUD (CONTRIBUCION ESTATAL AL SEGURO DE SALUD, SEGUN LEY NO. 17 DEL 22 DE OCTUBRE DE 1943, LEY"/>
    <n v="4963852"/>
    <n v="5004583"/>
    <n v="4866332"/>
    <n v="0"/>
    <n v="0"/>
    <n v="0"/>
    <n v="2143364.96"/>
    <n v="2143364.96"/>
    <n v="2861218.04"/>
    <n v="0.42828043015771744"/>
  </r>
  <r>
    <s v="21375802"/>
    <s v="SISTEMA NACIONAL DE EDUCACIÓN MUSICAL"/>
    <x v="14"/>
    <s v="001"/>
    <x v="96"/>
    <s v="PRESTACIONES"/>
    <n v="25100000"/>
    <n v="25100000"/>
    <n v="22741874.059999999"/>
    <n v="0"/>
    <n v="0"/>
    <n v="0"/>
    <n v="9263602.7599999998"/>
    <n v="9263602.7599999998"/>
    <n v="15836397.24"/>
    <n v="0.36906783904382467"/>
  </r>
  <r>
    <s v="21375802"/>
    <s v="SISTEMA NACIONAL DE EDUCACIÓN MUSICAL"/>
    <x v="14"/>
    <s v="001"/>
    <x v="97"/>
    <s v="PRESTACIONES LEGALES"/>
    <n v="8100000"/>
    <n v="8100000"/>
    <n v="5741874.0599999996"/>
    <n v="0"/>
    <n v="0"/>
    <n v="0"/>
    <n v="3028105.76"/>
    <n v="3028105.76"/>
    <n v="5071894.24"/>
    <n v="0.37384021728395062"/>
  </r>
  <r>
    <s v="21375802"/>
    <s v="SISTEMA NACIONAL DE EDUCACIÓN MUSICAL"/>
    <x v="14"/>
    <s v="001"/>
    <x v="98"/>
    <s v="OTRAS PRESTACIONES"/>
    <n v="17000000"/>
    <n v="17000000"/>
    <n v="17000000"/>
    <n v="0"/>
    <n v="0"/>
    <n v="0"/>
    <n v="6235497"/>
    <n v="6235497"/>
    <n v="10764503"/>
    <n v="0.36679394117647057"/>
  </r>
  <r>
    <s v="21375802"/>
    <s v="SISTEMA NACIONAL DE EDUCACIÓN MUSICAL"/>
    <x v="14"/>
    <s v="001"/>
    <x v="99"/>
    <s v="TRANSF. C.TES A ENTIDADES PRIV. SIN FINES DE LUCRO"/>
    <n v="54000000"/>
    <n v="54000000"/>
    <n v="40500207.270000003"/>
    <n v="0"/>
    <n v="0"/>
    <n v="0"/>
    <n v="40500000"/>
    <n v="40500000"/>
    <n v="13500000"/>
    <n v="0.75"/>
  </r>
  <r>
    <s v="21375802"/>
    <s v="SISTEMA NACIONAL DE EDUCACIÓN MUSICAL"/>
    <x v="14"/>
    <s v="001"/>
    <x v="262"/>
    <s v="FUNDACION PARQUE METROPOLITANA LA LIBERTAD (PAGO CUOTA ANUAL PARA CUBRIR GASTOS POR CONCEPTO DE SEGURIDAD Y MANTENIMIENTO DE LA SEDE"/>
    <n v="54000000"/>
    <n v="54000000"/>
    <n v="40500207.270000003"/>
    <n v="0"/>
    <n v="0"/>
    <n v="0"/>
    <n v="40500000"/>
    <n v="40500000"/>
    <n v="13500000"/>
    <n v="0.75"/>
  </r>
  <r>
    <s v="21375802"/>
    <s v="SISTEMA NACIONAL DE EDUCACIÓN MUSICAL"/>
    <x v="14"/>
    <s v="001"/>
    <x v="105"/>
    <s v="TRANSFERENCIAS CORRIENTES AL SECTOR EXTERNO"/>
    <n v="30100000"/>
    <n v="30100000"/>
    <n v="26460000"/>
    <n v="0"/>
    <n v="0"/>
    <n v="0"/>
    <n v="25365500"/>
    <n v="25365500"/>
    <n v="4734500"/>
    <n v="0.84270764119601327"/>
  </r>
  <r>
    <s v="21375802"/>
    <s v="SISTEMA NACIONAL DE EDUCACIÓN MUSICAL"/>
    <x v="14"/>
    <s v="001"/>
    <x v="263"/>
    <s v="SECRETARIA GENERAL IBEROAMERICANA-SEGIB (CUOTA ANUAL DE MEMBRESIA PARA EL PROGRAMA DE COOPERACION DE IBERORQUESTAS JUVENILES). (CUOTA"/>
    <n v="30100000"/>
    <n v="30100000"/>
    <n v="26460000"/>
    <n v="0"/>
    <n v="0"/>
    <n v="0"/>
    <n v="25365500"/>
    <n v="25365500"/>
    <n v="4734500"/>
    <n v="0.84270764119601327"/>
  </r>
  <r>
    <s v="21375802"/>
    <s v="SISTEMA NACIONAL DE EDUCACIÓN MUSICAL"/>
    <x v="14"/>
    <s v="280"/>
    <x v="110"/>
    <s v="BIENES DURADEROS"/>
    <n v="14542167"/>
    <n v="22442167"/>
    <n v="14542167"/>
    <n v="0"/>
    <n v="0"/>
    <n v="0"/>
    <n v="1586048.73"/>
    <n v="1586048.73"/>
    <n v="20856118.27"/>
    <n v="7.0672708655986738E-2"/>
  </r>
  <r>
    <s v="21375802"/>
    <s v="SISTEMA NACIONAL DE EDUCACIÓN MUSICAL"/>
    <x v="14"/>
    <s v="280"/>
    <x v="111"/>
    <s v="MAQUINARIA, EQUIPO Y MOBILIARIO"/>
    <n v="14542167"/>
    <n v="22442167"/>
    <n v="14542167"/>
    <n v="0"/>
    <n v="0"/>
    <n v="0"/>
    <n v="1586048.73"/>
    <n v="1586048.73"/>
    <n v="20856118.27"/>
    <n v="7.0672708655986738E-2"/>
  </r>
  <r>
    <s v="21375802"/>
    <s v="SISTEMA NACIONAL DE EDUCACIÓN MUSICAL"/>
    <x v="14"/>
    <s v="280"/>
    <x v="115"/>
    <s v="EQUIPO Y PROGRAMAS DE COMPUTO"/>
    <n v="14542167"/>
    <n v="1742167"/>
    <n v="1742167"/>
    <n v="0"/>
    <n v="0"/>
    <n v="0"/>
    <n v="1586048.73"/>
    <n v="1586048.73"/>
    <n v="156118.26999999999"/>
    <n v="0.91038845874132612"/>
  </r>
  <r>
    <s v="21375802"/>
    <s v="SISTEMA NACIONAL DE EDUCACIÓN MUSICAL"/>
    <x v="14"/>
    <s v="280"/>
    <x v="116"/>
    <s v="EQUIPO Y MOBILIARIO EDUCACIONAL, DEP. Y RECREATIVO"/>
    <n v="0"/>
    <n v="20700000"/>
    <n v="12800000"/>
    <n v="0"/>
    <n v="0"/>
    <n v="0"/>
    <n v="0"/>
    <n v="0"/>
    <n v="20700000"/>
    <n v="0"/>
  </r>
  <r>
    <s v="21375803"/>
    <s v="TEATRO NACIONAL"/>
    <x v="15"/>
    <s v="001"/>
    <x v="0"/>
    <s v=""/>
    <n v="3731415014"/>
    <n v="3727615014"/>
    <n v="3121603775.04"/>
    <n v="0"/>
    <n v="0"/>
    <n v="0"/>
    <n v="1515691643.1600001"/>
    <n v="1455918818.49"/>
    <n v="2211923370.8400002"/>
    <n v="0.40661163705678754"/>
  </r>
  <r>
    <s v="21375803"/>
    <s v="TEATRO NACIONAL"/>
    <x v="15"/>
    <s v="001"/>
    <x v="1"/>
    <s v="REMUNERACIONES"/>
    <n v="1457747015"/>
    <n v="1457747015"/>
    <n v="1368841349"/>
    <n v="0"/>
    <n v="0"/>
    <n v="0"/>
    <n v="711591952.50999999"/>
    <n v="682458096.65999997"/>
    <n v="746155062.49000001"/>
    <n v="0.48814502460840231"/>
  </r>
  <r>
    <s v="21375803"/>
    <s v="TEATRO NACIONAL"/>
    <x v="15"/>
    <s v="001"/>
    <x v="2"/>
    <s v="REMUNERACIONES BASICAS"/>
    <n v="578929600"/>
    <n v="659745206"/>
    <n v="629035217"/>
    <n v="0"/>
    <n v="0"/>
    <n v="0"/>
    <n v="325560123.83999997"/>
    <n v="315665884.94"/>
    <n v="334185082.16000003"/>
    <n v="0.49346341720897624"/>
  </r>
  <r>
    <s v="21375803"/>
    <s v="TEATRO NACIONAL"/>
    <x v="15"/>
    <s v="001"/>
    <x v="3"/>
    <s v="SUELDOS PARA CARGOS FIJOS"/>
    <n v="563929600"/>
    <n v="644745206"/>
    <n v="614035217"/>
    <n v="0"/>
    <n v="0"/>
    <n v="0"/>
    <n v="319498513.83999997"/>
    <n v="309760915.87"/>
    <n v="325246692.16000003"/>
    <n v="0.49554228688596091"/>
  </r>
  <r>
    <s v="21375803"/>
    <s v="TEATRO NACIONAL"/>
    <x v="15"/>
    <s v="001"/>
    <x v="4"/>
    <s v="SUPLENCIAS"/>
    <n v="15000000"/>
    <n v="15000000"/>
    <n v="15000000"/>
    <n v="0"/>
    <n v="0"/>
    <n v="0"/>
    <n v="6061610"/>
    <n v="5904969.0700000003"/>
    <n v="8938390"/>
    <n v="0.40410733333333332"/>
  </r>
  <r>
    <s v="21375803"/>
    <s v="TEATRO NACIONAL"/>
    <x v="15"/>
    <s v="001"/>
    <x v="5"/>
    <s v="REMUNERACIONES EVENTUALES"/>
    <n v="152100000"/>
    <n v="120899740"/>
    <n v="89699740"/>
    <n v="0"/>
    <n v="0"/>
    <n v="0"/>
    <n v="35104829.359999999"/>
    <n v="34466075.359999999"/>
    <n v="85794910.640000001"/>
    <n v="0.2903631501606207"/>
  </r>
  <r>
    <s v="21375803"/>
    <s v="TEATRO NACIONAL"/>
    <x v="15"/>
    <s v="001"/>
    <x v="6"/>
    <s v="TIEMPO EXTRAORDINARIO"/>
    <n v="152100000"/>
    <n v="120899740"/>
    <n v="89699740"/>
    <n v="0"/>
    <n v="0"/>
    <n v="0"/>
    <n v="35104829.359999999"/>
    <n v="34466075.359999999"/>
    <n v="85794910.640000001"/>
    <n v="0.2903631501606207"/>
  </r>
  <r>
    <s v="21375803"/>
    <s v="TEATRO NACIONAL"/>
    <x v="15"/>
    <s v="001"/>
    <x v="7"/>
    <s v="INCENTIVOS SALARIALES"/>
    <n v="488791558"/>
    <n v="439176212"/>
    <n v="420848500"/>
    <n v="0"/>
    <n v="0"/>
    <n v="0"/>
    <n v="229031383.96000001"/>
    <n v="224998869"/>
    <n v="210144828.03999999"/>
    <n v="0.5215022528588138"/>
  </r>
  <r>
    <s v="21375803"/>
    <s v="TEATRO NACIONAL"/>
    <x v="15"/>
    <s v="001"/>
    <x v="8"/>
    <s v="RETRIBUCION POR AÑOS SERVIDOS"/>
    <n v="167300000"/>
    <n v="137870041"/>
    <n v="132845369"/>
    <n v="0"/>
    <n v="0"/>
    <n v="0"/>
    <n v="78106180.980000004"/>
    <n v="76975220.680000007"/>
    <n v="59763860.020000003"/>
    <n v="0.56652032895239368"/>
  </r>
  <r>
    <s v="21375803"/>
    <s v="TEATRO NACIONAL"/>
    <x v="15"/>
    <s v="001"/>
    <x v="9"/>
    <s v="RESTRICCION AL EJERCICIO LIBERAL DE LA PROFESION"/>
    <n v="132599640"/>
    <n v="115622742"/>
    <n v="109002106"/>
    <n v="0"/>
    <n v="0"/>
    <n v="0"/>
    <n v="66747402.920000002"/>
    <n v="64246384.420000002"/>
    <n v="48875339.079999998"/>
    <n v="0.57728610968247063"/>
  </r>
  <r>
    <s v="21375803"/>
    <s v="TEATRO NACIONAL"/>
    <x v="15"/>
    <s v="001"/>
    <x v="10"/>
    <s v="DECIMOTERCER MES"/>
    <n v="91575835"/>
    <n v="91575835"/>
    <n v="87905060"/>
    <n v="0"/>
    <n v="0"/>
    <n v="0"/>
    <n v="3538268.12"/>
    <n v="3538268.11"/>
    <n v="88037566.879999995"/>
    <n v="3.863757420284511E-2"/>
  </r>
  <r>
    <s v="21375803"/>
    <s v="TEATRO NACIONAL"/>
    <x v="15"/>
    <s v="001"/>
    <x v="11"/>
    <s v="SALARIO ESCOLAR"/>
    <n v="71716083"/>
    <n v="71716083"/>
    <n v="70416083"/>
    <n v="0"/>
    <n v="0"/>
    <n v="0"/>
    <n v="69758643.060000002"/>
    <n v="69520452.109999999"/>
    <n v="1957439.94"/>
    <n v="0.97270570479985641"/>
  </r>
  <r>
    <s v="21375803"/>
    <s v="TEATRO NACIONAL"/>
    <x v="15"/>
    <s v="001"/>
    <x v="12"/>
    <s v="OTROS INCENTIVOS SALARIALES"/>
    <n v="25600000"/>
    <n v="22391511"/>
    <n v="20679882"/>
    <n v="0"/>
    <n v="0"/>
    <n v="0"/>
    <n v="10880888.880000001"/>
    <n v="10718543.68"/>
    <n v="11510622.119999999"/>
    <n v="0.4859381253904661"/>
  </r>
  <r>
    <s v="21375803"/>
    <s v="TEATRO NACIONAL"/>
    <x v="15"/>
    <s v="001"/>
    <x v="13"/>
    <s v="CONTRIB. PATRONALES AL DES. Y LA SEGURIDAD SOCIAL"/>
    <n v="110003920"/>
    <n v="110003920"/>
    <n v="105707394"/>
    <n v="0"/>
    <n v="0"/>
    <n v="0"/>
    <n v="55155403.549999997"/>
    <n v="47934182.549999997"/>
    <n v="54848516.450000003"/>
    <n v="0.50139489165477014"/>
  </r>
  <r>
    <s v="21375803"/>
    <s v="TEATRO NACIONAL"/>
    <x v="15"/>
    <s v="001"/>
    <x v="264"/>
    <s v="CCSS CONTRIBUCION PATRONAL SEGURO SALUD (CONTRIBUCION PATRONAL SEGURO DE SALUD, SEGUN LEY NO. 17 DEL 22 DE OCTUBRE DE 1943, LEY"/>
    <n v="104362693"/>
    <n v="104362693"/>
    <n v="100286502"/>
    <n v="0"/>
    <n v="0"/>
    <n v="0"/>
    <n v="52327470.280000001"/>
    <n v="45476568.280000001"/>
    <n v="52035222.719999999"/>
    <n v="0.50140015340539368"/>
  </r>
  <r>
    <s v="21375803"/>
    <s v="TEATRO NACIONAL"/>
    <x v="15"/>
    <s v="001"/>
    <x v="265"/>
    <s v="BANCO POPULAR Y DE DESARROLLO COMUNAL. (BPDC) (SEGUN LEY NO. 4351 DEL 11 DE JULIO DE 1969, LEY ORGANICA DEL B.P.D.C.)."/>
    <n v="5641227"/>
    <n v="5641227"/>
    <n v="5420892"/>
    <n v="0"/>
    <n v="0"/>
    <n v="0"/>
    <n v="2827933.27"/>
    <n v="2457614.27"/>
    <n v="2813293.73"/>
    <n v="0.50129754927429793"/>
  </r>
  <r>
    <s v="21375803"/>
    <s v="TEATRO NACIONAL"/>
    <x v="15"/>
    <s v="001"/>
    <x v="16"/>
    <s v="CONTRIB PATRONALES A FOND PENS Y OTROS FOND CAPIT."/>
    <n v="127921937"/>
    <n v="127921937"/>
    <n v="123550498"/>
    <n v="0"/>
    <n v="0"/>
    <n v="0"/>
    <n v="66740211.799999997"/>
    <n v="59393084.810000002"/>
    <n v="61181725.200000003"/>
    <n v="0.52172608830962275"/>
  </r>
  <r>
    <s v="21375803"/>
    <s v="TEATRO NACIONAL"/>
    <x v="15"/>
    <s v="001"/>
    <x v="266"/>
    <s v="CCSS CONTRIBUCION PATRONAL SEGURO PENSIONES (CONTRIBUCION PATRONAL SEGURO DE PENSIONES, SEGUN LEY NO. 17 DEL 22 DE OCTUBRE DE 1943, LEY"/>
    <n v="61150897"/>
    <n v="61150897"/>
    <n v="58762470"/>
    <n v="0"/>
    <n v="0"/>
    <n v="0"/>
    <n v="30565221.52"/>
    <n v="26550962.52"/>
    <n v="30585675.48"/>
    <n v="0.49983275829952256"/>
  </r>
  <r>
    <s v="21375803"/>
    <s v="TEATRO NACIONAL"/>
    <x v="15"/>
    <s v="001"/>
    <x v="267"/>
    <s v="CCSS APORTE PATRONAL REGIMEN PENSIONES (APORTE PATRONAL AL REGIMEN DE PENSIONES, SEGUN LEY DE PROTECCION AL TRABAJADOR NO. 7983 DEL 16"/>
    <n v="33847360"/>
    <n v="33847360"/>
    <n v="32525352"/>
    <n v="0"/>
    <n v="0"/>
    <n v="0"/>
    <n v="16658253.52"/>
    <n v="14436343.52"/>
    <n v="17189106.48"/>
    <n v="0.49215813345560777"/>
  </r>
  <r>
    <s v="21375803"/>
    <s v="TEATRO NACIONAL"/>
    <x v="15"/>
    <s v="001"/>
    <x v="268"/>
    <s v="CCSS APORTE PATRONAL FONDO CAPITALIZACION LABORAL (APORTE PATRONAL AL FONDO DE CAPITALIZACION LABORAL, SEGUN LEY DE PROTECCION AL TRABAJADOR"/>
    <n v="16923680"/>
    <n v="16923680"/>
    <n v="16262676"/>
    <n v="0"/>
    <n v="0"/>
    <n v="0"/>
    <n v="8789914.1999999993"/>
    <n v="7678956.2199999997"/>
    <n v="8133765.7999999998"/>
    <n v="0.51938551189812143"/>
  </r>
  <r>
    <s v="21375803"/>
    <s v="TEATRO NACIONAL"/>
    <x v="15"/>
    <s v="001"/>
    <x v="269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10726822.560000001"/>
    <n v="10726822.550000001"/>
    <n v="5273177.4400000004"/>
    <n v="0.67042641000000003"/>
  </r>
  <r>
    <s v="21375803"/>
    <s v="TEATRO NACIONAL"/>
    <x v="15"/>
    <s v="001"/>
    <x v="21"/>
    <s v="SERVICIOS"/>
    <n v="1517639024"/>
    <n v="1517639024"/>
    <n v="1073917411.5799999"/>
    <n v="0"/>
    <n v="0"/>
    <n v="0"/>
    <n v="619581204.54999995"/>
    <n v="602352588.60000002"/>
    <n v="898057819.45000005"/>
    <n v="0.4082533426934335"/>
  </r>
  <r>
    <s v="21375803"/>
    <s v="TEATRO NACIONAL"/>
    <x v="15"/>
    <s v="001"/>
    <x v="22"/>
    <s v="ALQUILERES"/>
    <n v="55350000"/>
    <n v="55470000"/>
    <n v="40972342.950000003"/>
    <n v="0"/>
    <n v="0"/>
    <n v="0"/>
    <n v="32031040.5"/>
    <n v="31949753.670000002"/>
    <n v="23438959.5"/>
    <n v="0.5774479989183342"/>
  </r>
  <r>
    <s v="21375803"/>
    <s v="TEATRO NACIONAL"/>
    <x v="15"/>
    <s v="001"/>
    <x v="165"/>
    <s v="ALQUILER DE EDIFICIOS, LOCALES Y TERRENOS"/>
    <n v="54000000"/>
    <n v="54000000"/>
    <n v="39872171.359999999"/>
    <n v="0"/>
    <n v="0"/>
    <n v="0"/>
    <n v="31323600"/>
    <n v="31244400"/>
    <n v="22676400"/>
    <n v="0.58006666666666662"/>
  </r>
  <r>
    <s v="21375803"/>
    <s v="TEATRO NACIONAL"/>
    <x v="15"/>
    <s v="001"/>
    <x v="148"/>
    <s v="ALQUILER DE MAQUINARIA, EQUIPO Y MOBILIARIO"/>
    <n v="1350000"/>
    <n v="1470000"/>
    <n v="1100171.5900000001"/>
    <n v="0"/>
    <n v="0"/>
    <n v="0"/>
    <n v="707440.5"/>
    <n v="705353.67"/>
    <n v="762559.5"/>
    <n v="0.48125204081632655"/>
  </r>
  <r>
    <s v="21375803"/>
    <s v="TEATRO NACIONAL"/>
    <x v="15"/>
    <s v="001"/>
    <x v="24"/>
    <s v="SERVICIOS BASICOS"/>
    <n v="90500000"/>
    <n v="80500000"/>
    <n v="59431331.030000001"/>
    <n v="0"/>
    <n v="0"/>
    <n v="0"/>
    <n v="31372405.850000001"/>
    <n v="30689950.640000001"/>
    <n v="49127594.149999999"/>
    <n v="0.38971932732919257"/>
  </r>
  <r>
    <s v="21375803"/>
    <s v="TEATRO NACIONAL"/>
    <x v="15"/>
    <s v="001"/>
    <x v="25"/>
    <s v="SERVICIO DE AGUA Y ALCANTARILLADO"/>
    <n v="4000000"/>
    <n v="4000000"/>
    <n v="2835493.36"/>
    <n v="0"/>
    <n v="0"/>
    <n v="0"/>
    <n v="1665346"/>
    <n v="1608684"/>
    <n v="2334654"/>
    <n v="0.4163365"/>
  </r>
  <r>
    <s v="21375803"/>
    <s v="TEATRO NACIONAL"/>
    <x v="15"/>
    <s v="001"/>
    <x v="26"/>
    <s v="SERVICIO DE ENERGIA ELECTRICA"/>
    <n v="38000000"/>
    <n v="38000000"/>
    <n v="26793297.960000001"/>
    <n v="0"/>
    <n v="0"/>
    <n v="0"/>
    <n v="16803895"/>
    <n v="16803895"/>
    <n v="21196105"/>
    <n v="0.44220776315789473"/>
  </r>
  <r>
    <s v="21375803"/>
    <s v="TEATRO NACIONAL"/>
    <x v="15"/>
    <s v="001"/>
    <x v="28"/>
    <s v="SERVICIO DE TELECOMUNICACIONES"/>
    <n v="38000000"/>
    <n v="28000000"/>
    <n v="22359369.640000001"/>
    <n v="0"/>
    <n v="0"/>
    <n v="0"/>
    <n v="9530530.0500000007"/>
    <n v="8904736.8399999999"/>
    <n v="18469469.949999999"/>
    <n v="0.34037607321428576"/>
  </r>
  <r>
    <s v="21375803"/>
    <s v="TEATRO NACIONAL"/>
    <x v="15"/>
    <s v="001"/>
    <x v="29"/>
    <s v="OTROS SERVICIOS BASICOS"/>
    <n v="10500000"/>
    <n v="10500000"/>
    <n v="7443170.0700000003"/>
    <n v="0"/>
    <n v="0"/>
    <n v="0"/>
    <n v="3372634.8"/>
    <n v="3372634.8"/>
    <n v="7127365.2000000002"/>
    <n v="0.32120331428571425"/>
  </r>
  <r>
    <s v="21375803"/>
    <s v="TEATRO NACIONAL"/>
    <x v="15"/>
    <s v="001"/>
    <x v="30"/>
    <s v="SERVICIOS COMERCIALES Y FINANCIEROS"/>
    <n v="157606977"/>
    <n v="175606977"/>
    <n v="120284519.98999999"/>
    <n v="0"/>
    <n v="0"/>
    <n v="0"/>
    <n v="46605078.380000003"/>
    <n v="41678890.210000001"/>
    <n v="129001898.62"/>
    <n v="0.26539422963815384"/>
  </r>
  <r>
    <s v="21375803"/>
    <s v="TEATRO NACIONAL"/>
    <x v="15"/>
    <s v="001"/>
    <x v="31"/>
    <s v="INFORMACION"/>
    <n v="100000"/>
    <n v="100000"/>
    <n v="100000"/>
    <n v="0"/>
    <n v="0"/>
    <n v="0"/>
    <n v="32611.8"/>
    <n v="32611.8"/>
    <n v="67388.2"/>
    <n v="0.32611800000000002"/>
  </r>
  <r>
    <s v="21375803"/>
    <s v="TEATRO NACIONAL"/>
    <x v="15"/>
    <s v="001"/>
    <x v="32"/>
    <s v="PUBLICIDAD Y PROPAGANDA"/>
    <n v="15000000"/>
    <n v="15000000"/>
    <n v="10633100.109999999"/>
    <n v="0"/>
    <n v="0"/>
    <n v="0"/>
    <n v="2511312"/>
    <n v="2502912"/>
    <n v="12488688"/>
    <n v="0.16742080000000001"/>
  </r>
  <r>
    <s v="21375803"/>
    <s v="TEATRO NACIONAL"/>
    <x v="15"/>
    <s v="001"/>
    <x v="33"/>
    <s v="IMPRESION, ENCUADERNACION Y OTROS"/>
    <n v="4000000"/>
    <n v="12000000"/>
    <n v="2835493.36"/>
    <n v="0"/>
    <n v="0"/>
    <n v="0"/>
    <n v="0"/>
    <n v="0"/>
    <n v="12000000"/>
    <n v="0"/>
  </r>
  <r>
    <s v="21375803"/>
    <s v="TEATRO NACIONAL"/>
    <x v="15"/>
    <s v="001"/>
    <x v="34"/>
    <s v="COMIS. Y GASTOS POR SERV. FINANCIEROS Y COMERCIAL."/>
    <n v="96000000"/>
    <n v="96000000"/>
    <n v="68051840.689999998"/>
    <n v="0"/>
    <n v="0"/>
    <n v="0"/>
    <n v="14001534.02"/>
    <n v="13956977.52"/>
    <n v="81998465.980000004"/>
    <n v="0.14584931270833332"/>
  </r>
  <r>
    <s v="21375803"/>
    <s v="TEATRO NACIONAL"/>
    <x v="15"/>
    <s v="001"/>
    <x v="35"/>
    <s v="SERVICIOS DE TECNOLOGIAS DE INFORMACION"/>
    <n v="42506977"/>
    <n v="52506977"/>
    <n v="38664085.829999998"/>
    <n v="0"/>
    <n v="0"/>
    <n v="0"/>
    <n v="30059620.559999999"/>
    <n v="25186388.890000001"/>
    <n v="22447356.440000001"/>
    <n v="0.5724881201978167"/>
  </r>
  <r>
    <s v="21375803"/>
    <s v="TEATRO NACIONAL"/>
    <x v="15"/>
    <s v="001"/>
    <x v="36"/>
    <s v="SERVICIOS DE GESTION Y APOYO"/>
    <n v="958386039"/>
    <n v="949266039"/>
    <n v="674657125.32000005"/>
    <n v="0"/>
    <n v="0"/>
    <n v="0"/>
    <n v="422000282.44999999"/>
    <n v="412653329.37"/>
    <n v="527265756.55000001"/>
    <n v="0.44455428205833031"/>
  </r>
  <r>
    <s v="21375803"/>
    <s v="TEATRO NACIONAL"/>
    <x v="15"/>
    <s v="001"/>
    <x v="129"/>
    <s v="SERVICIOS JURIDICOS"/>
    <n v="25000000"/>
    <n v="25000000"/>
    <n v="17721833.510000002"/>
    <n v="0"/>
    <n v="0"/>
    <n v="0"/>
    <n v="11792962.5"/>
    <n v="11687692.5"/>
    <n v="13207037.5"/>
    <n v="0.47171849999999999"/>
  </r>
  <r>
    <s v="21375803"/>
    <s v="TEATRO NACIONAL"/>
    <x v="15"/>
    <s v="001"/>
    <x v="130"/>
    <s v="SERVICIOS DE INGENIERIA Y ARQUITECTURA"/>
    <n v="37000000"/>
    <n v="37000000"/>
    <n v="25686095.329999998"/>
    <n v="0"/>
    <n v="0"/>
    <n v="0"/>
    <n v="4886775"/>
    <n v="4886775"/>
    <n v="32113225"/>
    <n v="0.132075"/>
  </r>
  <r>
    <s v="21375803"/>
    <s v="TEATRO NACIONAL"/>
    <x v="15"/>
    <s v="001"/>
    <x v="37"/>
    <s v="SERVICIOS EN CIENCIAS ECONOMICAS Y SOCIALES"/>
    <n v="3000000"/>
    <n v="3000000"/>
    <n v="2126620.02"/>
    <n v="0"/>
    <n v="0"/>
    <n v="0"/>
    <n v="0"/>
    <n v="0"/>
    <n v="3000000"/>
    <n v="0"/>
  </r>
  <r>
    <s v="21375803"/>
    <s v="TEATRO NACIONAL"/>
    <x v="15"/>
    <s v="001"/>
    <x v="38"/>
    <s v="SERVICIOS INFORMATICOS"/>
    <n v="19000000"/>
    <n v="11000000"/>
    <n v="9806339.6199999992"/>
    <n v="0"/>
    <n v="0"/>
    <n v="0"/>
    <n v="5237074.55"/>
    <n v="5237074.55"/>
    <n v="5762925.4500000002"/>
    <n v="0.47609768636363636"/>
  </r>
  <r>
    <s v="21375803"/>
    <s v="TEATRO NACIONAL"/>
    <x v="15"/>
    <s v="001"/>
    <x v="39"/>
    <s v="SERVICIOS GENERALES"/>
    <n v="165062000"/>
    <n v="163942000"/>
    <n v="116495335.8"/>
    <n v="0"/>
    <n v="0"/>
    <n v="0"/>
    <n v="61034810.200000003"/>
    <n v="56556799.380000003"/>
    <n v="102907189.8"/>
    <n v="0.3722951421844311"/>
  </r>
  <r>
    <s v="21375803"/>
    <s v="TEATRO NACIONAL"/>
    <x v="15"/>
    <s v="001"/>
    <x v="40"/>
    <s v="OTROS SERVICIOS DE GESTION Y APOYO"/>
    <n v="709324039"/>
    <n v="709324039"/>
    <n v="502820901.04000002"/>
    <n v="0"/>
    <n v="0"/>
    <n v="0"/>
    <n v="339048660.19999999"/>
    <n v="334284987.94"/>
    <n v="370275378.80000001"/>
    <n v="0.47798839678123467"/>
  </r>
  <r>
    <s v="21375803"/>
    <s v="TEATRO NACIONAL"/>
    <x v="15"/>
    <s v="001"/>
    <x v="41"/>
    <s v="GASTOS DE VIAJE Y DE TRANSPORTE"/>
    <n v="14500000"/>
    <n v="14500000"/>
    <n v="10278663.439999999"/>
    <n v="0"/>
    <n v="0"/>
    <n v="0"/>
    <n v="6376180"/>
    <n v="6376180"/>
    <n v="8123820"/>
    <n v="0.43973655172413795"/>
  </r>
  <r>
    <s v="21375803"/>
    <s v="TEATRO NACIONAL"/>
    <x v="15"/>
    <s v="001"/>
    <x v="42"/>
    <s v="TRANSPORTE DENTRO DEL PAIS"/>
    <n v="500000"/>
    <n v="500000"/>
    <n v="354436.67"/>
    <n v="0"/>
    <n v="0"/>
    <n v="0"/>
    <n v="106430"/>
    <n v="106430"/>
    <n v="393570"/>
    <n v="0.21285999999999999"/>
  </r>
  <r>
    <s v="21375803"/>
    <s v="TEATRO NACIONAL"/>
    <x v="15"/>
    <s v="001"/>
    <x v="43"/>
    <s v="VIATICOS DENTRO DEL PAIS"/>
    <n v="14000000"/>
    <n v="14000000"/>
    <n v="9924226.7699999996"/>
    <n v="0"/>
    <n v="0"/>
    <n v="0"/>
    <n v="6269750"/>
    <n v="6269750"/>
    <n v="7730250"/>
    <n v="0.44783928571428572"/>
  </r>
  <r>
    <s v="21375803"/>
    <s v="TEATRO NACIONAL"/>
    <x v="15"/>
    <s v="001"/>
    <x v="46"/>
    <s v="SEGUROS, REASEGUROS Y OTRAS OBLIGACIONES"/>
    <n v="171476008"/>
    <n v="171476008"/>
    <n v="121554770.61"/>
    <n v="0"/>
    <n v="0"/>
    <n v="0"/>
    <n v="74674487.349999994"/>
    <n v="72978623.359999999"/>
    <n v="96801520.650000006"/>
    <n v="0.43548067289973297"/>
  </r>
  <r>
    <s v="21375803"/>
    <s v="TEATRO NACIONAL"/>
    <x v="15"/>
    <s v="001"/>
    <x v="47"/>
    <s v="SEGUROS"/>
    <n v="171476008"/>
    <n v="171476008"/>
    <n v="121554770.61"/>
    <n v="0"/>
    <n v="0"/>
    <n v="0"/>
    <n v="74674487.349999994"/>
    <n v="72978623.359999999"/>
    <n v="96801520.650000006"/>
    <n v="0.43548067289973297"/>
  </r>
  <r>
    <s v="21375803"/>
    <s v="TEATRO NACIONAL"/>
    <x v="15"/>
    <s v="001"/>
    <x v="48"/>
    <s v="CAPACITACION Y PROTOCOLO"/>
    <n v="2300000"/>
    <n v="2300000"/>
    <n v="1592149.92"/>
    <n v="0"/>
    <n v="0"/>
    <n v="0"/>
    <n v="0"/>
    <n v="0"/>
    <n v="2300000"/>
    <n v="0"/>
  </r>
  <r>
    <s v="21375803"/>
    <s v="TEATRO NACIONAL"/>
    <x v="15"/>
    <s v="001"/>
    <x v="49"/>
    <s v="ACTIVIDADES DE CAPACITACION"/>
    <n v="1300000"/>
    <n v="1300000"/>
    <n v="921535.35"/>
    <n v="0"/>
    <n v="0"/>
    <n v="0"/>
    <n v="0"/>
    <n v="0"/>
    <n v="1300000"/>
    <n v="0"/>
  </r>
  <r>
    <s v="21375803"/>
    <s v="TEATRO NACIONAL"/>
    <x v="15"/>
    <s v="001"/>
    <x v="131"/>
    <s v="ACTIVIDADES PROTOCOLARIAS Y SOCIALES"/>
    <n v="1000000"/>
    <n v="1000000"/>
    <n v="670614.56999999995"/>
    <n v="0"/>
    <n v="0"/>
    <n v="0"/>
    <n v="0"/>
    <n v="0"/>
    <n v="1000000"/>
    <n v="0"/>
  </r>
  <r>
    <s v="21375803"/>
    <s v="TEATRO NACIONAL"/>
    <x v="15"/>
    <s v="001"/>
    <x v="51"/>
    <s v="MANTENIMIENTO Y REPARACION"/>
    <n v="65960000"/>
    <n v="66960000"/>
    <n v="44503975.920000002"/>
    <n v="0"/>
    <n v="0"/>
    <n v="0"/>
    <n v="6521730.0199999996"/>
    <n v="6025861.3499999996"/>
    <n v="60438269.979999997"/>
    <n v="9.7397401732377528E-2"/>
  </r>
  <r>
    <s v="21375803"/>
    <s v="TEATRO NACIONAL"/>
    <x v="15"/>
    <s v="001"/>
    <x v="52"/>
    <s v="MANTENIMIENTO DE EDIFICIOS, LOCALES Y TERRENOS"/>
    <n v="15450000"/>
    <n v="15450000"/>
    <n v="8241001.7599999998"/>
    <n v="0"/>
    <n v="0"/>
    <n v="0"/>
    <n v="435050"/>
    <n v="435050"/>
    <n v="15014950"/>
    <n v="2.8158576051779936E-2"/>
  </r>
  <r>
    <s v="21375803"/>
    <s v="TEATRO NACIONAL"/>
    <x v="15"/>
    <s v="001"/>
    <x v="53"/>
    <s v="MANT. Y REPARACION DE MAQUINARIA Y EQUIPO DE PROD."/>
    <n v="8560000"/>
    <n v="8560000"/>
    <n v="6067955.79"/>
    <n v="0"/>
    <n v="0"/>
    <n v="0"/>
    <n v="1812960.7"/>
    <n v="1347722.9"/>
    <n v="6747039.2999999998"/>
    <n v="0.21179447429906542"/>
  </r>
  <r>
    <s v="21375803"/>
    <s v="TEATRO NACIONAL"/>
    <x v="15"/>
    <s v="001"/>
    <x v="54"/>
    <s v="MANT. Y REPARACION DE EQUIPO DE TRANSPORTE"/>
    <n v="3000000"/>
    <n v="4000000"/>
    <n v="2584401.75"/>
    <n v="0"/>
    <n v="0"/>
    <n v="0"/>
    <n v="1145481"/>
    <n v="1134481"/>
    <n v="2854519"/>
    <n v="0.28637024999999999"/>
  </r>
  <r>
    <s v="21375803"/>
    <s v="TEATRO NACIONAL"/>
    <x v="15"/>
    <s v="001"/>
    <x v="55"/>
    <s v="MANT. Y REPARACION DE EQUIPO DE COMUNICAC."/>
    <n v="6000000"/>
    <n v="6000000"/>
    <n v="4253240.04"/>
    <n v="0"/>
    <n v="0"/>
    <n v="0"/>
    <n v="0"/>
    <n v="0"/>
    <n v="6000000"/>
    <n v="0"/>
  </r>
  <r>
    <s v="21375803"/>
    <s v="TEATRO NACIONAL"/>
    <x v="15"/>
    <s v="001"/>
    <x v="56"/>
    <s v="MANT. Y REPARACION DE EQUIPO Y MOBILIARIO DE OFIC."/>
    <n v="12000000"/>
    <n v="12000000"/>
    <n v="8506480.0899999999"/>
    <n v="0"/>
    <n v="0"/>
    <n v="0"/>
    <n v="1762618.52"/>
    <n v="1762618.52"/>
    <n v="10237381.48"/>
    <n v="0.14688487666666666"/>
  </r>
  <r>
    <s v="21375803"/>
    <s v="TEATRO NACIONAL"/>
    <x v="15"/>
    <s v="001"/>
    <x v="57"/>
    <s v="MANT. Y REP. DE EQUIPO DE COMPUTO Y SIST. DE INF."/>
    <n v="3250000"/>
    <n v="3250000"/>
    <n v="2303838.36"/>
    <n v="0"/>
    <n v="0"/>
    <n v="0"/>
    <n v="670768"/>
    <n v="659137.13"/>
    <n v="2579232"/>
    <n v="0.20639015384615383"/>
  </r>
  <r>
    <s v="21375803"/>
    <s v="TEATRO NACIONAL"/>
    <x v="15"/>
    <s v="001"/>
    <x v="58"/>
    <s v="MANTENIMIENTO Y REPARACION DE OTROS EQUIPOS"/>
    <n v="17700000"/>
    <n v="17700000"/>
    <n v="12547058.130000001"/>
    <n v="0"/>
    <n v="0"/>
    <n v="0"/>
    <n v="694851.8"/>
    <n v="686851.8"/>
    <n v="17005148.199999999"/>
    <n v="3.9257163841807913E-2"/>
  </r>
  <r>
    <s v="21375803"/>
    <s v="TEATRO NACIONAL"/>
    <x v="15"/>
    <s v="001"/>
    <x v="59"/>
    <s v="IMPUESTOS"/>
    <n v="1060000"/>
    <n v="1060000"/>
    <n v="542532.4"/>
    <n v="0"/>
    <n v="0"/>
    <n v="0"/>
    <n v="0"/>
    <n v="0"/>
    <n v="1060000"/>
    <n v="0"/>
  </r>
  <r>
    <s v="21375803"/>
    <s v="TEATRO NACIONAL"/>
    <x v="15"/>
    <s v="001"/>
    <x v="240"/>
    <s v="IMPUESTOS SOBRE LA PROPIEDAD DE BIENES INMUEBLES"/>
    <n v="60000"/>
    <n v="60000"/>
    <n v="42532.4"/>
    <n v="0"/>
    <n v="0"/>
    <n v="0"/>
    <n v="0"/>
    <n v="0"/>
    <n v="60000"/>
    <n v="0"/>
  </r>
  <r>
    <s v="21375803"/>
    <s v="TEATRO NACIONAL"/>
    <x v="15"/>
    <s v="001"/>
    <x v="60"/>
    <s v="OTROS IMPUESTOS"/>
    <n v="1000000"/>
    <n v="1000000"/>
    <n v="500000"/>
    <n v="0"/>
    <n v="0"/>
    <n v="0"/>
    <n v="0"/>
    <n v="0"/>
    <n v="1000000"/>
    <n v="0"/>
  </r>
  <r>
    <s v="21375803"/>
    <s v="TEATRO NACIONAL"/>
    <x v="15"/>
    <s v="001"/>
    <x v="61"/>
    <s v="SERVICIOS DIVERSOS"/>
    <n v="500000"/>
    <n v="500000"/>
    <n v="100000"/>
    <n v="0"/>
    <n v="0"/>
    <n v="0"/>
    <n v="0"/>
    <n v="0"/>
    <n v="500000"/>
    <n v="0"/>
  </r>
  <r>
    <s v="21375803"/>
    <s v="TEATRO NACIONAL"/>
    <x v="15"/>
    <s v="001"/>
    <x v="132"/>
    <s v="INTERESES MORATORIOS Y MULTAS"/>
    <n v="500000"/>
    <n v="500000"/>
    <n v="100000"/>
    <n v="0"/>
    <n v="0"/>
    <n v="0"/>
    <n v="0"/>
    <n v="0"/>
    <n v="500000"/>
    <n v="0"/>
  </r>
  <r>
    <s v="21375803"/>
    <s v="TEATRO NACIONAL"/>
    <x v="15"/>
    <s v="001"/>
    <x v="63"/>
    <s v="MATERIALES Y SUMINISTROS"/>
    <n v="126938001"/>
    <n v="123138001"/>
    <n v="86024852.689999998"/>
    <n v="0"/>
    <n v="0"/>
    <n v="0"/>
    <n v="17667211.539999999"/>
    <n v="16681153.34"/>
    <n v="105470789.45999999"/>
    <n v="0.14347489318102541"/>
  </r>
  <r>
    <s v="21375803"/>
    <s v="TEATRO NACIONAL"/>
    <x v="15"/>
    <s v="001"/>
    <x v="64"/>
    <s v="PRODUCTOS QUIMICOS Y CONEXOS"/>
    <n v="20800001"/>
    <n v="20000001"/>
    <n v="14493117.119999999"/>
    <n v="0"/>
    <n v="0"/>
    <n v="0"/>
    <n v="2632557.86"/>
    <n v="2622245.1800000002"/>
    <n v="17367443.140000001"/>
    <n v="0.13162788641860568"/>
  </r>
  <r>
    <s v="21375803"/>
    <s v="TEATRO NACIONAL"/>
    <x v="15"/>
    <s v="001"/>
    <x v="65"/>
    <s v="COMBUSTIBLES Y LUBRICANTES"/>
    <n v="4500001"/>
    <n v="5500001"/>
    <n v="3762488.79"/>
    <n v="0"/>
    <n v="0"/>
    <n v="0"/>
    <n v="874859.95"/>
    <n v="874859.95"/>
    <n v="4625141.05"/>
    <n v="0.15906541653356063"/>
  </r>
  <r>
    <s v="21375803"/>
    <s v="TEATRO NACIONAL"/>
    <x v="15"/>
    <s v="001"/>
    <x v="67"/>
    <s v="TINTAS, PINTURAS Y DILUYENTES"/>
    <n v="10500000"/>
    <n v="10500000"/>
    <n v="7443170.0700000003"/>
    <n v="0"/>
    <n v="0"/>
    <n v="0"/>
    <n v="1757697.91"/>
    <n v="1747385.23"/>
    <n v="8742302.0899999999"/>
    <n v="0.16739980095238094"/>
  </r>
  <r>
    <s v="21375803"/>
    <s v="TEATRO NACIONAL"/>
    <x v="15"/>
    <s v="001"/>
    <x v="68"/>
    <s v="OTROS PRODUCTOS QUIMICOS Y CONEXOS"/>
    <n v="5800000"/>
    <n v="4000000"/>
    <n v="3287458.26"/>
    <n v="0"/>
    <n v="0"/>
    <n v="0"/>
    <n v="0"/>
    <n v="0"/>
    <n v="4000000"/>
    <n v="0"/>
  </r>
  <r>
    <s v="21375803"/>
    <s v="TEATRO NACIONAL"/>
    <x v="15"/>
    <s v="001"/>
    <x v="69"/>
    <s v="ALIMENTOS Y PRODUCTOS AGROPECUARIOS"/>
    <n v="2000000"/>
    <n v="1000000"/>
    <n v="959964.95"/>
    <n v="0"/>
    <n v="0"/>
    <n v="0"/>
    <n v="0"/>
    <n v="0"/>
    <n v="1000000"/>
    <n v="0"/>
  </r>
  <r>
    <s v="21375803"/>
    <s v="TEATRO NACIONAL"/>
    <x v="15"/>
    <s v="001"/>
    <x v="70"/>
    <s v="PRODUCTOS AGROFORESTALES"/>
    <n v="2000000"/>
    <n v="1000000"/>
    <n v="959964.95"/>
    <n v="0"/>
    <n v="0"/>
    <n v="0"/>
    <n v="0"/>
    <n v="0"/>
    <n v="1000000"/>
    <n v="0"/>
  </r>
  <r>
    <s v="21375803"/>
    <s v="TEATRO NACIONAL"/>
    <x v="15"/>
    <s v="001"/>
    <x v="72"/>
    <s v="MATERIALES Y PROD DE USO EN LA CONSTRUC Y MANT."/>
    <n v="46800000"/>
    <n v="42500000"/>
    <n v="28767674.420000002"/>
    <n v="0"/>
    <n v="0"/>
    <n v="0"/>
    <n v="2644648.27"/>
    <n v="1724427.41"/>
    <n v="39855351.729999997"/>
    <n v="6.2227018117647061E-2"/>
  </r>
  <r>
    <s v="21375803"/>
    <s v="TEATRO NACIONAL"/>
    <x v="15"/>
    <s v="001"/>
    <x v="73"/>
    <s v="MATERIALES Y PRODUCTOS METALICOS"/>
    <n v="14600000"/>
    <n v="14600000"/>
    <n v="8600721.1899999995"/>
    <n v="0"/>
    <n v="0"/>
    <n v="0"/>
    <n v="343705.32"/>
    <n v="343705.32"/>
    <n v="14256294.68"/>
    <n v="2.3541460273972602E-2"/>
  </r>
  <r>
    <s v="21375803"/>
    <s v="TEATRO NACIONAL"/>
    <x v="15"/>
    <s v="001"/>
    <x v="153"/>
    <s v="MATERIALES Y PRODUCTOS MINERALES Y ASFALTICOS"/>
    <n v="1000000"/>
    <n v="1000000"/>
    <n v="708873.34"/>
    <n v="0"/>
    <n v="0"/>
    <n v="0"/>
    <n v="322706.98"/>
    <n v="318482.08"/>
    <n v="677293.02"/>
    <n v="0.32270697999999998"/>
  </r>
  <r>
    <s v="21375803"/>
    <s v="TEATRO NACIONAL"/>
    <x v="15"/>
    <s v="001"/>
    <x v="154"/>
    <s v="MADERA Y SUS DERIVADOS"/>
    <n v="7500000"/>
    <n v="2200000"/>
    <n v="2200000"/>
    <n v="0"/>
    <n v="0"/>
    <n v="0"/>
    <n v="0"/>
    <n v="0"/>
    <n v="2200000"/>
    <n v="0"/>
  </r>
  <r>
    <s v="21375803"/>
    <s v="TEATRO NACIONAL"/>
    <x v="15"/>
    <s v="001"/>
    <x v="74"/>
    <s v="MAT. Y PROD. ELECTRICOS, TELEFONICOS Y DE COMPUTO"/>
    <n v="13000000"/>
    <n v="14000000"/>
    <n v="9673135.1500000004"/>
    <n v="0"/>
    <n v="0"/>
    <n v="0"/>
    <n v="1529770.61"/>
    <n v="621712.09"/>
    <n v="12470229.390000001"/>
    <n v="0.1092693292857143"/>
  </r>
  <r>
    <s v="21375803"/>
    <s v="TEATRO NACIONAL"/>
    <x v="15"/>
    <s v="001"/>
    <x v="155"/>
    <s v="MATERIALES Y PRODUCTOS DE VIDRIO"/>
    <n v="500000"/>
    <n v="500000"/>
    <n v="354436.67"/>
    <n v="0"/>
    <n v="0"/>
    <n v="0"/>
    <n v="0"/>
    <n v="0"/>
    <n v="500000"/>
    <n v="0"/>
  </r>
  <r>
    <s v="21375803"/>
    <s v="TEATRO NACIONAL"/>
    <x v="15"/>
    <s v="001"/>
    <x v="75"/>
    <s v="MATERIALES Y PRODUCTOS DE PLASTICO"/>
    <n v="3500000"/>
    <n v="3500000"/>
    <n v="2481056.69"/>
    <n v="0"/>
    <n v="0"/>
    <n v="0"/>
    <n v="448465.36"/>
    <n v="440527.92"/>
    <n v="3051534.64"/>
    <n v="0.12813295999999999"/>
  </r>
  <r>
    <s v="21375803"/>
    <s v="TEATRO NACIONAL"/>
    <x v="15"/>
    <s v="001"/>
    <x v="76"/>
    <s v="OTROS MAT. Y PROD.DE USO EN LA CONSTRU. Y MANTENIM"/>
    <n v="6700000"/>
    <n v="6700000"/>
    <n v="4749451.38"/>
    <n v="0"/>
    <n v="0"/>
    <n v="0"/>
    <n v="0"/>
    <n v="0"/>
    <n v="6700000"/>
    <n v="0"/>
  </r>
  <r>
    <s v="21375803"/>
    <s v="TEATRO NACIONAL"/>
    <x v="15"/>
    <s v="001"/>
    <x v="77"/>
    <s v="HERRAMIENTAS, REPUESTOS Y ACCESORIOS"/>
    <n v="10000000"/>
    <n v="14000000"/>
    <n v="8919860.3300000001"/>
    <n v="0"/>
    <n v="0"/>
    <n v="0"/>
    <n v="820338.93"/>
    <n v="820338.93"/>
    <n v="13179661.07"/>
    <n v="5.8595637857142863E-2"/>
  </r>
  <r>
    <s v="21375803"/>
    <s v="TEATRO NACIONAL"/>
    <x v="15"/>
    <s v="001"/>
    <x v="78"/>
    <s v="HERRAMIENTAS E INSTRUMENTOS"/>
    <n v="7000000"/>
    <n v="7000000"/>
    <n v="4962113.3899999997"/>
    <n v="0"/>
    <n v="0"/>
    <n v="0"/>
    <n v="317331.63"/>
    <n v="317331.63"/>
    <n v="6682668.3700000001"/>
    <n v="4.5333089999999999E-2"/>
  </r>
  <r>
    <s v="21375803"/>
    <s v="TEATRO NACIONAL"/>
    <x v="15"/>
    <s v="001"/>
    <x v="79"/>
    <s v="REPUESTOS Y ACCESORIOS"/>
    <n v="3000000"/>
    <n v="7000000"/>
    <n v="3957746.94"/>
    <n v="0"/>
    <n v="0"/>
    <n v="0"/>
    <n v="503007.3"/>
    <n v="503007.3"/>
    <n v="6496992.7000000002"/>
    <n v="7.1858185714285719E-2"/>
  </r>
  <r>
    <s v="21375803"/>
    <s v="TEATRO NACIONAL"/>
    <x v="15"/>
    <s v="001"/>
    <x v="80"/>
    <s v="UTILES, MATERIALES Y SUMINISTROS DIVERSOS"/>
    <n v="47338000"/>
    <n v="45638000"/>
    <n v="32884235.870000001"/>
    <n v="0"/>
    <n v="0"/>
    <n v="0"/>
    <n v="11569666.48"/>
    <n v="11514141.82"/>
    <n v="34068333.520000003"/>
    <n v="0.25350949822516328"/>
  </r>
  <r>
    <s v="21375803"/>
    <s v="TEATRO NACIONAL"/>
    <x v="15"/>
    <s v="001"/>
    <x v="81"/>
    <s v="UTILES Y MATERIALES DE OFICINA Y COMPUTO"/>
    <n v="3050000"/>
    <n v="3050000"/>
    <n v="2162063.69"/>
    <n v="0"/>
    <n v="0"/>
    <n v="0"/>
    <n v="0"/>
    <n v="0"/>
    <n v="3050000"/>
    <n v="0"/>
  </r>
  <r>
    <s v="21375803"/>
    <s v="TEATRO NACIONAL"/>
    <x v="15"/>
    <s v="001"/>
    <x v="82"/>
    <s v="UTILES Y MATERIALES MEDICO, HOSPITALARIO Y DE INV."/>
    <n v="1500000"/>
    <n v="1500000"/>
    <n v="1063310.01"/>
    <n v="0"/>
    <n v="0"/>
    <n v="0"/>
    <n v="0"/>
    <n v="0"/>
    <n v="1500000"/>
    <n v="0"/>
  </r>
  <r>
    <s v="21375803"/>
    <s v="TEATRO NACIONAL"/>
    <x v="15"/>
    <s v="001"/>
    <x v="83"/>
    <s v="PRODUCTOS DE PAPEL, CARTON E IMPRESOS"/>
    <n v="6000000"/>
    <n v="5500000"/>
    <n v="4024349.18"/>
    <n v="0"/>
    <n v="0"/>
    <n v="0"/>
    <n v="1199299.48"/>
    <n v="1196156.0900000001"/>
    <n v="4300700.5199999996"/>
    <n v="0.2180544509090909"/>
  </r>
  <r>
    <s v="21375803"/>
    <s v="TEATRO NACIONAL"/>
    <x v="15"/>
    <s v="001"/>
    <x v="84"/>
    <s v="TEXTILES Y VESTUARIO"/>
    <n v="3600000"/>
    <n v="4600000"/>
    <n v="3009725.75"/>
    <n v="0"/>
    <n v="0"/>
    <n v="0"/>
    <n v="877060.8"/>
    <n v="861537.6"/>
    <n v="3722939.2"/>
    <n v="0.19066539130434784"/>
  </r>
  <r>
    <s v="21375803"/>
    <s v="TEATRO NACIONAL"/>
    <x v="15"/>
    <s v="001"/>
    <x v="85"/>
    <s v="UTILES Y MATERIALES DE LIMPIEZA"/>
    <n v="19488000"/>
    <n v="17488000"/>
    <n v="12898960.199999999"/>
    <n v="0"/>
    <n v="0"/>
    <n v="0"/>
    <n v="6793780.1600000001"/>
    <n v="6757081.4699999997"/>
    <n v="10694219.84"/>
    <n v="0.38848239707227816"/>
  </r>
  <r>
    <s v="21375803"/>
    <s v="TEATRO NACIONAL"/>
    <x v="15"/>
    <s v="001"/>
    <x v="86"/>
    <s v="UTILES Y MATERIALES DE RESGUARDO Y SEGURIDAD"/>
    <n v="7000000"/>
    <n v="7300000"/>
    <n v="5415689.7699999996"/>
    <n v="0"/>
    <n v="0"/>
    <n v="0"/>
    <n v="2440178.5"/>
    <n v="2440178.5"/>
    <n v="4859821.5"/>
    <n v="0.33427102739726028"/>
  </r>
  <r>
    <s v="21375803"/>
    <s v="TEATRO NACIONAL"/>
    <x v="15"/>
    <s v="001"/>
    <x v="87"/>
    <s v="OTROS UTILES, MATERIALES Y SUMINISTROS DIVERSOS"/>
    <n v="6700000"/>
    <n v="6200000"/>
    <n v="4310137.2699999996"/>
    <n v="0"/>
    <n v="0"/>
    <n v="0"/>
    <n v="259347.54"/>
    <n v="259188.16"/>
    <n v="5940652.46"/>
    <n v="4.1830248387096779E-2"/>
  </r>
  <r>
    <s v="21375803"/>
    <s v="TEATRO NACIONAL"/>
    <x v="15"/>
    <s v="001"/>
    <x v="270"/>
    <s v="INTERESES Y COMISIONES"/>
    <n v="500000"/>
    <n v="500000"/>
    <n v="354436.67"/>
    <n v="0"/>
    <n v="0"/>
    <n v="0"/>
    <n v="0"/>
    <n v="0"/>
    <n v="500000"/>
    <n v="0"/>
  </r>
  <r>
    <s v="21375803"/>
    <s v="TEATRO NACIONAL"/>
    <x v="15"/>
    <s v="001"/>
    <x v="271"/>
    <s v="COMISIONES Y OTROS GASTOS"/>
    <n v="500000"/>
    <n v="500000"/>
    <n v="354436.67"/>
    <n v="0"/>
    <n v="0"/>
    <n v="0"/>
    <n v="0"/>
    <n v="0"/>
    <n v="500000"/>
    <n v="0"/>
  </r>
  <r>
    <s v="21375803"/>
    <s v="TEATRO NACIONAL"/>
    <x v="15"/>
    <s v="001"/>
    <x v="272"/>
    <s v="DIFERENCIAS POR TIPO DE CAMBIO"/>
    <n v="500000"/>
    <n v="500000"/>
    <n v="354436.67"/>
    <n v="0"/>
    <n v="0"/>
    <n v="0"/>
    <n v="0"/>
    <n v="0"/>
    <n v="500000"/>
    <n v="0"/>
  </r>
  <r>
    <s v="21375803"/>
    <s v="TEATRO NACIONAL"/>
    <x v="15"/>
    <s v="001"/>
    <x v="88"/>
    <s v="TRANSFERENCIAS CORRIENTES"/>
    <n v="121484066"/>
    <n v="121484066"/>
    <n v="85358817.099999994"/>
    <n v="0"/>
    <n v="0"/>
    <n v="0"/>
    <n v="18417188.640000001"/>
    <n v="17069226.280000001"/>
    <n v="103066877.36"/>
    <n v="0.15160168116203815"/>
  </r>
  <r>
    <s v="21375803"/>
    <s v="TEATRO NACIONAL"/>
    <x v="15"/>
    <s v="001"/>
    <x v="89"/>
    <s v="TRANSFERENCIAS CORRIENTES AL SECTOR PUBLICO"/>
    <n v="20534066"/>
    <n v="20534066"/>
    <n v="19732048"/>
    <n v="0"/>
    <n v="0"/>
    <n v="0"/>
    <n v="9895904.1500000004"/>
    <n v="8547942.8000000007"/>
    <n v="10638161.85"/>
    <n v="0.48192618792595682"/>
  </r>
  <r>
    <s v="21375803"/>
    <s v="TEATRO NACIONAL"/>
    <x v="15"/>
    <s v="001"/>
    <x v="273"/>
    <s v="CCSS CONTRIBUCION ESTATAL SEGURO PENSIONES (CONTRIBUCION ESTATAL AL SEGURO DE PENSIONES, SEGUN LEY NO. 17 DEL 22 DE OCTUBRE DE 1943, LEY"/>
    <n v="17713452"/>
    <n v="17713452"/>
    <n v="17021601"/>
    <n v="0"/>
    <n v="0"/>
    <n v="0"/>
    <n v="8538290.1699999999"/>
    <n v="7375488.3499999996"/>
    <n v="9175161.8300000001"/>
    <n v="0.4820229377085844"/>
  </r>
  <r>
    <s v="21375803"/>
    <s v="TEATRO NACIONAL"/>
    <x v="15"/>
    <s v="001"/>
    <x v="274"/>
    <s v="CCSS CONTRIBUCION ESTATAL SEGURO SALUD (CONTRIBUCION ESTATAL AL SEGURO DE SALUD, SEGUN LEY NO. 17 DEL 22 DE OCTUBRE DE 1943, LEY"/>
    <n v="2820614"/>
    <n v="2820614"/>
    <n v="2710447"/>
    <n v="0"/>
    <n v="0"/>
    <n v="0"/>
    <n v="1357613.98"/>
    <n v="1172454.45"/>
    <n v="1463000.02"/>
    <n v="0.48131859942551514"/>
  </r>
  <r>
    <s v="21375803"/>
    <s v="TEATRO NACIONAL"/>
    <x v="15"/>
    <s v="001"/>
    <x v="93"/>
    <s v="TRANSFERENCIAS CORRIENTES A PERSONAS"/>
    <n v="3350000"/>
    <n v="3350000"/>
    <n v="2374725.69"/>
    <n v="0"/>
    <n v="0"/>
    <n v="0"/>
    <n v="750000"/>
    <n v="750000"/>
    <n v="2600000"/>
    <n v="0.22388059701492538"/>
  </r>
  <r>
    <s v="21375803"/>
    <s v="TEATRO NACIONAL"/>
    <x v="15"/>
    <s v="001"/>
    <x v="95"/>
    <s v="OTRAS TRANSFERENCIAS A PERSONAS"/>
    <n v="3350000"/>
    <n v="3350000"/>
    <n v="2374725.69"/>
    <n v="0"/>
    <n v="0"/>
    <n v="0"/>
    <n v="750000"/>
    <n v="750000"/>
    <n v="2600000"/>
    <n v="0.22388059701492538"/>
  </r>
  <r>
    <s v="21375803"/>
    <s v="TEATRO NACIONAL"/>
    <x v="15"/>
    <s v="001"/>
    <x v="96"/>
    <s v="PRESTACIONES"/>
    <n v="19500000"/>
    <n v="19500000"/>
    <n v="16443170.07"/>
    <n v="0"/>
    <n v="0"/>
    <n v="0"/>
    <n v="4740257.49"/>
    <n v="4740256.4800000004"/>
    <n v="14759742.51"/>
    <n v="0.2430901276923077"/>
  </r>
  <r>
    <s v="21375803"/>
    <s v="TEATRO NACIONAL"/>
    <x v="15"/>
    <s v="001"/>
    <x v="97"/>
    <s v="PRESTACIONES LEGALES"/>
    <n v="10500000"/>
    <n v="10500000"/>
    <n v="7443170.0700000003"/>
    <n v="0"/>
    <n v="0"/>
    <n v="0"/>
    <n v="45909.33"/>
    <n v="45909.33"/>
    <n v="10454090.67"/>
    <n v="4.3723171428571433E-3"/>
  </r>
  <r>
    <s v="21375803"/>
    <s v="TEATRO NACIONAL"/>
    <x v="15"/>
    <s v="001"/>
    <x v="98"/>
    <s v="OTRAS PRESTACIONES"/>
    <n v="9000000"/>
    <n v="9000000"/>
    <n v="9000000"/>
    <n v="0"/>
    <n v="0"/>
    <n v="0"/>
    <n v="4694348.16"/>
    <n v="4694347.1500000004"/>
    <n v="4305651.84"/>
    <n v="0.52159423999999999"/>
  </r>
  <r>
    <s v="21375803"/>
    <s v="TEATRO NACIONAL"/>
    <x v="15"/>
    <s v="001"/>
    <x v="103"/>
    <s v="OTRAS TRANSFERENCIAS CORRIENTES AL SECTOR PRIVADO"/>
    <n v="78100000"/>
    <n v="78100000"/>
    <n v="46808873.340000004"/>
    <n v="0"/>
    <n v="0"/>
    <n v="0"/>
    <n v="3031027"/>
    <n v="3031027"/>
    <n v="75068973"/>
    <n v="3.8809564660691423E-2"/>
  </r>
  <r>
    <s v="21375803"/>
    <s v="TEATRO NACIONAL"/>
    <x v="15"/>
    <s v="001"/>
    <x v="104"/>
    <s v="INDEMNIZACIONES"/>
    <n v="77100000"/>
    <n v="77100000"/>
    <n v="46100000"/>
    <n v="0"/>
    <n v="0"/>
    <n v="0"/>
    <n v="3031027"/>
    <n v="3031027"/>
    <n v="74068973"/>
    <n v="3.9312931258106358E-2"/>
  </r>
  <r>
    <s v="21375803"/>
    <s v="TEATRO NACIONAL"/>
    <x v="15"/>
    <s v="001"/>
    <x v="275"/>
    <s v="REINTEGROS O DEVOLUCIONES"/>
    <n v="1000000"/>
    <n v="1000000"/>
    <n v="708873.34"/>
    <n v="0"/>
    <n v="0"/>
    <n v="0"/>
    <n v="0"/>
    <n v="0"/>
    <n v="1000000"/>
    <n v="0"/>
  </r>
  <r>
    <s v="21375803"/>
    <s v="TEATRO NACIONAL"/>
    <x v="15"/>
    <s v="280"/>
    <x v="110"/>
    <s v="BIENES DURADEROS"/>
    <n v="507106908"/>
    <n v="507106908"/>
    <n v="507106908"/>
    <n v="0"/>
    <n v="0"/>
    <n v="0"/>
    <n v="148434085.91999999"/>
    <n v="137357753.61000001"/>
    <n v="358672822.07999998"/>
    <n v="0.29270767875242587"/>
  </r>
  <r>
    <s v="21375803"/>
    <s v="TEATRO NACIONAL"/>
    <x v="15"/>
    <s v="280"/>
    <x v="111"/>
    <s v="MAQUINARIA, EQUIPO Y MOBILIARIO"/>
    <n v="125250000"/>
    <n v="125250000"/>
    <n v="125250000"/>
    <n v="0"/>
    <n v="0"/>
    <n v="0"/>
    <n v="27734800.460000001"/>
    <n v="22895689.27"/>
    <n v="97515199.540000007"/>
    <n v="0.22143553261477048"/>
  </r>
  <r>
    <s v="21375803"/>
    <s v="TEATRO NACIONAL"/>
    <x v="15"/>
    <s v="280"/>
    <x v="170"/>
    <s v="MAQUINARIA Y EQUIPO PARA LA PRODUCCION"/>
    <n v="12000000"/>
    <n v="2000000"/>
    <n v="2000000"/>
    <n v="0"/>
    <n v="0"/>
    <n v="0"/>
    <n v="0"/>
    <n v="0"/>
    <n v="2000000"/>
    <n v="0"/>
  </r>
  <r>
    <s v="21375803"/>
    <s v="TEATRO NACIONAL"/>
    <x v="15"/>
    <s v="280"/>
    <x v="113"/>
    <s v="EQUIPO DE COMUNICACION"/>
    <n v="35200000"/>
    <n v="45200000"/>
    <n v="45200000"/>
    <n v="0"/>
    <n v="0"/>
    <n v="0"/>
    <n v="11679335.220000001"/>
    <n v="11560868.039999999"/>
    <n v="33520664.780000001"/>
    <n v="0.25839237212389382"/>
  </r>
  <r>
    <s v="21375803"/>
    <s v="TEATRO NACIONAL"/>
    <x v="15"/>
    <s v="280"/>
    <x v="114"/>
    <s v="EQUIPO Y MOBILIARIO DE OFICINA"/>
    <n v="8050000"/>
    <n v="8050000"/>
    <n v="8050000"/>
    <n v="0"/>
    <n v="0"/>
    <n v="0"/>
    <n v="7965711.6399999997"/>
    <n v="7965711.6399999997"/>
    <n v="84288.36"/>
    <n v="0.98952939627329184"/>
  </r>
  <r>
    <s v="21375803"/>
    <s v="TEATRO NACIONAL"/>
    <x v="15"/>
    <s v="280"/>
    <x v="115"/>
    <s v="EQUIPO Y PROGRAMAS DE COMPUTO"/>
    <n v="20000000"/>
    <n v="20000000"/>
    <n v="20000000"/>
    <n v="0"/>
    <n v="0"/>
    <n v="0"/>
    <n v="8089753.5999999996"/>
    <n v="3369109.59"/>
    <n v="11910246.4"/>
    <n v="0.40448767999999996"/>
  </r>
  <r>
    <s v="21375803"/>
    <s v="TEATRO NACIONAL"/>
    <x v="15"/>
    <s v="280"/>
    <x v="197"/>
    <s v="EQUIPO SANITARIO, DE LABORATORIO E INVESTIGACION"/>
    <n v="5000000"/>
    <n v="5000000"/>
    <n v="5000000"/>
    <n v="0"/>
    <n v="0"/>
    <n v="0"/>
    <n v="0"/>
    <n v="0"/>
    <n v="5000000"/>
    <n v="0"/>
  </r>
  <r>
    <s v="21375803"/>
    <s v="TEATRO NACIONAL"/>
    <x v="15"/>
    <s v="280"/>
    <x v="133"/>
    <s v="MAQUINARIA, EQUIPO Y MOBILIARIO DIVERSO"/>
    <n v="45000000"/>
    <n v="45000000"/>
    <n v="45000000"/>
    <n v="0"/>
    <n v="0"/>
    <n v="0"/>
    <n v="0"/>
    <n v="0"/>
    <n v="45000000"/>
    <n v="0"/>
  </r>
  <r>
    <s v="21375803"/>
    <s v="TEATRO NACIONAL"/>
    <x v="15"/>
    <s v="280"/>
    <x v="117"/>
    <s v="CONSTRUCCIONES, ADICIONES Y MEJORAS"/>
    <n v="366856908"/>
    <n v="366856908"/>
    <n v="366856908"/>
    <n v="0"/>
    <n v="0"/>
    <n v="0"/>
    <n v="108594501.61"/>
    <n v="108549221.61"/>
    <n v="258262406.38999999"/>
    <n v="0.29601323906377142"/>
  </r>
  <r>
    <s v="21375803"/>
    <s v="TEATRO NACIONAL"/>
    <x v="15"/>
    <s v="280"/>
    <x v="171"/>
    <s v="EDIFICIOS"/>
    <n v="366856908"/>
    <n v="366856908"/>
    <n v="366856908"/>
    <n v="0"/>
    <n v="0"/>
    <n v="0"/>
    <n v="108594501.61"/>
    <n v="108549221.61"/>
    <n v="258262406.38999999"/>
    <n v="0.29601323906377142"/>
  </r>
  <r>
    <s v="21375803"/>
    <s v="TEATRO NACIONAL"/>
    <x v="15"/>
    <s v="280"/>
    <x v="119"/>
    <s v="BIENES DURADEROS DIVERSOS"/>
    <n v="15000000"/>
    <n v="15000000"/>
    <n v="15000000"/>
    <n v="0"/>
    <n v="0"/>
    <n v="0"/>
    <n v="12104783.85"/>
    <n v="5912842.7300000004"/>
    <n v="2895216.15"/>
    <n v="0.80698559000000003"/>
  </r>
  <r>
    <s v="21375803"/>
    <s v="TEATRO NACIONAL"/>
    <x v="15"/>
    <s v="280"/>
    <x v="120"/>
    <s v="BIENES INTANGIBLES"/>
    <n v="15000000"/>
    <n v="15000000"/>
    <n v="15000000"/>
    <n v="0"/>
    <n v="0"/>
    <n v="0"/>
    <n v="12104783.85"/>
    <n v="5912842.7300000004"/>
    <n v="2895216.15"/>
    <n v="0.80698559000000003"/>
  </r>
  <r>
    <s v="21375804"/>
    <s v="TEATRO POPULAR MELICO SALAZAR"/>
    <x v="16"/>
    <s v="001"/>
    <x v="0"/>
    <s v=""/>
    <n v="3418259259"/>
    <n v="3417185439"/>
    <n v="3011195070.8800001"/>
    <n v="0"/>
    <n v="0"/>
    <n v="0"/>
    <n v="1580940413.6500001"/>
    <n v="1528305091.47"/>
    <n v="1836245025.3499999"/>
    <n v="0.46264402148238232"/>
  </r>
  <r>
    <s v="21375804"/>
    <s v="TEATRO POPULAR MELICO SALAZAR"/>
    <x v="16"/>
    <s v="001"/>
    <x v="1"/>
    <s v="REMUNERACIONES"/>
    <n v="1917905053"/>
    <n v="1917905053"/>
    <n v="1855934465"/>
    <n v="0"/>
    <n v="0"/>
    <n v="0"/>
    <n v="1011197656.4400001"/>
    <n v="961269017.13"/>
    <n v="906707396.55999994"/>
    <n v="0.52724072803201483"/>
  </r>
  <r>
    <s v="21375804"/>
    <s v="TEATRO POPULAR MELICO SALAZAR"/>
    <x v="16"/>
    <s v="001"/>
    <x v="2"/>
    <s v="REMUNERACIONES BASICAS"/>
    <n v="842359090"/>
    <n v="879830926"/>
    <n v="844178811"/>
    <n v="0"/>
    <n v="0"/>
    <n v="0"/>
    <n v="460911942.37"/>
    <n v="442708252.36000001"/>
    <n v="418918983.63"/>
    <n v="0.52386422066959715"/>
  </r>
  <r>
    <s v="21375804"/>
    <s v="TEATRO POPULAR MELICO SALAZAR"/>
    <x v="16"/>
    <s v="001"/>
    <x v="3"/>
    <s v="SUELDOS PARA CARGOS FIJOS"/>
    <n v="842359090"/>
    <n v="879830926"/>
    <n v="844178811"/>
    <n v="0"/>
    <n v="0"/>
    <n v="0"/>
    <n v="460911942.37"/>
    <n v="442708252.36000001"/>
    <n v="418918983.63"/>
    <n v="0.52386422066959715"/>
  </r>
  <r>
    <s v="21375804"/>
    <s v="TEATRO POPULAR MELICO SALAZAR"/>
    <x v="16"/>
    <s v="001"/>
    <x v="5"/>
    <s v="REMUNERACIONES EVENTUALES"/>
    <n v="133500000"/>
    <n v="120275640"/>
    <n v="120275640"/>
    <n v="0"/>
    <n v="0"/>
    <n v="0"/>
    <n v="55910494.729999997"/>
    <n v="55910494.729999997"/>
    <n v="64365145.270000003"/>
    <n v="0.46485302202507506"/>
  </r>
  <r>
    <s v="21375804"/>
    <s v="TEATRO POPULAR MELICO SALAZAR"/>
    <x v="16"/>
    <s v="001"/>
    <x v="6"/>
    <s v="TIEMPO EXTRAORDINARIO"/>
    <n v="133500000"/>
    <n v="120275640"/>
    <n v="120275640"/>
    <n v="0"/>
    <n v="0"/>
    <n v="0"/>
    <n v="55910494.729999997"/>
    <n v="55910494.729999997"/>
    <n v="64365145.270000003"/>
    <n v="0.46485302202507506"/>
  </r>
  <r>
    <s v="21375804"/>
    <s v="TEATRO POPULAR MELICO SALAZAR"/>
    <x v="16"/>
    <s v="001"/>
    <x v="7"/>
    <s v="INCENTIVOS SALARIALES"/>
    <n v="635180267"/>
    <n v="609932791"/>
    <n v="593137455"/>
    <n v="0"/>
    <n v="0"/>
    <n v="0"/>
    <n v="319457276.13999999"/>
    <n v="319457276.13999999"/>
    <n v="290475514.86000001"/>
    <n v="0.52375815967566164"/>
  </r>
  <r>
    <s v="21375804"/>
    <s v="TEATRO POPULAR MELICO SALAZAR"/>
    <x v="16"/>
    <s v="001"/>
    <x v="8"/>
    <s v="RETRIBUCION POR AÑOS SERVIDOS"/>
    <n v="255600000"/>
    <n v="234159981"/>
    <n v="222780533"/>
    <n v="0"/>
    <n v="0"/>
    <n v="0"/>
    <n v="127741454.06"/>
    <n v="127741454.06"/>
    <n v="106418526.94"/>
    <n v="0.54553068169235974"/>
  </r>
  <r>
    <s v="21375804"/>
    <s v="TEATRO POPULAR MELICO SALAZAR"/>
    <x v="16"/>
    <s v="001"/>
    <x v="9"/>
    <s v="RESTRICCION AL EJERCICIO LIBERAL DE LA PROFESION"/>
    <n v="121733660"/>
    <n v="118676293"/>
    <n v="117487317"/>
    <n v="0"/>
    <n v="0"/>
    <n v="0"/>
    <n v="71433165.109999999"/>
    <n v="71433165.109999999"/>
    <n v="47243127.890000001"/>
    <n v="0.60191604661935305"/>
  </r>
  <r>
    <s v="21375804"/>
    <s v="TEATRO POPULAR MELICO SALAZAR"/>
    <x v="16"/>
    <s v="001"/>
    <x v="10"/>
    <s v="DECIMOTERCER MES"/>
    <n v="122144121"/>
    <n v="122144121"/>
    <n v="118111191"/>
    <n v="0"/>
    <n v="0"/>
    <n v="0"/>
    <n v="3836605.4"/>
    <n v="3836605.4"/>
    <n v="118307515.59999999"/>
    <n v="3.1410479428641516E-2"/>
  </r>
  <r>
    <s v="21375804"/>
    <s v="TEATRO POPULAR MELICO SALAZAR"/>
    <x v="16"/>
    <s v="001"/>
    <x v="11"/>
    <s v="SALARIO ESCOLAR"/>
    <n v="101102486"/>
    <n v="101102486"/>
    <n v="101102486"/>
    <n v="0"/>
    <n v="0"/>
    <n v="0"/>
    <n v="97453254.459999993"/>
    <n v="97453254.459999993"/>
    <n v="3649231.54"/>
    <n v="0.96390562008534586"/>
  </r>
  <r>
    <s v="21375804"/>
    <s v="TEATRO POPULAR MELICO SALAZAR"/>
    <x v="16"/>
    <s v="001"/>
    <x v="12"/>
    <s v="OTROS INCENTIVOS SALARIALES"/>
    <n v="34600000"/>
    <n v="33849910"/>
    <n v="33655928"/>
    <n v="0"/>
    <n v="0"/>
    <n v="0"/>
    <n v="18992797.109999999"/>
    <n v="18992797.109999999"/>
    <n v="14857112.890000001"/>
    <n v="0.56108855562688353"/>
  </r>
  <r>
    <s v="21375804"/>
    <s v="TEATRO POPULAR MELICO SALAZAR"/>
    <x v="16"/>
    <s v="001"/>
    <x v="13"/>
    <s v="CONTRIB. PATRONALES AL DES. Y LA SEGURIDAD SOCIAL"/>
    <n v="145167287"/>
    <n v="145167287"/>
    <n v="140446871"/>
    <n v="0"/>
    <n v="0"/>
    <n v="0"/>
    <n v="81087696.239999995"/>
    <n v="64622426.960000001"/>
    <n v="64079590.759999998"/>
    <n v="0.5585810544217169"/>
  </r>
  <r>
    <s v="21375804"/>
    <s v="TEATRO POPULAR MELICO SALAZAR"/>
    <x v="16"/>
    <s v="001"/>
    <x v="276"/>
    <s v="CCSS CONTRIBUCION PATRONAL SEGURO SALUD (CONTRIBUCION PATRONAL SEGURO DE SALUD, SEGUN LEY NO. 17 DEL 22 DE OCTUBRE DE 1943, LEY"/>
    <n v="137722810"/>
    <n v="137722810"/>
    <n v="133244467"/>
    <n v="0"/>
    <n v="0"/>
    <n v="0"/>
    <n v="76929559.909999996"/>
    <n v="61233040.049999997"/>
    <n v="60793250.090000004"/>
    <n v="0.55858256094251924"/>
  </r>
  <r>
    <s v="21375804"/>
    <s v="TEATRO POPULAR MELICO SALAZAR"/>
    <x v="16"/>
    <s v="001"/>
    <x v="277"/>
    <s v="BANCO POPULAR Y DE DESARROLLO COMUNAL. (BPDC) (SEGUN LEY NO. 4351 DEL 11 DE JULIO DE 1969, LEY ORGANICA DEL B.P.D.C. FINANCIADO EN PARTE POR LA"/>
    <n v="7444477"/>
    <n v="7444477"/>
    <n v="7202404"/>
    <n v="0"/>
    <n v="0"/>
    <n v="0"/>
    <n v="4158136.33"/>
    <n v="3389386.91"/>
    <n v="3286340.67"/>
    <n v="0.55855318378980823"/>
  </r>
  <r>
    <s v="21375804"/>
    <s v="TEATRO POPULAR MELICO SALAZAR"/>
    <x v="16"/>
    <s v="001"/>
    <x v="16"/>
    <s v="CONTRIB PATRONALES A FOND PENS Y OTROS FOND CAPIT."/>
    <n v="161698409"/>
    <n v="162698409"/>
    <n v="157895688"/>
    <n v="0"/>
    <n v="0"/>
    <n v="0"/>
    <n v="93830246.959999993"/>
    <n v="78570566.939999998"/>
    <n v="68868162.040000007"/>
    <n v="0.57671275052234838"/>
  </r>
  <r>
    <s v="21375804"/>
    <s v="TEATRO POPULAR MELICO SALAZAR"/>
    <x v="16"/>
    <s v="001"/>
    <x v="278"/>
    <s v="CCSS CONTRIBUCION PATRONAL SEGURO PENSIONES (CONTRIBUCION PATRONAL SEGURO DE PENSIONES, SEGUN LEY NO. 17 DEL 22 DE OCTUBRE DE 1943, LEY"/>
    <n v="80698122"/>
    <n v="80698122"/>
    <n v="78074055"/>
    <n v="0"/>
    <n v="0"/>
    <n v="0"/>
    <n v="45098793.210000001"/>
    <n v="36757865.920000002"/>
    <n v="35599328.789999999"/>
    <n v="0.55885802658455919"/>
  </r>
  <r>
    <s v="21375804"/>
    <s v="TEATRO POPULAR MELICO SALAZAR"/>
    <x v="16"/>
    <s v="001"/>
    <x v="279"/>
    <s v="CCSS APORTE PATRONAL REGIMEN PENSIONES (APORTE PATRONAL AL REGIMEN DE PENSIONES, SEGUN LEY DE PROTECCION AL TRABAJADOR NO. 7983 DEL 16"/>
    <n v="44666858"/>
    <n v="44666858"/>
    <n v="43214422"/>
    <n v="0"/>
    <n v="0"/>
    <n v="0"/>
    <n v="24948772.960000001"/>
    <n v="20336270.48"/>
    <n v="19718085.039999999"/>
    <n v="0.55855222590315179"/>
  </r>
  <r>
    <s v="21375804"/>
    <s v="TEATRO POPULAR MELICO SALAZAR"/>
    <x v="16"/>
    <s v="001"/>
    <x v="280"/>
    <s v="CCSS APORTE PATRONAL FONDO CAPITALIZACION LABORAL (APORTE PATRONAL AL FONDO DE CAPITALIZACION LABORAL, SEGUN LEY DE PROTECCION AL TRABAJADOR"/>
    <n v="22333429"/>
    <n v="22333429"/>
    <n v="21607211"/>
    <n v="0"/>
    <n v="0"/>
    <n v="0"/>
    <n v="12474393.99"/>
    <n v="10168143.74"/>
    <n v="9859035.0099999998"/>
    <n v="0.55855256217036797"/>
  </r>
  <r>
    <s v="21375804"/>
    <s v="TEATRO POPULAR MELICO SALAZAR"/>
    <x v="16"/>
    <s v="001"/>
    <x v="281"/>
    <s v="ASOCIACION DE EMPLEADOS DEL MINISTERIO DE CULTURA Y JUVENTUD (ASEMICULTURA). (APORTE PATRONAL A LA ASOCIACION DE EMPLEADOS DEL MINISTERIO DE CULTURA"/>
    <n v="14000000"/>
    <n v="15000000"/>
    <n v="15000000"/>
    <n v="0"/>
    <n v="0"/>
    <n v="0"/>
    <n v="11308286.800000001"/>
    <n v="11308286.800000001"/>
    <n v="3691713.2"/>
    <n v="0.75388578666666672"/>
  </r>
  <r>
    <s v="21375804"/>
    <s v="TEATRO POPULAR MELICO SALAZAR"/>
    <x v="16"/>
    <s v="001"/>
    <x v="21"/>
    <s v="SERVICIOS"/>
    <n v="749457789"/>
    <n v="749457789"/>
    <n v="511298170.24000001"/>
    <n v="0"/>
    <n v="0"/>
    <n v="0"/>
    <n v="298496911.29000002"/>
    <n v="297840260.23000002"/>
    <n v="450960877.70999998"/>
    <n v="0.39828382021125414"/>
  </r>
  <r>
    <s v="21375804"/>
    <s v="TEATRO POPULAR MELICO SALAZAR"/>
    <x v="16"/>
    <s v="001"/>
    <x v="22"/>
    <s v="ALQUILERES"/>
    <n v="89711422"/>
    <n v="89711422"/>
    <n v="64136253.670000002"/>
    <n v="0"/>
    <n v="0"/>
    <n v="0"/>
    <n v="43978321.469999999"/>
    <n v="43850761.799999997"/>
    <n v="45733100.530000001"/>
    <n v="0.49021986821254487"/>
  </r>
  <r>
    <s v="21375804"/>
    <s v="TEATRO POPULAR MELICO SALAZAR"/>
    <x v="16"/>
    <s v="001"/>
    <x v="165"/>
    <s v="ALQUILER DE EDIFICIOS, LOCALES Y TERRENOS"/>
    <n v="53671000"/>
    <n v="53671000"/>
    <n v="38588159.329999998"/>
    <n v="0"/>
    <n v="0"/>
    <n v="0"/>
    <n v="30064960.800000001"/>
    <n v="29988943.199999999"/>
    <n v="23606039.199999999"/>
    <n v="0.56017142963611632"/>
  </r>
  <r>
    <s v="21375804"/>
    <s v="TEATRO POPULAR MELICO SALAZAR"/>
    <x v="16"/>
    <s v="001"/>
    <x v="23"/>
    <s v="ALQUILER DE EQUIPO DE COMPUTO"/>
    <n v="36040422"/>
    <n v="36040422"/>
    <n v="25548094.34"/>
    <n v="0"/>
    <n v="0"/>
    <n v="0"/>
    <n v="13913360.67"/>
    <n v="13861818.6"/>
    <n v="22127061.329999998"/>
    <n v="0.38604877240338642"/>
  </r>
  <r>
    <s v="21375804"/>
    <s v="TEATRO POPULAR MELICO SALAZAR"/>
    <x v="16"/>
    <s v="001"/>
    <x v="24"/>
    <s v="SERVICIOS BASICOS"/>
    <n v="81560000"/>
    <n v="81560000"/>
    <n v="62839580.460000001"/>
    <n v="0"/>
    <n v="0"/>
    <n v="0"/>
    <n v="46588123.07"/>
    <n v="46588123.07"/>
    <n v="34971876.93"/>
    <n v="0.57121288707699858"/>
  </r>
  <r>
    <s v="21375804"/>
    <s v="TEATRO POPULAR MELICO SALAZAR"/>
    <x v="16"/>
    <s v="001"/>
    <x v="25"/>
    <s v="SERVICIO DE AGUA Y ALCANTARILLADO"/>
    <n v="12000000"/>
    <n v="12000000"/>
    <n v="12000000"/>
    <n v="0"/>
    <n v="0"/>
    <n v="0"/>
    <n v="10347626"/>
    <n v="10347626"/>
    <n v="1652374"/>
    <n v="0.8623021666666667"/>
  </r>
  <r>
    <s v="21375804"/>
    <s v="TEATRO POPULAR MELICO SALAZAR"/>
    <x v="16"/>
    <s v="001"/>
    <x v="26"/>
    <s v="SERVICIO DE ENERGIA ELECTRICA"/>
    <n v="40000000"/>
    <n v="40000000"/>
    <n v="29120109.07"/>
    <n v="0"/>
    <n v="0"/>
    <n v="0"/>
    <n v="21916879.510000002"/>
    <n v="21916879.510000002"/>
    <n v="18083120.489999998"/>
    <n v="0.54792198775000001"/>
  </r>
  <r>
    <s v="21375804"/>
    <s v="TEATRO POPULAR MELICO SALAZAR"/>
    <x v="16"/>
    <s v="001"/>
    <x v="28"/>
    <s v="SERVICIO DE TELECOMUNICACIONES"/>
    <n v="22000000"/>
    <n v="22000000"/>
    <n v="15595213.49"/>
    <n v="0"/>
    <n v="0"/>
    <n v="0"/>
    <n v="10522398.359999999"/>
    <n v="10522398.359999999"/>
    <n v="11477601.640000001"/>
    <n v="0.47829083454545451"/>
  </r>
  <r>
    <s v="21375804"/>
    <s v="TEATRO POPULAR MELICO SALAZAR"/>
    <x v="16"/>
    <s v="001"/>
    <x v="29"/>
    <s v="OTROS SERVICIOS BASICOS"/>
    <n v="7560000"/>
    <n v="7560000"/>
    <n v="6124257.9000000004"/>
    <n v="0"/>
    <n v="0"/>
    <n v="0"/>
    <n v="3801219.2"/>
    <n v="3801219.2"/>
    <n v="3758780.8"/>
    <n v="0.50280677248677252"/>
  </r>
  <r>
    <s v="21375804"/>
    <s v="TEATRO POPULAR MELICO SALAZAR"/>
    <x v="16"/>
    <s v="001"/>
    <x v="30"/>
    <s v="SERVICIOS COMERCIALES Y FINANCIEROS"/>
    <n v="19877112"/>
    <n v="19877112"/>
    <n v="14344242.48"/>
    <n v="0"/>
    <n v="0"/>
    <n v="0"/>
    <n v="8839231.2599999998"/>
    <n v="8839231.2599999998"/>
    <n v="11037880.74"/>
    <n v="0.44469394044768673"/>
  </r>
  <r>
    <s v="21375804"/>
    <s v="TEATRO POPULAR MELICO SALAZAR"/>
    <x v="16"/>
    <s v="001"/>
    <x v="31"/>
    <s v="INFORMACION"/>
    <n v="734000"/>
    <n v="734000"/>
    <n v="520313.03"/>
    <n v="0"/>
    <n v="0"/>
    <n v="0"/>
    <n v="16916.099999999999"/>
    <n v="16916.099999999999"/>
    <n v="717083.9"/>
    <n v="2.3046457765667574E-2"/>
  </r>
  <r>
    <s v="21375804"/>
    <s v="TEATRO POPULAR MELICO SALAZAR"/>
    <x v="16"/>
    <s v="001"/>
    <x v="34"/>
    <s v="COMIS. Y GASTOS POR SERV. FINANCIEROS Y COMERCIAL."/>
    <n v="9143285"/>
    <n v="11143285"/>
    <n v="6481430.9800000004"/>
    <n v="0"/>
    <n v="0"/>
    <n v="0"/>
    <n v="2034783.21"/>
    <n v="2034783.21"/>
    <n v="9108501.7899999991"/>
    <n v="0.18260173817684822"/>
  </r>
  <r>
    <s v="21375804"/>
    <s v="TEATRO POPULAR MELICO SALAZAR"/>
    <x v="16"/>
    <s v="001"/>
    <x v="35"/>
    <s v="SERVICIOS DE TECNOLOGIAS DE INFORMACION"/>
    <n v="9999827"/>
    <n v="7999827"/>
    <n v="7342498.4699999997"/>
    <n v="0"/>
    <n v="0"/>
    <n v="0"/>
    <n v="6787531.9500000002"/>
    <n v="6787531.9500000002"/>
    <n v="1212295.05"/>
    <n v="0.84845984169407662"/>
  </r>
  <r>
    <s v="21375804"/>
    <s v="TEATRO POPULAR MELICO SALAZAR"/>
    <x v="16"/>
    <s v="001"/>
    <x v="36"/>
    <s v="SERVICIOS DE GESTION Y APOYO"/>
    <n v="468376210"/>
    <n v="474476210"/>
    <n v="309847394.35000002"/>
    <n v="0"/>
    <n v="0"/>
    <n v="0"/>
    <n v="183961726.61000001"/>
    <n v="183432635.22"/>
    <n v="290514483.38999999"/>
    <n v="0.38771538537200845"/>
  </r>
  <r>
    <s v="21375804"/>
    <s v="TEATRO POPULAR MELICO SALAZAR"/>
    <x v="16"/>
    <s v="001"/>
    <x v="282"/>
    <s v="SERVICIOS EN CIENCIAS DE LA SALUD"/>
    <n v="1500000"/>
    <n v="1500000"/>
    <n v="1063310.01"/>
    <n v="0"/>
    <n v="0"/>
    <n v="0"/>
    <n v="0"/>
    <n v="0"/>
    <n v="1500000"/>
    <n v="0"/>
  </r>
  <r>
    <s v="21375804"/>
    <s v="TEATRO POPULAR MELICO SALAZAR"/>
    <x v="16"/>
    <s v="001"/>
    <x v="129"/>
    <s v="SERVICIOS JURIDICOS"/>
    <n v="20000"/>
    <n v="20000"/>
    <n v="11748.08"/>
    <n v="0"/>
    <n v="0"/>
    <n v="0"/>
    <n v="0"/>
    <n v="0"/>
    <n v="20000"/>
    <n v="0"/>
  </r>
  <r>
    <s v="21375804"/>
    <s v="TEATRO POPULAR MELICO SALAZAR"/>
    <x v="16"/>
    <s v="001"/>
    <x v="130"/>
    <s v="SERVICIOS DE INGENIERIA Y ARQUITECTURA"/>
    <n v="3000000"/>
    <n v="3000000"/>
    <n v="2126620.02"/>
    <n v="0"/>
    <n v="0"/>
    <n v="0"/>
    <n v="0"/>
    <n v="0"/>
    <n v="3000000"/>
    <n v="0"/>
  </r>
  <r>
    <s v="21375804"/>
    <s v="TEATRO POPULAR MELICO SALAZAR"/>
    <x v="16"/>
    <s v="001"/>
    <x v="37"/>
    <s v="SERVICIOS EN CIENCIAS ECONOMICAS Y SOCIALES"/>
    <n v="2000000"/>
    <n v="2000000"/>
    <n v="1417746.68"/>
    <n v="0"/>
    <n v="0"/>
    <n v="0"/>
    <n v="0"/>
    <n v="0"/>
    <n v="2000000"/>
    <n v="0"/>
  </r>
  <r>
    <s v="21375804"/>
    <s v="TEATRO POPULAR MELICO SALAZAR"/>
    <x v="16"/>
    <s v="001"/>
    <x v="38"/>
    <s v="SERVICIOS INFORMATICOS"/>
    <n v="15000000"/>
    <n v="15000000"/>
    <n v="10633100.109999999"/>
    <n v="0"/>
    <n v="0"/>
    <n v="0"/>
    <n v="0"/>
    <n v="0"/>
    <n v="15000000"/>
    <n v="0"/>
  </r>
  <r>
    <s v="21375804"/>
    <s v="TEATRO POPULAR MELICO SALAZAR"/>
    <x v="16"/>
    <s v="001"/>
    <x v="39"/>
    <s v="SERVICIOS GENERALES"/>
    <n v="266205333"/>
    <n v="275305333"/>
    <n v="192649405.78"/>
    <n v="0"/>
    <n v="0"/>
    <n v="0"/>
    <n v="133506823.36"/>
    <n v="133309600.06999999"/>
    <n v="141798509.63999999"/>
    <n v="0.48494092687990176"/>
  </r>
  <r>
    <s v="21375804"/>
    <s v="TEATRO POPULAR MELICO SALAZAR"/>
    <x v="16"/>
    <s v="001"/>
    <x v="40"/>
    <s v="OTROS SERVICIOS DE GESTION Y APOYO"/>
    <n v="180650877"/>
    <n v="177650877"/>
    <n v="101945463.67"/>
    <n v="0"/>
    <n v="0"/>
    <n v="0"/>
    <n v="50454903.25"/>
    <n v="50123035.149999999"/>
    <n v="127195973.75"/>
    <n v="0.28401156302763425"/>
  </r>
  <r>
    <s v="21375804"/>
    <s v="TEATRO POPULAR MELICO SALAZAR"/>
    <x v="16"/>
    <s v="001"/>
    <x v="41"/>
    <s v="GASTOS DE VIAJE Y DE TRANSPORTE"/>
    <n v="31841365"/>
    <n v="29841365"/>
    <n v="21332573.710000001"/>
    <n v="0"/>
    <n v="0"/>
    <n v="0"/>
    <n v="8246895.29"/>
    <n v="8246895.29"/>
    <n v="21594469.710000001"/>
    <n v="0.2763578438854925"/>
  </r>
  <r>
    <s v="21375804"/>
    <s v="TEATRO POPULAR MELICO SALAZAR"/>
    <x v="16"/>
    <s v="001"/>
    <x v="42"/>
    <s v="TRANSPORTE DENTRO DEL PAIS"/>
    <n v="5000000"/>
    <n v="1000000"/>
    <n v="1000000"/>
    <n v="0"/>
    <n v="0"/>
    <n v="0"/>
    <n v="413374.92"/>
    <n v="413374.92"/>
    <n v="586625.07999999996"/>
    <n v="0.41337491999999998"/>
  </r>
  <r>
    <s v="21375804"/>
    <s v="TEATRO POPULAR MELICO SALAZAR"/>
    <x v="16"/>
    <s v="001"/>
    <x v="43"/>
    <s v="VIATICOS DENTRO DEL PAIS"/>
    <n v="23841365"/>
    <n v="21891365"/>
    <n v="14381178.869999999"/>
    <n v="0"/>
    <n v="0"/>
    <n v="0"/>
    <n v="3060090"/>
    <n v="3060090"/>
    <n v="18831275"/>
    <n v="0.1397852532265576"/>
  </r>
  <r>
    <s v="21375804"/>
    <s v="TEATRO POPULAR MELICO SALAZAR"/>
    <x v="16"/>
    <s v="001"/>
    <x v="44"/>
    <s v="TRANSPORTE EN EL EXTERIOR"/>
    <n v="2000000"/>
    <n v="3950000"/>
    <n v="2994819.23"/>
    <n v="0"/>
    <n v="0"/>
    <n v="0"/>
    <n v="1964005.04"/>
    <n v="1964005.04"/>
    <n v="1985994.96"/>
    <n v="0.49721646582278484"/>
  </r>
  <r>
    <s v="21375804"/>
    <s v="TEATRO POPULAR MELICO SALAZAR"/>
    <x v="16"/>
    <s v="001"/>
    <x v="45"/>
    <s v="VIATICOS EN EL EXTERIOR"/>
    <n v="1000000"/>
    <n v="3000000"/>
    <n v="2956575.61"/>
    <n v="0"/>
    <n v="0"/>
    <n v="0"/>
    <n v="2809425.33"/>
    <n v="2809425.33"/>
    <n v="190574.67"/>
    <n v="0.93647511000000005"/>
  </r>
  <r>
    <s v="21375804"/>
    <s v="TEATRO POPULAR MELICO SALAZAR"/>
    <x v="16"/>
    <s v="001"/>
    <x v="46"/>
    <s v="SEGUROS, REASEGUROS Y OTRAS OBLIGACIONES"/>
    <n v="14400000"/>
    <n v="12400000"/>
    <n v="9292212.6400000006"/>
    <n v="0"/>
    <n v="0"/>
    <n v="0"/>
    <n v="6311458"/>
    <n v="6311458"/>
    <n v="6088542"/>
    <n v="0.50898854838709673"/>
  </r>
  <r>
    <s v="21375804"/>
    <s v="TEATRO POPULAR MELICO SALAZAR"/>
    <x v="16"/>
    <s v="001"/>
    <x v="47"/>
    <s v="SEGUROS"/>
    <n v="14400000"/>
    <n v="12400000"/>
    <n v="9292212.6400000006"/>
    <n v="0"/>
    <n v="0"/>
    <n v="0"/>
    <n v="6311458"/>
    <n v="6311458"/>
    <n v="6088542"/>
    <n v="0.50898854838709673"/>
  </r>
  <r>
    <s v="21375804"/>
    <s v="TEATRO POPULAR MELICO SALAZAR"/>
    <x v="16"/>
    <s v="001"/>
    <x v="48"/>
    <s v="CAPACITACION Y PROTOCOLO"/>
    <n v="12000000"/>
    <n v="10000000"/>
    <n v="7590916.6299999999"/>
    <n v="0"/>
    <n v="0"/>
    <n v="0"/>
    <n v="0"/>
    <n v="0"/>
    <n v="10000000"/>
    <n v="0"/>
  </r>
  <r>
    <s v="21375804"/>
    <s v="TEATRO POPULAR MELICO SALAZAR"/>
    <x v="16"/>
    <s v="001"/>
    <x v="49"/>
    <s v="ACTIVIDADES DE CAPACITACION"/>
    <n v="12000000"/>
    <n v="10000000"/>
    <n v="7590916.6299999999"/>
    <n v="0"/>
    <n v="0"/>
    <n v="0"/>
    <n v="0"/>
    <n v="0"/>
    <n v="10000000"/>
    <n v="0"/>
  </r>
  <r>
    <s v="21375804"/>
    <s v="TEATRO POPULAR MELICO SALAZAR"/>
    <x v="16"/>
    <s v="001"/>
    <x v="51"/>
    <s v="MANTENIMIENTO Y REPARACION"/>
    <n v="30171680"/>
    <n v="30171680"/>
    <n v="20885716.379999999"/>
    <n v="0"/>
    <n v="0"/>
    <n v="0"/>
    <n v="571155.59"/>
    <n v="571155.59"/>
    <n v="29600524.41"/>
    <n v="1.8930188507898797E-2"/>
  </r>
  <r>
    <s v="21375804"/>
    <s v="TEATRO POPULAR MELICO SALAZAR"/>
    <x v="16"/>
    <s v="001"/>
    <x v="52"/>
    <s v="MANTENIMIENTO DE EDIFICIOS, LOCALES Y TERRENOS"/>
    <n v="14200000"/>
    <n v="14200000"/>
    <n v="10066001.43"/>
    <n v="0"/>
    <n v="0"/>
    <n v="0"/>
    <n v="260416.8"/>
    <n v="260416.8"/>
    <n v="13939583.199999999"/>
    <n v="1.8339211267605633E-2"/>
  </r>
  <r>
    <s v="21375804"/>
    <s v="TEATRO POPULAR MELICO SALAZAR"/>
    <x v="16"/>
    <s v="001"/>
    <x v="53"/>
    <s v="MANT. Y REPARACION DE MAQUINARIA Y EQUIPO DE PROD."/>
    <n v="5871680"/>
    <n v="3871680"/>
    <n v="3246713.96"/>
    <n v="0"/>
    <n v="0"/>
    <n v="0"/>
    <n v="310738.78999999998"/>
    <n v="310738.78999999998"/>
    <n v="3560941.21"/>
    <n v="8.025941968344491E-2"/>
  </r>
  <r>
    <s v="21375804"/>
    <s v="TEATRO POPULAR MELICO SALAZAR"/>
    <x v="16"/>
    <s v="001"/>
    <x v="54"/>
    <s v="MANT. Y REPARACION DE EQUIPO DE TRANSPORTE"/>
    <n v="3500000"/>
    <n v="3500000"/>
    <n v="2481056.69"/>
    <n v="0"/>
    <n v="0"/>
    <n v="0"/>
    <n v="0"/>
    <n v="0"/>
    <n v="3500000"/>
    <n v="0"/>
  </r>
  <r>
    <s v="21375804"/>
    <s v="TEATRO POPULAR MELICO SALAZAR"/>
    <x v="16"/>
    <s v="001"/>
    <x v="55"/>
    <s v="MANT. Y REPARACION DE EQUIPO DE COMUNICAC."/>
    <n v="1300000"/>
    <n v="5300000"/>
    <n v="2752662.27"/>
    <n v="0"/>
    <n v="0"/>
    <n v="0"/>
    <n v="0"/>
    <n v="0"/>
    <n v="5300000"/>
    <n v="0"/>
  </r>
  <r>
    <s v="21375804"/>
    <s v="TEATRO POPULAR MELICO SALAZAR"/>
    <x v="16"/>
    <s v="001"/>
    <x v="56"/>
    <s v="MANT. Y REPARACION DE EQUIPO Y MOBILIARIO DE OFIC."/>
    <n v="2100000"/>
    <n v="2100000"/>
    <n v="1488634.02"/>
    <n v="0"/>
    <n v="0"/>
    <n v="0"/>
    <n v="0"/>
    <n v="0"/>
    <n v="2100000"/>
    <n v="0"/>
  </r>
  <r>
    <s v="21375804"/>
    <s v="TEATRO POPULAR MELICO SALAZAR"/>
    <x v="16"/>
    <s v="001"/>
    <x v="57"/>
    <s v="MANT. Y REP. DE EQUIPO DE COMPUTO Y SIST. DE INF."/>
    <n v="1200000"/>
    <n v="1200000"/>
    <n v="850648.01"/>
    <n v="0"/>
    <n v="0"/>
    <n v="0"/>
    <n v="0"/>
    <n v="0"/>
    <n v="1200000"/>
    <n v="0"/>
  </r>
  <r>
    <s v="21375804"/>
    <s v="TEATRO POPULAR MELICO SALAZAR"/>
    <x v="16"/>
    <s v="001"/>
    <x v="58"/>
    <s v="MANTENIMIENTO Y REPARACION DE OTROS EQUIPOS"/>
    <n v="2000000"/>
    <n v="0"/>
    <n v="0"/>
    <n v="0"/>
    <n v="0"/>
    <n v="0"/>
    <n v="0"/>
    <n v="0"/>
    <n v="0"/>
    <n v="0"/>
  </r>
  <r>
    <s v="21375804"/>
    <s v="TEATRO POPULAR MELICO SALAZAR"/>
    <x v="16"/>
    <s v="001"/>
    <x v="59"/>
    <s v="IMPUESTOS"/>
    <n v="1500000"/>
    <n v="1400000"/>
    <n v="1017531.84"/>
    <n v="0"/>
    <n v="0"/>
    <n v="0"/>
    <n v="0"/>
    <n v="0"/>
    <n v="1400000"/>
    <n v="0"/>
  </r>
  <r>
    <s v="21375804"/>
    <s v="TEATRO POPULAR MELICO SALAZAR"/>
    <x v="16"/>
    <s v="001"/>
    <x v="60"/>
    <s v="OTROS IMPUESTOS"/>
    <n v="1500000"/>
    <n v="1400000"/>
    <n v="1017531.84"/>
    <n v="0"/>
    <n v="0"/>
    <n v="0"/>
    <n v="0"/>
    <n v="0"/>
    <n v="1400000"/>
    <n v="0"/>
  </r>
  <r>
    <s v="21375804"/>
    <s v="TEATRO POPULAR MELICO SALAZAR"/>
    <x v="16"/>
    <s v="001"/>
    <x v="61"/>
    <s v="SERVICIOS DIVERSOS"/>
    <n v="20000"/>
    <n v="20000"/>
    <n v="11748.08"/>
    <n v="0"/>
    <n v="0"/>
    <n v="0"/>
    <n v="0"/>
    <n v="0"/>
    <n v="20000"/>
    <n v="0"/>
  </r>
  <r>
    <s v="21375804"/>
    <s v="TEATRO POPULAR MELICO SALAZAR"/>
    <x v="16"/>
    <s v="001"/>
    <x v="152"/>
    <s v="OTROS SERVICIOS NO ESPECIFICADOS"/>
    <n v="20000"/>
    <n v="20000"/>
    <n v="11748.08"/>
    <n v="0"/>
    <n v="0"/>
    <n v="0"/>
    <n v="0"/>
    <n v="0"/>
    <n v="20000"/>
    <n v="0"/>
  </r>
  <r>
    <s v="21375804"/>
    <s v="TEATRO POPULAR MELICO SALAZAR"/>
    <x v="16"/>
    <s v="001"/>
    <x v="63"/>
    <s v="MATERIALES Y SUMINISTROS"/>
    <n v="49635835"/>
    <n v="48562015"/>
    <n v="37302012.009999998"/>
    <n v="0"/>
    <n v="0"/>
    <n v="0"/>
    <n v="22507078.57"/>
    <n v="22434986.690000001"/>
    <n v="26054936.43"/>
    <n v="0.46347085412333078"/>
  </r>
  <r>
    <s v="21375804"/>
    <s v="TEATRO POPULAR MELICO SALAZAR"/>
    <x v="16"/>
    <s v="001"/>
    <x v="64"/>
    <s v="PRODUCTOS QUIMICOS Y CONEXOS"/>
    <n v="6135835"/>
    <n v="5462015"/>
    <n v="4041067.37"/>
    <n v="0"/>
    <n v="0"/>
    <n v="0"/>
    <n v="558517.97"/>
    <n v="558517.97"/>
    <n v="4903497.03"/>
    <n v="0.10225493155914071"/>
  </r>
  <r>
    <s v="21375804"/>
    <s v="TEATRO POPULAR MELICO SALAZAR"/>
    <x v="16"/>
    <s v="001"/>
    <x v="65"/>
    <s v="COMBUSTIBLES Y LUBRICANTES"/>
    <n v="4173821"/>
    <n v="3500001"/>
    <n v="2650247.9500000002"/>
    <n v="0"/>
    <n v="0"/>
    <n v="0"/>
    <n v="558517.97"/>
    <n v="558517.97"/>
    <n v="2941483.03"/>
    <n v="0.15957651726385219"/>
  </r>
  <r>
    <s v="21375804"/>
    <s v="TEATRO POPULAR MELICO SALAZAR"/>
    <x v="16"/>
    <s v="001"/>
    <x v="67"/>
    <s v="TINTAS, PINTURAS Y DILUYENTES"/>
    <n v="1962014"/>
    <n v="1962014"/>
    <n v="1390819.42"/>
    <n v="0"/>
    <n v="0"/>
    <n v="0"/>
    <n v="0"/>
    <n v="0"/>
    <n v="1962014"/>
    <n v="0"/>
  </r>
  <r>
    <s v="21375804"/>
    <s v="TEATRO POPULAR MELICO SALAZAR"/>
    <x v="16"/>
    <s v="001"/>
    <x v="72"/>
    <s v="MATERIALES Y PROD DE USO EN LA CONSTRUC Y MANT."/>
    <n v="9000000"/>
    <n v="9000000"/>
    <n v="7489331.5499999998"/>
    <n v="0"/>
    <n v="0"/>
    <n v="0"/>
    <n v="4102034.58"/>
    <n v="4102034.58"/>
    <n v="4897965.42"/>
    <n v="0.45578162"/>
  </r>
  <r>
    <s v="21375804"/>
    <s v="TEATRO POPULAR MELICO SALAZAR"/>
    <x v="16"/>
    <s v="001"/>
    <x v="74"/>
    <s v="MAT. Y PROD. ELECTRICOS, TELEFONICOS Y DE COMPUTO"/>
    <n v="5000000"/>
    <n v="5000000"/>
    <n v="3544366.7"/>
    <n v="0"/>
    <n v="0"/>
    <n v="0"/>
    <n v="203534.58"/>
    <n v="203534.58"/>
    <n v="4796465.42"/>
    <n v="4.0706915999999996E-2"/>
  </r>
  <r>
    <s v="21375804"/>
    <s v="TEATRO POPULAR MELICO SALAZAR"/>
    <x v="16"/>
    <s v="001"/>
    <x v="76"/>
    <s v="OTROS MAT. Y PROD.DE USO EN LA CONSTRU. Y MANTENIM"/>
    <n v="4000000"/>
    <n v="4000000"/>
    <n v="3944964.85"/>
    <n v="0"/>
    <n v="0"/>
    <n v="0"/>
    <n v="3898500"/>
    <n v="3898500"/>
    <n v="101500"/>
    <n v="0.97462499999999996"/>
  </r>
  <r>
    <s v="21375804"/>
    <s v="TEATRO POPULAR MELICO SALAZAR"/>
    <x v="16"/>
    <s v="001"/>
    <x v="77"/>
    <s v="HERRAMIENTAS, REPUESTOS Y ACCESORIOS"/>
    <n v="8500000"/>
    <n v="8500000"/>
    <n v="7493004.8099999996"/>
    <n v="0"/>
    <n v="0"/>
    <n v="0"/>
    <n v="7373984.5"/>
    <n v="7373984.5"/>
    <n v="1126015.5"/>
    <n v="0.86752758823529408"/>
  </r>
  <r>
    <s v="21375804"/>
    <s v="TEATRO POPULAR MELICO SALAZAR"/>
    <x v="16"/>
    <s v="001"/>
    <x v="79"/>
    <s v="REPUESTOS Y ACCESORIOS"/>
    <n v="8500000"/>
    <n v="8500000"/>
    <n v="7493004.8099999996"/>
    <n v="0"/>
    <n v="0"/>
    <n v="0"/>
    <n v="7373984.5"/>
    <n v="7373984.5"/>
    <n v="1126015.5"/>
    <n v="0.86752758823529408"/>
  </r>
  <r>
    <s v="21375804"/>
    <s v="TEATRO POPULAR MELICO SALAZAR"/>
    <x v="16"/>
    <s v="001"/>
    <x v="80"/>
    <s v="UTILES, MATERIALES Y SUMINISTROS DIVERSOS"/>
    <n v="26000000"/>
    <n v="25600000"/>
    <n v="18278608.280000001"/>
    <n v="0"/>
    <n v="0"/>
    <n v="0"/>
    <n v="10472541.52"/>
    <n v="10400449.640000001"/>
    <n v="15127458.48"/>
    <n v="0.409083653125"/>
  </r>
  <r>
    <s v="21375804"/>
    <s v="TEATRO POPULAR MELICO SALAZAR"/>
    <x v="16"/>
    <s v="001"/>
    <x v="81"/>
    <s v="UTILES Y MATERIALES DE OFICINA Y COMPUTO"/>
    <n v="2800000"/>
    <n v="2400000"/>
    <n v="2400000"/>
    <n v="0"/>
    <n v="0"/>
    <n v="0"/>
    <n v="1885307.42"/>
    <n v="1885307.42"/>
    <n v="514692.58"/>
    <n v="0.78554475833333326"/>
  </r>
  <r>
    <s v="21375804"/>
    <s v="TEATRO POPULAR MELICO SALAZAR"/>
    <x v="16"/>
    <s v="001"/>
    <x v="83"/>
    <s v="PRODUCTOS DE PAPEL, CARTON E IMPRESOS"/>
    <n v="1200000"/>
    <n v="1200000"/>
    <n v="850648.01"/>
    <n v="0"/>
    <n v="0"/>
    <n v="0"/>
    <n v="0"/>
    <n v="0"/>
    <n v="1200000"/>
    <n v="0"/>
  </r>
  <r>
    <s v="21375804"/>
    <s v="TEATRO POPULAR MELICO SALAZAR"/>
    <x v="16"/>
    <s v="001"/>
    <x v="84"/>
    <s v="TEXTILES Y VESTUARIO"/>
    <n v="8000000"/>
    <n v="8000000"/>
    <n v="5670986.7199999997"/>
    <n v="0"/>
    <n v="0"/>
    <n v="0"/>
    <n v="3103465.9"/>
    <n v="3103465.9"/>
    <n v="4896534.0999999996"/>
    <n v="0.38793323749999997"/>
  </r>
  <r>
    <s v="21375804"/>
    <s v="TEATRO POPULAR MELICO SALAZAR"/>
    <x v="16"/>
    <s v="001"/>
    <x v="85"/>
    <s v="UTILES Y MATERIALES DE LIMPIEZA"/>
    <n v="6000000"/>
    <n v="6000000"/>
    <n v="4253240.04"/>
    <n v="0"/>
    <n v="0"/>
    <n v="0"/>
    <n v="3200117.64"/>
    <n v="3156871.95"/>
    <n v="2799882.36"/>
    <n v="0.53335294"/>
  </r>
  <r>
    <s v="21375804"/>
    <s v="TEATRO POPULAR MELICO SALAZAR"/>
    <x v="16"/>
    <s v="001"/>
    <x v="87"/>
    <s v="OTROS UTILES, MATERIALES Y SUMINISTROS DIVERSOS"/>
    <n v="8000000"/>
    <n v="8000000"/>
    <n v="5103733.51"/>
    <n v="0"/>
    <n v="0"/>
    <n v="0"/>
    <n v="2283650.56"/>
    <n v="2254804.37"/>
    <n v="5716349.4400000004"/>
    <n v="0.28545631999999999"/>
  </r>
  <r>
    <s v="21375804"/>
    <s v="TEATRO POPULAR MELICO SALAZAR"/>
    <x v="16"/>
    <s v="001"/>
    <x v="88"/>
    <s v="TRANSFERENCIAS CORRIENTES"/>
    <n v="365673821"/>
    <n v="365673821"/>
    <n v="283273662.63"/>
    <n v="0"/>
    <n v="0"/>
    <n v="0"/>
    <n v="185929131.43000001"/>
    <n v="184005829.90000001"/>
    <n v="179744689.56999999"/>
    <n v="0.50845622725067874"/>
  </r>
  <r>
    <s v="21375804"/>
    <s v="TEATRO POPULAR MELICO SALAZAR"/>
    <x v="16"/>
    <s v="001"/>
    <x v="89"/>
    <s v="TRANSFERENCIAS CORRIENTES AL SECTOR PUBLICO"/>
    <n v="27097895"/>
    <n v="27097895"/>
    <n v="26216751"/>
    <n v="0"/>
    <n v="0"/>
    <n v="0"/>
    <n v="10804662.380000001"/>
    <n v="8881360.8499999996"/>
    <n v="16293232.619999999"/>
    <n v="0.39872700001236261"/>
  </r>
  <r>
    <s v="21375804"/>
    <s v="TEATRO POPULAR MELICO SALAZAR"/>
    <x v="16"/>
    <s v="001"/>
    <x v="283"/>
    <s v="CCSS CONTRIBUCION ESTATAL SEGURO PENSIONES (CONTRIBUCION ESTATAL AL SEGURO DE PENSIONES, SEGUN LEY NO. 17 DEL 22 DE OCTUBRE DE 1943, LEY"/>
    <n v="23375656"/>
    <n v="23375656"/>
    <n v="22615548"/>
    <n v="0"/>
    <n v="0"/>
    <n v="0"/>
    <n v="9320505.4499999993"/>
    <n v="7661393.6900000004"/>
    <n v="14055150.550000001"/>
    <n v="0.3987270111264471"/>
  </r>
  <r>
    <s v="21375804"/>
    <s v="TEATRO POPULAR MELICO SALAZAR"/>
    <x v="16"/>
    <s v="001"/>
    <x v="284"/>
    <s v="CCSS CONTRIBUCION ESTATAL SEGURO SALUD (CONTRIBUCION ESTATAL AL SEGURO DE SALUD, SEGUN LEY NO. 17 DEL 22 DE OCTUBRE DE 1943, LEY"/>
    <n v="3722239"/>
    <n v="3722239"/>
    <n v="3601203"/>
    <n v="0"/>
    <n v="0"/>
    <n v="0"/>
    <n v="1484156.93"/>
    <n v="1219967.1599999999"/>
    <n v="2238082.0699999998"/>
    <n v="0.39872693021592648"/>
  </r>
  <r>
    <s v="21375804"/>
    <s v="TEATRO POPULAR MELICO SALAZAR"/>
    <x v="16"/>
    <s v="001"/>
    <x v="93"/>
    <s v="TRANSFERENCIAS CORRIENTES A PERSONAS"/>
    <n v="257000000"/>
    <n v="257000000"/>
    <n v="179634243.59"/>
    <n v="0"/>
    <n v="0"/>
    <n v="0"/>
    <n v="112528460"/>
    <n v="112528460"/>
    <n v="144471540"/>
    <n v="0.43785392996108952"/>
  </r>
  <r>
    <s v="21375804"/>
    <s v="TEATRO POPULAR MELICO SALAZAR"/>
    <x v="16"/>
    <s v="001"/>
    <x v="95"/>
    <s v="OTRAS TRANSFERENCIAS A PERSONAS"/>
    <n v="257000000"/>
    <n v="257000000"/>
    <n v="179634243.59"/>
    <n v="0"/>
    <n v="0"/>
    <n v="0"/>
    <n v="112528460"/>
    <n v="112528460"/>
    <n v="144471540"/>
    <n v="0.43785392996108952"/>
  </r>
  <r>
    <s v="21375804"/>
    <s v="TEATRO POPULAR MELICO SALAZAR"/>
    <x v="16"/>
    <s v="001"/>
    <x v="96"/>
    <s v="PRESTACIONES"/>
    <n v="24200000"/>
    <n v="24200000"/>
    <n v="21528301.34"/>
    <n v="0"/>
    <n v="0"/>
    <n v="0"/>
    <n v="9758842.5199999996"/>
    <n v="9758842.5199999996"/>
    <n v="14441157.48"/>
    <n v="0.40325795537190079"/>
  </r>
  <r>
    <s v="21375804"/>
    <s v="TEATRO POPULAR MELICO SALAZAR"/>
    <x v="16"/>
    <s v="001"/>
    <x v="97"/>
    <s v="PRESTACIONES LEGALES"/>
    <n v="9200000"/>
    <n v="18200000"/>
    <n v="15528301.34"/>
    <n v="0"/>
    <n v="0"/>
    <n v="0"/>
    <n v="6941588.4100000001"/>
    <n v="6941588.4100000001"/>
    <n v="11258411.59"/>
    <n v="0.38140595659340659"/>
  </r>
  <r>
    <s v="21375804"/>
    <s v="TEATRO POPULAR MELICO SALAZAR"/>
    <x v="16"/>
    <s v="001"/>
    <x v="98"/>
    <s v="OTRAS PRESTACIONES"/>
    <n v="15000000"/>
    <n v="6000000"/>
    <n v="6000000"/>
    <n v="0"/>
    <n v="0"/>
    <n v="0"/>
    <n v="2817254.11"/>
    <n v="2817254.11"/>
    <n v="3182745.89"/>
    <n v="0.46954235166666664"/>
  </r>
  <r>
    <s v="21375804"/>
    <s v="TEATRO POPULAR MELICO SALAZAR"/>
    <x v="16"/>
    <s v="001"/>
    <x v="103"/>
    <s v="OTRAS TRANSFERENCIAS CORRIENTES AL SECTOR PRIVADO"/>
    <n v="5000000"/>
    <n v="5025926"/>
    <n v="3544366.7"/>
    <n v="0"/>
    <n v="0"/>
    <n v="0"/>
    <n v="487166.53"/>
    <n v="487166.53"/>
    <n v="4538759.47"/>
    <n v="9.6930700929540148E-2"/>
  </r>
  <r>
    <s v="21375804"/>
    <s v="TEATRO POPULAR MELICO SALAZAR"/>
    <x v="16"/>
    <s v="001"/>
    <x v="104"/>
    <s v="INDEMNIZACIONES"/>
    <n v="5000000"/>
    <n v="5025926"/>
    <n v="3544366.7"/>
    <n v="0"/>
    <n v="0"/>
    <n v="0"/>
    <n v="487166.53"/>
    <n v="487166.53"/>
    <n v="4538759.47"/>
    <n v="9.6930700929540148E-2"/>
  </r>
  <r>
    <s v="21375804"/>
    <s v="TEATRO POPULAR MELICO SALAZAR"/>
    <x v="16"/>
    <s v="001"/>
    <x v="105"/>
    <s v="TRANSFERENCIAS CORRIENTES AL SECTOR EXTERNO"/>
    <n v="52375926"/>
    <n v="52350000"/>
    <n v="52350000"/>
    <n v="0"/>
    <n v="0"/>
    <n v="0"/>
    <n v="52350000"/>
    <n v="52350000"/>
    <n v="0"/>
    <n v="1"/>
  </r>
  <r>
    <s v="21375804"/>
    <s v="TEATRO POPULAR MELICO SALAZAR"/>
    <x v="16"/>
    <s v="001"/>
    <x v="285"/>
    <s v="ORGANIZACION DE ESTADOS IBEROAMERICANOS (CUOTA ANUAL DE MEMBRESIA, SEGUN DECLARACION DE MONTEVIDEO, XVI CUMBRE MONTEVIDEO-URUGUAY DE"/>
    <n v="52375926"/>
    <n v="52350000"/>
    <n v="52350000"/>
    <n v="0"/>
    <n v="0"/>
    <n v="0"/>
    <n v="52350000"/>
    <n v="52350000"/>
    <n v="0"/>
    <n v="1"/>
  </r>
  <r>
    <s v="21375804"/>
    <s v="TEATRO POPULAR MELICO SALAZAR"/>
    <x v="16"/>
    <s v="280"/>
    <x v="110"/>
    <s v="BIENES DURADEROS"/>
    <n v="335586761"/>
    <n v="335586761"/>
    <n v="323386761"/>
    <n v="0"/>
    <n v="0"/>
    <n v="0"/>
    <n v="62809635.920000002"/>
    <n v="62754997.520000003"/>
    <n v="272777125.07999998"/>
    <n v="0.18716362866293168"/>
  </r>
  <r>
    <s v="21375804"/>
    <s v="TEATRO POPULAR MELICO SALAZAR"/>
    <x v="16"/>
    <s v="280"/>
    <x v="111"/>
    <s v="MAQUINARIA, EQUIPO Y MOBILIARIO"/>
    <n v="159743761"/>
    <n v="154543761"/>
    <n v="143543761"/>
    <n v="0"/>
    <n v="0"/>
    <n v="0"/>
    <n v="58618942.100000001"/>
    <n v="58618942.100000001"/>
    <n v="95924818.900000006"/>
    <n v="0.37930319361129045"/>
  </r>
  <r>
    <s v="21375804"/>
    <s v="TEATRO POPULAR MELICO SALAZAR"/>
    <x v="16"/>
    <s v="280"/>
    <x v="113"/>
    <s v="EQUIPO DE COMUNICACION"/>
    <n v="6200000"/>
    <n v="17200000"/>
    <n v="6200000"/>
    <n v="0"/>
    <n v="0"/>
    <n v="0"/>
    <n v="2999585"/>
    <n v="2999585"/>
    <n v="14200415"/>
    <n v="0.17439447674418604"/>
  </r>
  <r>
    <s v="21375804"/>
    <s v="TEATRO POPULAR MELICO SALAZAR"/>
    <x v="16"/>
    <s v="280"/>
    <x v="115"/>
    <s v="EQUIPO Y PROGRAMAS DE COMPUTO"/>
    <n v="23600000"/>
    <n v="19600000"/>
    <n v="19600000"/>
    <n v="0"/>
    <n v="0"/>
    <n v="0"/>
    <n v="0"/>
    <n v="0"/>
    <n v="19600000"/>
    <n v="0"/>
  </r>
  <r>
    <s v="21375804"/>
    <s v="TEATRO POPULAR MELICO SALAZAR"/>
    <x v="16"/>
    <s v="280"/>
    <x v="133"/>
    <s v="MAQUINARIA, EQUIPO Y MOBILIARIO DIVERSO"/>
    <n v="129943761"/>
    <n v="117743761"/>
    <n v="117743761"/>
    <n v="0"/>
    <n v="0"/>
    <n v="0"/>
    <n v="55619357.100000001"/>
    <n v="55619357.100000001"/>
    <n v="62124403.899999999"/>
    <n v="0.47237625694664198"/>
  </r>
  <r>
    <s v="21375804"/>
    <s v="TEATRO POPULAR MELICO SALAZAR"/>
    <x v="16"/>
    <s v="280"/>
    <x v="117"/>
    <s v="CONSTRUCCIONES, ADICIONES Y MEJORAS"/>
    <n v="168700000"/>
    <n v="168700000"/>
    <n v="168700000"/>
    <n v="0"/>
    <n v="0"/>
    <n v="0"/>
    <n v="0"/>
    <n v="0"/>
    <n v="168700000"/>
    <n v="0"/>
  </r>
  <r>
    <s v="21375804"/>
    <s v="TEATRO POPULAR MELICO SALAZAR"/>
    <x v="16"/>
    <s v="280"/>
    <x v="171"/>
    <s v="EDIFICIOS"/>
    <n v="44000000"/>
    <n v="44000000"/>
    <n v="44000000"/>
    <n v="0"/>
    <n v="0"/>
    <n v="0"/>
    <n v="0"/>
    <n v="0"/>
    <n v="44000000"/>
    <n v="0"/>
  </r>
  <r>
    <s v="21375804"/>
    <s v="TEATRO POPULAR MELICO SALAZAR"/>
    <x v="16"/>
    <s v="280"/>
    <x v="118"/>
    <s v="OTRAS CONSTRUCCIONES, ADICIONES Y MEJORAS"/>
    <n v="124700000"/>
    <n v="124700000"/>
    <n v="124700000"/>
    <n v="0"/>
    <n v="0"/>
    <n v="0"/>
    <n v="0"/>
    <n v="0"/>
    <n v="124700000"/>
    <n v="0"/>
  </r>
  <r>
    <s v="21375804"/>
    <s v="TEATRO POPULAR MELICO SALAZAR"/>
    <x v="16"/>
    <s v="280"/>
    <x v="119"/>
    <s v="BIENES DURADEROS DIVERSOS"/>
    <n v="7143000"/>
    <n v="12343000"/>
    <n v="11143000"/>
    <n v="0"/>
    <n v="0"/>
    <n v="0"/>
    <n v="4190693.82"/>
    <n v="4136055.42"/>
    <n v="8152306.1799999997"/>
    <n v="0.33951987523292554"/>
  </r>
  <r>
    <s v="21375804"/>
    <s v="TEATRO POPULAR MELICO SALAZAR"/>
    <x v="16"/>
    <s v="280"/>
    <x v="120"/>
    <s v="BIENES INTANGIBLES"/>
    <n v="7143000"/>
    <n v="12343000"/>
    <n v="11143000"/>
    <n v="0"/>
    <n v="0"/>
    <n v="0"/>
    <n v="4190693.82"/>
    <n v="4136055.42"/>
    <n v="8152306.1799999997"/>
    <n v="0.33951987523292554"/>
  </r>
  <r>
    <s v="21375805"/>
    <s v="CENTRO COSTAR. PRODUCCIÓN CINEMATOGRÁFIC"/>
    <x v="17"/>
    <s v="001"/>
    <x v="0"/>
    <s v=""/>
    <n v="1178730524"/>
    <n v="1194849788"/>
    <n v="894537554.83000004"/>
    <n v="0"/>
    <n v="0"/>
    <n v="0"/>
    <n v="543089508.48000002"/>
    <n v="539424535.48000002"/>
    <n v="651760279.51999998"/>
    <n v="0.45452534195871658"/>
  </r>
  <r>
    <s v="21375805"/>
    <s v="CENTRO COSTAR. PRODUCCIÓN CINEMATOGRÁFIC"/>
    <x v="17"/>
    <s v="001"/>
    <x v="1"/>
    <s v="REMUNERACIONES"/>
    <n v="210376591"/>
    <n v="211393363"/>
    <n v="207449791"/>
    <n v="0"/>
    <n v="0"/>
    <n v="0"/>
    <n v="110177776.06"/>
    <n v="106512803.06"/>
    <n v="101215586.94"/>
    <n v="0.52119789617046774"/>
  </r>
  <r>
    <s v="21375805"/>
    <s v="CENTRO COSTAR. PRODUCCIÓN CINEMATOGRÁFIC"/>
    <x v="17"/>
    <s v="001"/>
    <x v="2"/>
    <s v="REMUNERACIONES BASICAS"/>
    <n v="102966000"/>
    <n v="105334410"/>
    <n v="102654160"/>
    <n v="0"/>
    <n v="0"/>
    <n v="0"/>
    <n v="56407778"/>
    <n v="56407778"/>
    <n v="48926632"/>
    <n v="0.535511406006831"/>
  </r>
  <r>
    <s v="21375805"/>
    <s v="CENTRO COSTAR. PRODUCCIÓN CINEMATOGRÁFIC"/>
    <x v="17"/>
    <s v="001"/>
    <x v="3"/>
    <s v="SUELDOS PARA CARGOS FIJOS"/>
    <n v="102966000"/>
    <n v="105334410"/>
    <n v="102654160"/>
    <n v="0"/>
    <n v="0"/>
    <n v="0"/>
    <n v="56407778"/>
    <n v="56407778"/>
    <n v="48926632"/>
    <n v="0.535511406006831"/>
  </r>
  <r>
    <s v="21375805"/>
    <s v="CENTRO COSTAR. PRODUCCIÓN CINEMATOGRÁFIC"/>
    <x v="17"/>
    <s v="001"/>
    <x v="5"/>
    <s v="REMUNERACIONES EVENTUALES"/>
    <n v="2400000"/>
    <n v="2400000"/>
    <n v="2400000"/>
    <n v="0"/>
    <n v="0"/>
    <n v="0"/>
    <n v="1425533.29"/>
    <n v="1425533.29"/>
    <n v="974466.71"/>
    <n v="0.59397220416666663"/>
  </r>
  <r>
    <s v="21375805"/>
    <s v="CENTRO COSTAR. PRODUCCIÓN CINEMATOGRÁFIC"/>
    <x v="17"/>
    <s v="001"/>
    <x v="6"/>
    <s v="TIEMPO EXTRAORDINARIO"/>
    <n v="2400000"/>
    <n v="2400000"/>
    <n v="2400000"/>
    <n v="0"/>
    <n v="0"/>
    <n v="0"/>
    <n v="1425533.29"/>
    <n v="1425533.29"/>
    <n v="974466.71"/>
    <n v="0.59397220416666663"/>
  </r>
  <r>
    <s v="21375805"/>
    <s v="CENTRO COSTAR. PRODUCCIÓN CINEMATOGRÁFIC"/>
    <x v="17"/>
    <s v="001"/>
    <x v="7"/>
    <s v="INCENTIVOS SALARIALES"/>
    <n v="69321059"/>
    <n v="67813171"/>
    <n v="67155866"/>
    <n v="0"/>
    <n v="0"/>
    <n v="0"/>
    <n v="33279770.899999999"/>
    <n v="31990868.899999999"/>
    <n v="34533400.100000001"/>
    <n v="0.49075674252130164"/>
  </r>
  <r>
    <s v="21375805"/>
    <s v="CENTRO COSTAR. PRODUCCIÓN CINEMATOGRÁFIC"/>
    <x v="17"/>
    <s v="001"/>
    <x v="8"/>
    <s v="RETRIBUCION POR AÑOS SERVIDOS"/>
    <n v="19700000"/>
    <n v="18125942"/>
    <n v="17725277"/>
    <n v="0"/>
    <n v="0"/>
    <n v="0"/>
    <n v="9373889.8000000007"/>
    <n v="8913140.3900000006"/>
    <n v="8752052.1999999993"/>
    <n v="0.51715324919389016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11519007.5"/>
    <n v="10696221.25"/>
    <n v="8227862.5"/>
    <n v="0.58333333333333337"/>
  </r>
  <r>
    <s v="21375805"/>
    <s v="CENTRO COSTAR. PRODUCCIÓN CINEMATOGRÁFIC"/>
    <x v="17"/>
    <s v="001"/>
    <x v="10"/>
    <s v="DECIMOTERCER MES"/>
    <n v="13581159"/>
    <n v="13647329"/>
    <n v="13390689"/>
    <n v="0"/>
    <n v="0"/>
    <n v="0"/>
    <n v="0"/>
    <n v="0"/>
    <n v="13647329"/>
    <n v="0"/>
  </r>
  <r>
    <s v="21375805"/>
    <s v="CENTRO COSTAR. PRODUCCIÓN CINEMATOGRÁFIC"/>
    <x v="17"/>
    <s v="001"/>
    <x v="11"/>
    <s v="SALARIO ESCOLAR"/>
    <n v="13193030"/>
    <n v="13193030"/>
    <n v="13193030"/>
    <n v="0"/>
    <n v="0"/>
    <n v="0"/>
    <n v="10634958.970000001"/>
    <n v="10634958.970000001"/>
    <n v="2558071.0299999998"/>
    <n v="0.80610435737658448"/>
  </r>
  <r>
    <s v="21375805"/>
    <s v="CENTRO COSTAR. PRODUCCIÓN CINEMATOGRÁFIC"/>
    <x v="17"/>
    <s v="001"/>
    <x v="12"/>
    <s v="OTROS INCENTIVOS SALARIALES"/>
    <n v="3100000"/>
    <n v="3100000"/>
    <n v="3100000"/>
    <n v="0"/>
    <n v="0"/>
    <n v="0"/>
    <n v="1751914.63"/>
    <n v="1746548.29"/>
    <n v="1348085.37"/>
    <n v="0.56513375161290313"/>
  </r>
  <r>
    <s v="21375805"/>
    <s v="CENTRO COSTAR. PRODUCCIÓN CINEMATOGRÁFIC"/>
    <x v="17"/>
    <s v="001"/>
    <x v="13"/>
    <s v="CONTRIB. PATRONALES AL DES. Y LA SEGURIDAD SOCIAL"/>
    <n v="15707826"/>
    <n v="15785276"/>
    <n v="15484886"/>
    <n v="0"/>
    <n v="0"/>
    <n v="0"/>
    <n v="8892178.8399999999"/>
    <n v="7714410.0099999998"/>
    <n v="6893097.1600000001"/>
    <n v="0.56332108732213482"/>
  </r>
  <r>
    <s v="21375805"/>
    <s v="CENTRO COSTAR. PRODUCCIÓN CINEMATOGRÁFIC"/>
    <x v="17"/>
    <s v="001"/>
    <x v="286"/>
    <s v="CCSS CONTRIBUCION PATRONAL SEGURO SALUD (CONTRIBUCION PATRONAL SEGURO DE SALUD, SEGUN LEY NO. 17 DEL 22 DE OCTUBRE DE 1943, LEY"/>
    <n v="14902296"/>
    <n v="14975774"/>
    <n v="14690789"/>
    <n v="0"/>
    <n v="0"/>
    <n v="0"/>
    <n v="8436614.9399999995"/>
    <n v="7319244.5099999998"/>
    <n v="6539159.0599999996"/>
    <n v="0.56335084517167522"/>
  </r>
  <r>
    <s v="21375805"/>
    <s v="CENTRO COSTAR. PRODUCCIÓN CINEMATOGRÁFIC"/>
    <x v="17"/>
    <s v="001"/>
    <x v="287"/>
    <s v="BANCO POPULAR Y DE DESARROLLO COMUNAL. (BPDC) (SEGUN LEY NO. 4351 DEL 11 DE JULIO DE 1969, LEY ORGANICA DEL B.P.D.C.)."/>
    <n v="805530"/>
    <n v="809502"/>
    <n v="794097"/>
    <n v="0"/>
    <n v="0"/>
    <n v="0"/>
    <n v="455563.9"/>
    <n v="395165.5"/>
    <n v="353938.1"/>
    <n v="0.56277056758352673"/>
  </r>
  <r>
    <s v="21375805"/>
    <s v="CENTRO COSTAR. PRODUCCIÓN CINEMATOGRÁFIC"/>
    <x v="17"/>
    <s v="001"/>
    <x v="16"/>
    <s v="CONTRIB PATRONALES A FOND PENS Y OTROS FOND CAPIT."/>
    <n v="19981706"/>
    <n v="20060506"/>
    <n v="19754879"/>
    <n v="0"/>
    <n v="0"/>
    <n v="0"/>
    <n v="10172515.029999999"/>
    <n v="8974212.8599999994"/>
    <n v="9887990.9700000007"/>
    <n v="0.50709164713990762"/>
  </r>
  <r>
    <s v="21375805"/>
    <s v="CENTRO COSTAR. PRODUCCIÓN CINEMATOGRÁFIC"/>
    <x v="17"/>
    <s v="001"/>
    <x v="288"/>
    <s v="CCSS CONTRIBUCION PATRONAL SEGURO PENSIONES (CONTRIBUCION PATRONAL SEGURO DE PENSIONES, SEGUN LEY NO. 17 DEL 22 DE OCTUBRE DE 1943, LEY"/>
    <n v="8731940"/>
    <n v="8774994"/>
    <n v="8608008"/>
    <n v="0"/>
    <n v="0"/>
    <n v="0"/>
    <n v="4930641.6900000004"/>
    <n v="4275925.1399999997"/>
    <n v="3844352.31"/>
    <n v="0.56189687309187908"/>
  </r>
  <r>
    <s v="21375805"/>
    <s v="CENTRO COSTAR. PRODUCCIÓN CINEMATOGRÁFIC"/>
    <x v="17"/>
    <s v="001"/>
    <x v="289"/>
    <s v="CCSS APORTE PATRONAL REGIMEN PENSIONES (APORTE PATRONAL AL REGIMEN DE PENSIONES, SEGUN LEY DE PROTECCION AL TRABAJADOR NO. 7983 DEL 16"/>
    <n v="4833177"/>
    <n v="4857008"/>
    <n v="4764581"/>
    <n v="0"/>
    <n v="0"/>
    <n v="0"/>
    <n v="2736237.83"/>
    <n v="2373847.42"/>
    <n v="2120770.17"/>
    <n v="0.56335872413634069"/>
  </r>
  <r>
    <s v="21375805"/>
    <s v="CENTRO COSTAR. PRODUCCIÓN CINEMATOGRÁFIC"/>
    <x v="17"/>
    <s v="001"/>
    <x v="290"/>
    <s v="CCSS APORTE PATRONAL FONDO CAPITALIZACION LABORAL (APORTE PATRONAL AL FONDO DE CAPITALIZACION LABORAL, SEGUN LEY DE PROTECCION AL TRABAJADOR"/>
    <n v="2416589"/>
    <n v="2428504"/>
    <n v="2382290"/>
    <n v="0"/>
    <n v="0"/>
    <n v="0"/>
    <n v="1366696.2"/>
    <n v="1185500.99"/>
    <n v="1061807.8"/>
    <n v="0.56277288404713355"/>
  </r>
  <r>
    <s v="21375805"/>
    <s v="CENTRO COSTAR. PRODUCCIÓN CINEMATOGRÁFIC"/>
    <x v="17"/>
    <s v="001"/>
    <x v="291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1138939.31"/>
    <n v="1138939.31"/>
    <n v="2861060.69"/>
    <n v="0.28473482750000001"/>
  </r>
  <r>
    <s v="21375805"/>
    <s v="CENTRO COSTAR. PRODUCCIÓN CINEMATOGRÁFIC"/>
    <x v="17"/>
    <s v="001"/>
    <x v="21"/>
    <s v="SERVICIOS"/>
    <n v="474227605"/>
    <n v="477315640"/>
    <n v="371362161.79000002"/>
    <n v="0"/>
    <n v="0"/>
    <n v="0"/>
    <n v="317471008.73000002"/>
    <n v="317471008.73000002"/>
    <n v="159844631.27000001"/>
    <n v="0.66511754932228917"/>
  </r>
  <r>
    <s v="21375805"/>
    <s v="CENTRO COSTAR. PRODUCCIÓN CINEMATOGRÁFIC"/>
    <x v="17"/>
    <s v="001"/>
    <x v="22"/>
    <s v="ALQUILERE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17"/>
    <s v="001"/>
    <x v="165"/>
    <s v="ALQUILER DE EDIFICIOS, LOCALES Y TERRENO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17"/>
    <s v="001"/>
    <x v="24"/>
    <s v="SERVICIOS BASICOS"/>
    <n v="23706000"/>
    <n v="22955200"/>
    <n v="16745513.470000001"/>
    <n v="0"/>
    <n v="0"/>
    <n v="0"/>
    <n v="12169525.17"/>
    <n v="12169525.17"/>
    <n v="10785674.83"/>
    <n v="0.53014241522617966"/>
  </r>
  <r>
    <s v="21375805"/>
    <s v="CENTRO COSTAR. PRODUCCIÓN CINEMATOGRÁFIC"/>
    <x v="17"/>
    <s v="001"/>
    <x v="25"/>
    <s v="SERVICIO DE AGUA Y ALCANTARILLADO"/>
    <n v="858000"/>
    <n v="758000"/>
    <n v="562435.15"/>
    <n v="0"/>
    <n v="0"/>
    <n v="0"/>
    <n v="381130"/>
    <n v="381130"/>
    <n v="376870"/>
    <n v="0.50281002638522432"/>
  </r>
  <r>
    <s v="21375805"/>
    <s v="CENTRO COSTAR. PRODUCCIÓN CINEMATOGRÁFIC"/>
    <x v="17"/>
    <s v="001"/>
    <x v="26"/>
    <s v="SERVICIO DE ENERGIA ELECTRICA"/>
    <n v="7128000"/>
    <n v="8197200"/>
    <n v="5826973.9900000002"/>
    <n v="0"/>
    <n v="0"/>
    <n v="0"/>
    <n v="4477295"/>
    <n v="4477295"/>
    <n v="3719905"/>
    <n v="0.54619809203142533"/>
  </r>
  <r>
    <s v="21375805"/>
    <s v="CENTRO COSTAR. PRODUCCIÓN CINEMATOGRÁFIC"/>
    <x v="17"/>
    <s v="001"/>
    <x v="28"/>
    <s v="SERVICIO DE TELECOMUNICACIONES"/>
    <n v="9240000"/>
    <n v="7800000"/>
    <n v="5890783.9699999997"/>
    <n v="0"/>
    <n v="0"/>
    <n v="0"/>
    <n v="4220149.07"/>
    <n v="4220149.07"/>
    <n v="3579850.93"/>
    <n v="0.54104475256410256"/>
  </r>
  <r>
    <s v="21375805"/>
    <s v="CENTRO COSTAR. PRODUCCIÓN CINEMATOGRÁFIC"/>
    <x v="17"/>
    <s v="001"/>
    <x v="29"/>
    <s v="OTROS SERVICIOS BASICOS"/>
    <n v="6480000"/>
    <n v="6200000"/>
    <n v="4465320.3600000003"/>
    <n v="0"/>
    <n v="0"/>
    <n v="0"/>
    <n v="3090951.1"/>
    <n v="3090951.1"/>
    <n v="3109048.9"/>
    <n v="0.4985405"/>
  </r>
  <r>
    <s v="21375805"/>
    <s v="CENTRO COSTAR. PRODUCCIÓN CINEMATOGRÁFIC"/>
    <x v="17"/>
    <s v="001"/>
    <x v="30"/>
    <s v="SERVICIOS COMERCIALES Y FINANCIEROS"/>
    <n v="58198241"/>
    <n v="51208341"/>
    <n v="40297756.920000002"/>
    <n v="0"/>
    <n v="0"/>
    <n v="0"/>
    <n v="18208269.57"/>
    <n v="18208269.57"/>
    <n v="33000071.43"/>
    <n v="0.35557233869380772"/>
  </r>
  <r>
    <s v="21375805"/>
    <s v="CENTRO COSTAR. PRODUCCIÓN CINEMATOGRÁFIC"/>
    <x v="17"/>
    <s v="001"/>
    <x v="31"/>
    <s v="INFORMACION"/>
    <n v="100000"/>
    <n v="600000"/>
    <n v="591513.49"/>
    <n v="0"/>
    <n v="0"/>
    <n v="0"/>
    <n v="582738.4"/>
    <n v="582738.4"/>
    <n v="17261.599999999999"/>
    <n v="0.97123066666666669"/>
  </r>
  <r>
    <s v="21375805"/>
    <s v="CENTRO COSTAR. PRODUCCIÓN CINEMATOGRÁFIC"/>
    <x v="17"/>
    <s v="001"/>
    <x v="32"/>
    <s v="PUBLICIDAD Y PROPAGANDA"/>
    <n v="29000000"/>
    <n v="21560100"/>
    <n v="19222750.370000001"/>
    <n v="0"/>
    <n v="0"/>
    <n v="0"/>
    <n v="17248080.440000001"/>
    <n v="17248080.440000001"/>
    <n v="4312019.5599999996"/>
    <n v="0.80000002040806872"/>
  </r>
  <r>
    <s v="21375805"/>
    <s v="CENTRO COSTAR. PRODUCCIÓN CINEMATOGRÁFIC"/>
    <x v="17"/>
    <s v="001"/>
    <x v="33"/>
    <s v="IMPRESION, ENCUADERNACION Y OTROS"/>
    <n v="200000"/>
    <n v="150000"/>
    <n v="118885.58"/>
    <n v="0"/>
    <n v="0"/>
    <n v="0"/>
    <n v="0"/>
    <n v="0"/>
    <n v="150000"/>
    <n v="0"/>
  </r>
  <r>
    <s v="21375805"/>
    <s v="CENTRO COSTAR. PRODUCCIÓN CINEMATOGRÁFIC"/>
    <x v="17"/>
    <s v="001"/>
    <x v="34"/>
    <s v="COMIS. Y GASTOS POR SERV. FINANCIEROS Y COMERCIAL."/>
    <n v="2227400"/>
    <n v="2227400"/>
    <n v="1578944.48"/>
    <n v="0"/>
    <n v="0"/>
    <n v="0"/>
    <n v="290636.21999999997"/>
    <n v="290636.21999999997"/>
    <n v="1936763.78"/>
    <n v="0.13048227529855436"/>
  </r>
  <r>
    <s v="21375805"/>
    <s v="CENTRO COSTAR. PRODUCCIÓN CINEMATOGRÁFIC"/>
    <x v="17"/>
    <s v="001"/>
    <x v="35"/>
    <s v="SERVICIOS DE TECNOLOGIAS DE INFORMACION"/>
    <n v="26670841"/>
    <n v="26670841"/>
    <n v="18785663"/>
    <n v="0"/>
    <n v="0"/>
    <n v="0"/>
    <n v="86814.51"/>
    <n v="86814.51"/>
    <n v="26584026.489999998"/>
    <n v="3.2550345900228643E-3"/>
  </r>
  <r>
    <s v="21375805"/>
    <s v="CENTRO COSTAR. PRODUCCIÓN CINEMATOGRÁFIC"/>
    <x v="17"/>
    <s v="001"/>
    <x v="36"/>
    <s v="SERVICIOS DE GESTION Y APOYO"/>
    <n v="229108568"/>
    <n v="242097968"/>
    <n v="170862595.41999999"/>
    <n v="0"/>
    <n v="0"/>
    <n v="0"/>
    <n v="160059570.50999999"/>
    <n v="160059570.50999999"/>
    <n v="82038397.489999995"/>
    <n v="0.66113553877494746"/>
  </r>
  <r>
    <s v="21375805"/>
    <s v="CENTRO COSTAR. PRODUCCIÓN CINEMATOGRÁFIC"/>
    <x v="17"/>
    <s v="001"/>
    <x v="39"/>
    <s v="SERVICIOS GENERALES"/>
    <n v="113592568"/>
    <n v="127392568"/>
    <n v="82994764.480000004"/>
    <n v="0"/>
    <n v="0"/>
    <n v="0"/>
    <n v="73489262.549999997"/>
    <n v="73489262.549999997"/>
    <n v="53903305.450000003"/>
    <n v="0.57687244792804548"/>
  </r>
  <r>
    <s v="21375805"/>
    <s v="CENTRO COSTAR. PRODUCCIÓN CINEMATOGRÁFIC"/>
    <x v="17"/>
    <s v="001"/>
    <x v="40"/>
    <s v="OTROS SERVICIOS DE GESTION Y APOYO"/>
    <n v="115516000"/>
    <n v="114705400"/>
    <n v="87867830.939999998"/>
    <n v="0"/>
    <n v="0"/>
    <n v="0"/>
    <n v="86570307.959999993"/>
    <n v="86570307.959999993"/>
    <n v="28135092.039999999"/>
    <n v="0.75471867898111156"/>
  </r>
  <r>
    <s v="21375805"/>
    <s v="CENTRO COSTAR. PRODUCCIÓN CINEMATOGRÁFIC"/>
    <x v="17"/>
    <s v="001"/>
    <x v="41"/>
    <s v="GASTOS DE VIAJE Y DE TRANSPORTE"/>
    <n v="5250000"/>
    <n v="5550000"/>
    <n v="3858919.56"/>
    <n v="0"/>
    <n v="0"/>
    <n v="0"/>
    <n v="1495574.55"/>
    <n v="1495574.55"/>
    <n v="4054425.45"/>
    <n v="0.26947289189189189"/>
  </r>
  <r>
    <s v="21375805"/>
    <s v="CENTRO COSTAR. PRODUCCIÓN CINEMATOGRÁFIC"/>
    <x v="17"/>
    <s v="001"/>
    <x v="42"/>
    <s v="TRANSPORTE DENTRO DEL PAIS"/>
    <n v="100000"/>
    <n v="100000"/>
    <n v="70887.34"/>
    <n v="0"/>
    <n v="0"/>
    <n v="0"/>
    <n v="22750"/>
    <n v="22750"/>
    <n v="77250"/>
    <n v="0.22750000000000001"/>
  </r>
  <r>
    <s v="21375805"/>
    <s v="CENTRO COSTAR. PRODUCCIÓN CINEMATOGRÁFIC"/>
    <x v="17"/>
    <s v="001"/>
    <x v="43"/>
    <s v="VIATICOS DENTRO DEL PAIS"/>
    <n v="1850000"/>
    <n v="1850000"/>
    <n v="1311415.68"/>
    <n v="0"/>
    <n v="0"/>
    <n v="0"/>
    <n v="435200"/>
    <n v="435200"/>
    <n v="1414800"/>
    <n v="0.23524324324324325"/>
  </r>
  <r>
    <s v="21375805"/>
    <s v="CENTRO COSTAR. PRODUCCIÓN CINEMATOGRÁFIC"/>
    <x v="17"/>
    <s v="001"/>
    <x v="44"/>
    <s v="TRANSPORTE EN EL EXTERIOR"/>
    <n v="3000000"/>
    <n v="3000000"/>
    <n v="2126620.02"/>
    <n v="0"/>
    <n v="0"/>
    <n v="0"/>
    <n v="942843.84"/>
    <n v="942843.84"/>
    <n v="2057156.16"/>
    <n v="0.31428128"/>
  </r>
  <r>
    <s v="21375805"/>
    <s v="CENTRO COSTAR. PRODUCCIÓN CINEMATOGRÁFIC"/>
    <x v="17"/>
    <s v="001"/>
    <x v="45"/>
    <s v="VIATICOS EN EL EXTERIOR"/>
    <n v="300000"/>
    <n v="600000"/>
    <n v="349996.52"/>
    <n v="0"/>
    <n v="0"/>
    <n v="0"/>
    <n v="94780.71"/>
    <n v="94780.71"/>
    <n v="505219.29"/>
    <n v="0.15796785000000002"/>
  </r>
  <r>
    <s v="21375805"/>
    <s v="CENTRO COSTAR. PRODUCCIÓN CINEMATOGRÁFIC"/>
    <x v="17"/>
    <s v="001"/>
    <x v="46"/>
    <s v="SEGUROS, REASEGUROS Y OTRAS OBLIGACIONES"/>
    <n v="5100000"/>
    <n v="4600000"/>
    <n v="3494806.82"/>
    <n v="0"/>
    <n v="0"/>
    <n v="0"/>
    <n v="2542085"/>
    <n v="2542085"/>
    <n v="2057915"/>
    <n v="0.5526271739130435"/>
  </r>
  <r>
    <s v="21375805"/>
    <s v="CENTRO COSTAR. PRODUCCIÓN CINEMATOGRÁFIC"/>
    <x v="17"/>
    <s v="001"/>
    <x v="47"/>
    <s v="SEGUROS"/>
    <n v="5100000"/>
    <n v="4600000"/>
    <n v="3494806.82"/>
    <n v="0"/>
    <n v="0"/>
    <n v="0"/>
    <n v="2542085"/>
    <n v="2542085"/>
    <n v="2057915"/>
    <n v="0.5526271739130435"/>
  </r>
  <r>
    <s v="21375805"/>
    <s v="CENTRO COSTAR. PRODUCCIÓN CINEMATOGRÁFIC"/>
    <x v="17"/>
    <s v="001"/>
    <x v="48"/>
    <s v="CAPACITACION Y PROTOCOLO"/>
    <n v="91770296"/>
    <n v="81450500"/>
    <n v="79106342.650000006"/>
    <n v="0"/>
    <n v="0"/>
    <n v="0"/>
    <n v="79089716.549999997"/>
    <n v="79089716.549999997"/>
    <n v="2360783.4500000002"/>
    <n v="0.97101572795747104"/>
  </r>
  <r>
    <s v="21375805"/>
    <s v="CENTRO COSTAR. PRODUCCIÓN CINEMATOGRÁFIC"/>
    <x v="17"/>
    <s v="001"/>
    <x v="131"/>
    <s v="ACTIVIDADES PROTOCOLARIAS Y SOCIALES"/>
    <n v="91770296"/>
    <n v="81450500"/>
    <n v="79106342.650000006"/>
    <n v="0"/>
    <n v="0"/>
    <n v="0"/>
    <n v="79089716.549999997"/>
    <n v="79089716.549999997"/>
    <n v="2360783.4500000002"/>
    <n v="0.97101572795747104"/>
  </r>
  <r>
    <s v="21375805"/>
    <s v="CENTRO COSTAR. PRODUCCIÓN CINEMATOGRÁFIC"/>
    <x v="17"/>
    <s v="001"/>
    <x v="51"/>
    <s v="MANTENIMIENTO Y REPARACION"/>
    <n v="12994500"/>
    <n v="21383631"/>
    <n v="12621886.91"/>
    <n v="0"/>
    <n v="0"/>
    <n v="0"/>
    <n v="3250616.86"/>
    <n v="3250616.86"/>
    <n v="18133014.140000001"/>
    <n v="0.15201426081473254"/>
  </r>
  <r>
    <s v="21375805"/>
    <s v="CENTRO COSTAR. PRODUCCIÓN CINEMATOGRÁFIC"/>
    <x v="17"/>
    <s v="001"/>
    <x v="52"/>
    <s v="MANTENIMIENTO DE EDIFICIOS, LOCALES Y TERRENOS"/>
    <n v="3000000"/>
    <n v="13083631"/>
    <n v="7068646.8700000001"/>
    <n v="0"/>
    <n v="0"/>
    <n v="0"/>
    <n v="2198699.86"/>
    <n v="2198699.86"/>
    <n v="10884931.140000001"/>
    <n v="0.1680496690865097"/>
  </r>
  <r>
    <s v="21375805"/>
    <s v="CENTRO COSTAR. PRODUCCIÓN CINEMATOGRÁFIC"/>
    <x v="17"/>
    <s v="001"/>
    <x v="54"/>
    <s v="MANT. Y REPARACION DE EQUIPO DE TRANSPORTE"/>
    <n v="2994500"/>
    <n v="300000"/>
    <n v="300000"/>
    <n v="0"/>
    <n v="0"/>
    <n v="0"/>
    <n v="71077"/>
    <n v="71077"/>
    <n v="228923"/>
    <n v="0.23692333333333335"/>
  </r>
  <r>
    <s v="21375805"/>
    <s v="CENTRO COSTAR. PRODUCCIÓN CINEMATOGRÁFIC"/>
    <x v="17"/>
    <s v="001"/>
    <x v="55"/>
    <s v="MANT. Y REPARACION DE EQUIPO DE COMUNICAC."/>
    <n v="6000000"/>
    <n v="6000000"/>
    <n v="4253240.04"/>
    <n v="0"/>
    <n v="0"/>
    <n v="0"/>
    <n v="0"/>
    <n v="0"/>
    <n v="6000000"/>
    <n v="0"/>
  </r>
  <r>
    <s v="21375805"/>
    <s v="CENTRO COSTAR. PRODUCCIÓN CINEMATOGRÁFIC"/>
    <x v="17"/>
    <s v="001"/>
    <x v="56"/>
    <s v="MANT. Y REPARACION DE EQUIPO Y MOBILIARIO DE OFIC."/>
    <n v="1000000"/>
    <n v="2000000"/>
    <n v="1000000"/>
    <n v="0"/>
    <n v="0"/>
    <n v="0"/>
    <n v="980840"/>
    <n v="980840"/>
    <n v="1019160"/>
    <n v="0.49042000000000002"/>
  </r>
  <r>
    <s v="21375805"/>
    <s v="CENTRO COSTAR. PRODUCCIÓN CINEMATOGRÁFIC"/>
    <x v="17"/>
    <s v="001"/>
    <x v="59"/>
    <s v="IMPUESTOS"/>
    <n v="100000"/>
    <n v="70000"/>
    <n v="57153.88"/>
    <n v="0"/>
    <n v="0"/>
    <n v="0"/>
    <n v="0"/>
    <n v="0"/>
    <n v="70000"/>
    <n v="0"/>
  </r>
  <r>
    <s v="21375805"/>
    <s v="CENTRO COSTAR. PRODUCCIÓN CINEMATOGRÁFIC"/>
    <x v="17"/>
    <s v="001"/>
    <x v="60"/>
    <s v="OTROS IMPUESTOS"/>
    <n v="100000"/>
    <n v="70000"/>
    <n v="57153.88"/>
    <n v="0"/>
    <n v="0"/>
    <n v="0"/>
    <n v="0"/>
    <n v="0"/>
    <n v="70000"/>
    <n v="0"/>
  </r>
  <r>
    <s v="21375805"/>
    <s v="CENTRO COSTAR. PRODUCCIÓN CINEMATOGRÁFIC"/>
    <x v="17"/>
    <s v="001"/>
    <x v="61"/>
    <s v="SERVICIOS DIVERSOS"/>
    <n v="35000000"/>
    <n v="35000000"/>
    <n v="31317186.16"/>
    <n v="0"/>
    <n v="0"/>
    <n v="0"/>
    <n v="27655650.559999999"/>
    <n v="27655650.559999999"/>
    <n v="7344349.4400000004"/>
    <n v="0.79016144457142856"/>
  </r>
  <r>
    <s v="21375805"/>
    <s v="CENTRO COSTAR. PRODUCCIÓN CINEMATOGRÁFIC"/>
    <x v="17"/>
    <s v="001"/>
    <x v="152"/>
    <s v="OTROS SERVICIOS NO ESPECIFICADOS"/>
    <n v="35000000"/>
    <n v="35000000"/>
    <n v="31317186.16"/>
    <n v="0"/>
    <n v="0"/>
    <n v="0"/>
    <n v="27655650.559999999"/>
    <n v="27655650.559999999"/>
    <n v="7344349.4400000004"/>
    <n v="0.79016144457142856"/>
  </r>
  <r>
    <s v="21375805"/>
    <s v="CENTRO COSTAR. PRODUCCIÓN CINEMATOGRÁFIC"/>
    <x v="17"/>
    <s v="001"/>
    <x v="63"/>
    <s v="MATERIALES Y SUMINISTROS"/>
    <n v="7700000"/>
    <n v="7700000"/>
    <n v="5441222.5800000001"/>
    <n v="0"/>
    <n v="0"/>
    <n v="0"/>
    <n v="703174.99"/>
    <n v="703174.99"/>
    <n v="6996825.0099999998"/>
    <n v="9.1321427272727268E-2"/>
  </r>
  <r>
    <s v="21375805"/>
    <s v="CENTRO COSTAR. PRODUCCIÓN CINEMATOGRÁFIC"/>
    <x v="17"/>
    <s v="001"/>
    <x v="64"/>
    <s v="PRODUCTOS QUIMICOS Y CONEXOS"/>
    <n v="1700000"/>
    <n v="1700000"/>
    <n v="1205084.68"/>
    <n v="0"/>
    <n v="0"/>
    <n v="0"/>
    <n v="253124"/>
    <n v="253124"/>
    <n v="1446876"/>
    <n v="0.1488964705882353"/>
  </r>
  <r>
    <s v="21375805"/>
    <s v="CENTRO COSTAR. PRODUCCIÓN CINEMATOGRÁFIC"/>
    <x v="17"/>
    <s v="001"/>
    <x v="65"/>
    <s v="COMBUSTIBLES Y LUBRICANTES"/>
    <n v="700000"/>
    <n v="700000"/>
    <n v="496211.34"/>
    <n v="0"/>
    <n v="0"/>
    <n v="0"/>
    <n v="253124"/>
    <n v="253124"/>
    <n v="446876"/>
    <n v="0.36160571428571431"/>
  </r>
  <r>
    <s v="21375805"/>
    <s v="CENTRO COSTAR. PRODUCCIÓN CINEMATOGRÁFIC"/>
    <x v="17"/>
    <s v="001"/>
    <x v="67"/>
    <s v="TINTAS, PINTURAS Y DILUYENTES"/>
    <n v="1000000"/>
    <n v="1000000"/>
    <n v="708873.34"/>
    <n v="0"/>
    <n v="0"/>
    <n v="0"/>
    <n v="0"/>
    <n v="0"/>
    <n v="1000000"/>
    <n v="0"/>
  </r>
  <r>
    <s v="21375805"/>
    <s v="CENTRO COSTAR. PRODUCCIÓN CINEMATOGRÁFIC"/>
    <x v="17"/>
    <s v="001"/>
    <x v="72"/>
    <s v="MATERIALES Y PROD DE USO EN LA CONSTRUC Y MANT."/>
    <n v="500000"/>
    <n v="500000"/>
    <n v="354436.68"/>
    <n v="0"/>
    <n v="0"/>
    <n v="0"/>
    <n v="60945.04"/>
    <n v="60945.04"/>
    <n v="439054.96"/>
    <n v="0.12189008"/>
  </r>
  <r>
    <s v="21375805"/>
    <s v="CENTRO COSTAR. PRODUCCIÓN CINEMATOGRÁFIC"/>
    <x v="17"/>
    <s v="001"/>
    <x v="73"/>
    <s v="MATERIALES Y PRODUCTOS METALICOS"/>
    <n v="100000"/>
    <n v="100000"/>
    <n v="70887.34"/>
    <n v="0"/>
    <n v="0"/>
    <n v="0"/>
    <n v="1950"/>
    <n v="1950"/>
    <n v="98050"/>
    <n v="1.95E-2"/>
  </r>
  <r>
    <s v="21375805"/>
    <s v="CENTRO COSTAR. PRODUCCIÓN CINEMATOGRÁFIC"/>
    <x v="17"/>
    <s v="001"/>
    <x v="74"/>
    <s v="MAT. Y PROD. ELECTRICOS, TELEFONICOS Y DE COMPUTO"/>
    <n v="400000"/>
    <n v="400000"/>
    <n v="283549.34000000003"/>
    <n v="0"/>
    <n v="0"/>
    <n v="0"/>
    <n v="58995.040000000001"/>
    <n v="58995.040000000001"/>
    <n v="341004.96"/>
    <n v="0.1474876"/>
  </r>
  <r>
    <s v="21375805"/>
    <s v="CENTRO COSTAR. PRODUCCIÓN CINEMATOGRÁFIC"/>
    <x v="17"/>
    <s v="001"/>
    <x v="77"/>
    <s v="HERRAMIENTAS, REPUESTOS Y ACCESORIOS"/>
    <n v="3000000"/>
    <n v="3000000"/>
    <n v="2126620.02"/>
    <n v="0"/>
    <n v="0"/>
    <n v="0"/>
    <n v="209500"/>
    <n v="209500"/>
    <n v="2790500"/>
    <n v="6.9833333333333331E-2"/>
  </r>
  <r>
    <s v="21375805"/>
    <s v="CENTRO COSTAR. PRODUCCIÓN CINEMATOGRÁFIC"/>
    <x v="17"/>
    <s v="001"/>
    <x v="79"/>
    <s v="REPUESTOS Y ACCESORIOS"/>
    <n v="3000000"/>
    <n v="3000000"/>
    <n v="2126620.02"/>
    <n v="0"/>
    <n v="0"/>
    <n v="0"/>
    <n v="209500"/>
    <n v="209500"/>
    <n v="2790500"/>
    <n v="6.9833333333333331E-2"/>
  </r>
  <r>
    <s v="21375805"/>
    <s v="CENTRO COSTAR. PRODUCCIÓN CINEMATOGRÁFIC"/>
    <x v="17"/>
    <s v="001"/>
    <x v="80"/>
    <s v="UTILES, MATERIALES Y SUMINISTROS DIVERSOS"/>
    <n v="2500000"/>
    <n v="2500000"/>
    <n v="1755081.2"/>
    <n v="0"/>
    <n v="0"/>
    <n v="0"/>
    <n v="179605.95"/>
    <n v="179605.95"/>
    <n v="2320394.0499999998"/>
    <n v="7.1842380000000011E-2"/>
  </r>
  <r>
    <s v="21375805"/>
    <s v="CENTRO COSTAR. PRODUCCIÓN CINEMATOGRÁFIC"/>
    <x v="17"/>
    <s v="001"/>
    <x v="81"/>
    <s v="UTILES Y MATERIALES DE OFICINA Y COMPUTO"/>
    <n v="500000"/>
    <n v="500000"/>
    <n v="354436.67"/>
    <n v="0"/>
    <n v="0"/>
    <n v="0"/>
    <n v="0"/>
    <n v="0"/>
    <n v="500000"/>
    <n v="0"/>
  </r>
  <r>
    <s v="21375805"/>
    <s v="CENTRO COSTAR. PRODUCCIÓN CINEMATOGRÁFIC"/>
    <x v="17"/>
    <s v="001"/>
    <x v="82"/>
    <s v="UTILES Y MATERIALES MEDICO, HOSPITALARIO Y DE INV."/>
    <n v="0"/>
    <n v="100000"/>
    <n v="45778.17"/>
    <n v="0"/>
    <n v="0"/>
    <n v="0"/>
    <n v="0"/>
    <n v="0"/>
    <n v="100000"/>
    <n v="0"/>
  </r>
  <r>
    <s v="21375805"/>
    <s v="CENTRO COSTAR. PRODUCCIÓN CINEMATOGRÁFIC"/>
    <x v="17"/>
    <s v="001"/>
    <x v="83"/>
    <s v="PRODUCTOS DE PAPEL, CARTON E IMPRESOS"/>
    <n v="500000"/>
    <n v="200000"/>
    <n v="200000"/>
    <n v="0"/>
    <n v="0"/>
    <n v="0"/>
    <n v="56500"/>
    <n v="56500"/>
    <n v="143500"/>
    <n v="0.28249999999999997"/>
  </r>
  <r>
    <s v="21375805"/>
    <s v="CENTRO COSTAR. PRODUCCIÓN CINEMATOGRÁFIC"/>
    <x v="17"/>
    <s v="001"/>
    <x v="85"/>
    <s v="UTILES Y MATERIALES DE LIMPIEZA"/>
    <n v="1500000"/>
    <n v="1500000"/>
    <n v="1063310.01"/>
    <n v="0"/>
    <n v="0"/>
    <n v="0"/>
    <n v="123105.95"/>
    <n v="123105.95"/>
    <n v="1376894.05"/>
    <n v="8.2070633333333337E-2"/>
  </r>
  <r>
    <s v="21375805"/>
    <s v="CENTRO COSTAR. PRODUCCIÓN CINEMATOGRÁFIC"/>
    <x v="17"/>
    <s v="001"/>
    <x v="86"/>
    <s v="UTILES Y MATERIALES DE RESGUARDO Y SEGURIDAD"/>
    <n v="0"/>
    <n v="200000"/>
    <n v="91556.35"/>
    <n v="0"/>
    <n v="0"/>
    <n v="0"/>
    <n v="0"/>
    <n v="0"/>
    <n v="200000"/>
    <n v="0"/>
  </r>
  <r>
    <s v="21375805"/>
    <s v="CENTRO COSTAR. PRODUCCIÓN CINEMATOGRÁFIC"/>
    <x v="17"/>
    <s v="001"/>
    <x v="88"/>
    <s v="TRANSFERENCIAS CORRIENTES"/>
    <n v="476453328"/>
    <n v="476467785"/>
    <n v="300311379.45999998"/>
    <n v="0"/>
    <n v="0"/>
    <n v="0"/>
    <n v="109062795.51000001"/>
    <n v="109062795.51000001"/>
    <n v="367404989.49000001"/>
    <n v="0.22889857183104206"/>
  </r>
  <r>
    <s v="21375805"/>
    <s v="CENTRO COSTAR. PRODUCCIÓN CINEMATOGRÁFIC"/>
    <x v="17"/>
    <s v="001"/>
    <x v="89"/>
    <s v="TRANSFERENCIAS CORRIENTES AL SECTOR PUBLICO"/>
    <n v="2932128"/>
    <n v="2946585"/>
    <n v="2890513"/>
    <n v="0"/>
    <n v="0"/>
    <n v="0"/>
    <n v="1438407.89"/>
    <n v="1438407.89"/>
    <n v="1508177.11"/>
    <n v="0.48816100333097462"/>
  </r>
  <r>
    <s v="21375805"/>
    <s v="CENTRO COSTAR. PRODUCCIÓN CINEMATOGRÁFIC"/>
    <x v="17"/>
    <s v="001"/>
    <x v="292"/>
    <s v="CCSS CONTRIBUCION ESTATAL SEGURO PENSIONES (CONTRIBUCION ESTATAL AL SEGURO DE PENSIONES, SEGUN LEY NO. 17 DEL 22 DE OCTUBRE DE 1943, LEY"/>
    <n v="2529363"/>
    <n v="2541834"/>
    <n v="2493464"/>
    <n v="0"/>
    <n v="0"/>
    <n v="0"/>
    <n v="1240824.3799999999"/>
    <n v="1240824.3799999999"/>
    <n v="1301009.6200000001"/>
    <n v="0.48816106008496224"/>
  </r>
  <r>
    <s v="21375805"/>
    <s v="CENTRO COSTAR. PRODUCCIÓN CINEMATOGRÁFIC"/>
    <x v="17"/>
    <s v="001"/>
    <x v="293"/>
    <s v="CCSS CONTRIBUCION ESTATAL SEGURO SALUD (CONTRIBUCION ESTATAL AL SEGURO DE SALUD, SEGUN LEY NO. 17 DEL 22 DE OCTUBRE DE 1943, LEY"/>
    <n v="402765"/>
    <n v="404751"/>
    <n v="397049"/>
    <n v="0"/>
    <n v="0"/>
    <n v="0"/>
    <n v="197583.51"/>
    <n v="197583.51"/>
    <n v="207167.49"/>
    <n v="0.48816064691625222"/>
  </r>
  <r>
    <s v="21375805"/>
    <s v="CENTRO COSTAR. PRODUCCIÓN CINEMATOGRÁFIC"/>
    <x v="17"/>
    <s v="001"/>
    <x v="93"/>
    <s v="TRANSFERENCIAS CORRIENTES A PERSONAS"/>
    <n v="390751200"/>
    <n v="390751200"/>
    <n v="214650866.46000001"/>
    <n v="0"/>
    <n v="0"/>
    <n v="0"/>
    <n v="26354392.710000001"/>
    <n v="26354392.710000001"/>
    <n v="364396807.29000002"/>
    <n v="6.7445455599368598E-2"/>
  </r>
  <r>
    <s v="21375805"/>
    <s v="CENTRO COSTAR. PRODUCCIÓN CINEMATOGRÁFIC"/>
    <x v="17"/>
    <s v="001"/>
    <x v="95"/>
    <s v="OTRAS TRANSFERENCIAS A PERSONAS"/>
    <n v="390751200"/>
    <n v="390751200"/>
    <n v="214650866.46000001"/>
    <n v="0"/>
    <n v="0"/>
    <n v="0"/>
    <n v="26354392.710000001"/>
    <n v="26354392.710000001"/>
    <n v="364396807.29000002"/>
    <n v="6.7445455599368598E-2"/>
  </r>
  <r>
    <s v="21375805"/>
    <s v="CENTRO COSTAR. PRODUCCIÓN CINEMATOGRÁFIC"/>
    <x v="17"/>
    <s v="001"/>
    <x v="96"/>
    <s v="PRESTACIONES"/>
    <n v="1500000"/>
    <n v="1500000"/>
    <n v="1500000"/>
    <n v="0"/>
    <n v="0"/>
    <n v="0"/>
    <n v="0"/>
    <n v="0"/>
    <n v="1500000"/>
    <n v="0"/>
  </r>
  <r>
    <s v="21375805"/>
    <s v="CENTRO COSTAR. PRODUCCIÓN CINEMATOGRÁFIC"/>
    <x v="17"/>
    <s v="001"/>
    <x v="98"/>
    <s v="OTRAS PRESTACIONES"/>
    <n v="1500000"/>
    <n v="1500000"/>
    <n v="1500000"/>
    <n v="0"/>
    <n v="0"/>
    <n v="0"/>
    <n v="0"/>
    <n v="0"/>
    <n v="1500000"/>
    <n v="0"/>
  </r>
  <r>
    <s v="21375805"/>
    <s v="CENTRO COSTAR. PRODUCCIÓN CINEMATOGRÁFIC"/>
    <x v="17"/>
    <s v="001"/>
    <x v="105"/>
    <s v="TRANSFERENCIAS CORRIENTES AL SECTOR EXTERNO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17"/>
    <s v="001"/>
    <x v="294"/>
    <s v="CONFERENCIA DE AUTORIDADES CINEMATOGRAFICAS DE IBEROAMERICA-PROGRAMA IBERMEDIA (CUOTA ANUAL DE MEMBRESIA, DE ACUERDO A LA ADHESION DE COSTA RICA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17"/>
    <s v="280"/>
    <x v="110"/>
    <s v="BIENES DURADEROS"/>
    <n v="9973000"/>
    <n v="21973000"/>
    <n v="9973000"/>
    <n v="0"/>
    <n v="0"/>
    <n v="0"/>
    <n v="5674753.1900000004"/>
    <n v="5674753.1900000004"/>
    <n v="16298246.810000001"/>
    <n v="0.25826028261957862"/>
  </r>
  <r>
    <s v="21375805"/>
    <s v="CENTRO COSTAR. PRODUCCIÓN CINEMATOGRÁFIC"/>
    <x v="17"/>
    <s v="280"/>
    <x v="111"/>
    <s v="MAQUINARIA, EQUIPO Y MOBILIARIO"/>
    <n v="3958000"/>
    <n v="16958000"/>
    <n v="6658000"/>
    <n v="0"/>
    <n v="0"/>
    <n v="0"/>
    <n v="5674753.1900000004"/>
    <n v="5674753.1900000004"/>
    <n v="11283246.810000001"/>
    <n v="0.33463575834414439"/>
  </r>
  <r>
    <s v="21375805"/>
    <s v="CENTRO COSTAR. PRODUCCIÓN CINEMATOGRÁFIC"/>
    <x v="17"/>
    <s v="280"/>
    <x v="115"/>
    <s v="EQUIPO Y PROGRAMAS DE COMPUTO"/>
    <n v="2958000"/>
    <n v="15958000"/>
    <n v="5678000"/>
    <n v="0"/>
    <n v="0"/>
    <n v="0"/>
    <n v="5674753.1900000004"/>
    <n v="5674753.1900000004"/>
    <n v="10283246.810000001"/>
    <n v="0.35560553891465096"/>
  </r>
  <r>
    <s v="21375805"/>
    <s v="CENTRO COSTAR. PRODUCCIÓN CINEMATOGRÁFIC"/>
    <x v="17"/>
    <s v="280"/>
    <x v="133"/>
    <s v="MAQUINARIA, EQUIPO Y MOBILIARIO DIVERSO"/>
    <n v="1000000"/>
    <n v="1000000"/>
    <n v="980000"/>
    <n v="0"/>
    <n v="0"/>
    <n v="0"/>
    <n v="0"/>
    <n v="0"/>
    <n v="1000000"/>
    <n v="0"/>
  </r>
  <r>
    <s v="21375805"/>
    <s v="CENTRO COSTAR. PRODUCCIÓN CINEMATOGRÁFIC"/>
    <x v="17"/>
    <s v="280"/>
    <x v="119"/>
    <s v="BIENES DURADEROS DIVERSOS"/>
    <n v="6015000"/>
    <n v="5015000"/>
    <n v="3315000"/>
    <n v="0"/>
    <n v="0"/>
    <n v="0"/>
    <n v="0"/>
    <n v="0"/>
    <n v="5015000"/>
    <n v="0"/>
  </r>
  <r>
    <s v="21375805"/>
    <s v="CENTRO COSTAR. PRODUCCIÓN CINEMATOGRÁFIC"/>
    <x v="17"/>
    <s v="280"/>
    <x v="120"/>
    <s v="BIENES INTANGIBLES"/>
    <n v="6015000"/>
    <n v="5015000"/>
    <n v="3315000"/>
    <n v="0"/>
    <n v="0"/>
    <n v="0"/>
    <n v="0"/>
    <n v="0"/>
    <n v="5015000"/>
    <n v="0"/>
  </r>
  <r>
    <s v="21375806"/>
    <s v="CENTRO DE PRODUCCÓN ARTÍSTICA Y CULTURAL"/>
    <x v="18"/>
    <s v="001"/>
    <x v="0"/>
    <s v=""/>
    <n v="1736411988"/>
    <n v="1723278206"/>
    <n v="1261783513.0999999"/>
    <n v="559066961.69000006"/>
    <n v="147341296.25"/>
    <n v="0"/>
    <n v="208063085.47"/>
    <n v="198778827.16999999"/>
    <n v="808806862.59000003"/>
    <n v="0.12073679383025865"/>
  </r>
  <r>
    <s v="21375806"/>
    <s v="CENTRO DE PRODUCCÓN ARTÍSTICA Y CULTURAL"/>
    <x v="18"/>
    <s v="001"/>
    <x v="1"/>
    <s v="REMUNERACIONES"/>
    <n v="252793878"/>
    <n v="257496780"/>
    <n v="253961291"/>
    <n v="0"/>
    <n v="18442725"/>
    <n v="0"/>
    <n v="131254459.36"/>
    <n v="131254459.36"/>
    <n v="107799595.64"/>
    <n v="0.50973242989679324"/>
  </r>
  <r>
    <s v="21375806"/>
    <s v="CENTRO DE PRODUCCÓN ARTÍSTICA Y CULTURAL"/>
    <x v="18"/>
    <s v="001"/>
    <x v="2"/>
    <s v="REMUNERACIONES BASICAS"/>
    <n v="115491000"/>
    <n v="126170462"/>
    <n v="123408362"/>
    <n v="0"/>
    <n v="0"/>
    <n v="0"/>
    <n v="65322049.380000003"/>
    <n v="65322049.380000003"/>
    <n v="60848412.619999997"/>
    <n v="0.51772854235882881"/>
  </r>
  <r>
    <s v="21375806"/>
    <s v="CENTRO DE PRODUCCÓN ARTÍSTICA Y CULTURAL"/>
    <x v="18"/>
    <s v="001"/>
    <x v="3"/>
    <s v="SUELDOS PARA CARGOS FIJOS"/>
    <n v="113991000"/>
    <n v="126170462"/>
    <n v="123408362"/>
    <n v="0"/>
    <n v="0"/>
    <n v="0"/>
    <n v="65322049.380000003"/>
    <n v="65322049.380000003"/>
    <n v="60848412.619999997"/>
    <n v="0.51772854235882881"/>
  </r>
  <r>
    <s v="21375806"/>
    <s v="CENTRO DE PRODUCCÓN ARTÍSTICA Y CULTURAL"/>
    <x v="18"/>
    <s v="001"/>
    <x v="4"/>
    <s v="SUPLENCIAS"/>
    <n v="1500000"/>
    <n v="0"/>
    <n v="0"/>
    <n v="0"/>
    <n v="0"/>
    <n v="0"/>
    <n v="0"/>
    <n v="0"/>
    <n v="0"/>
    <n v="0"/>
  </r>
  <r>
    <s v="21375806"/>
    <s v="CENTRO DE PRODUCCÓN ARTÍSTICA Y CULTURAL"/>
    <x v="18"/>
    <s v="001"/>
    <x v="5"/>
    <s v="REMUNERACIONES EVENTUALES"/>
    <n v="16500000"/>
    <n v="16500000"/>
    <n v="16500000"/>
    <n v="0"/>
    <n v="0"/>
    <n v="0"/>
    <n v="5875191.9100000001"/>
    <n v="5875191.9100000001"/>
    <n v="10624808.09"/>
    <n v="0.35607223696969698"/>
  </r>
  <r>
    <s v="21375806"/>
    <s v="CENTRO DE PRODUCCÓN ARTÍSTICA Y CULTURAL"/>
    <x v="18"/>
    <s v="001"/>
    <x v="6"/>
    <s v="TIEMPO EXTRAORDINARIO"/>
    <n v="16500000"/>
    <n v="16500000"/>
    <n v="16500000"/>
    <n v="0"/>
    <n v="0"/>
    <n v="0"/>
    <n v="5875191.9100000001"/>
    <n v="5875191.9100000001"/>
    <n v="10624808.09"/>
    <n v="0.35607223696969698"/>
  </r>
  <r>
    <s v="21375806"/>
    <s v="CENTRO DE PRODUCCÓN ARTÍSTICA Y CULTURAL"/>
    <x v="18"/>
    <s v="001"/>
    <x v="7"/>
    <s v="INCENTIVOS SALARIALES"/>
    <n v="81923177"/>
    <n v="75262331"/>
    <n v="75032248"/>
    <n v="0"/>
    <n v="0"/>
    <n v="0"/>
    <n v="39620242.07"/>
    <n v="39620242.07"/>
    <n v="35642088.93"/>
    <n v="0.52642858045414509"/>
  </r>
  <r>
    <s v="21375806"/>
    <s v="CENTRO DE PRODUCCÓN ARTÍSTICA Y CULTURAL"/>
    <x v="18"/>
    <s v="001"/>
    <x v="8"/>
    <s v="RETRIBUCION POR AÑOS SERVIDOS"/>
    <n v="21000000"/>
    <n v="20175117"/>
    <n v="20175117"/>
    <n v="0"/>
    <n v="0"/>
    <n v="0"/>
    <n v="10873849.9"/>
    <n v="10873849.9"/>
    <n v="9301267.0999999996"/>
    <n v="0.53897332540872012"/>
  </r>
  <r>
    <s v="21375806"/>
    <s v="CENTRO DE PRODUCCÓN ARTÍSTICA Y CULTURAL"/>
    <x v="18"/>
    <s v="001"/>
    <x v="9"/>
    <s v="RESTRICCION AL EJERCICIO LIBERAL DE LA PROFESION"/>
    <n v="27641870"/>
    <n v="22766120"/>
    <n v="22766120"/>
    <n v="0"/>
    <n v="0"/>
    <n v="0"/>
    <n v="13147240.99"/>
    <n v="13147240.99"/>
    <n v="9618879.0099999998"/>
    <n v="0.57749150887371237"/>
  </r>
  <r>
    <s v="21375806"/>
    <s v="CENTRO DE PRODUCCÓN ARTÍSTICA Y CULTURAL"/>
    <x v="18"/>
    <s v="001"/>
    <x v="10"/>
    <s v="DECIMOTERCER MES"/>
    <n v="16254304"/>
    <n v="16544091"/>
    <n v="16314008"/>
    <n v="0"/>
    <n v="0"/>
    <n v="0"/>
    <n v="426572.44"/>
    <n v="426572.44"/>
    <n v="16117518.560000001"/>
    <n v="2.5783975680501274E-2"/>
  </r>
  <r>
    <s v="21375806"/>
    <s v="CENTRO DE PRODUCCÓN ARTÍSTICA Y CULTURAL"/>
    <x v="18"/>
    <s v="001"/>
    <x v="11"/>
    <s v="SALARIO ESCOLAR"/>
    <n v="13527003"/>
    <n v="12277003"/>
    <n v="12277003"/>
    <n v="0"/>
    <n v="0"/>
    <n v="0"/>
    <n v="12242227.140000001"/>
    <n v="12242227.140000001"/>
    <n v="34775.86"/>
    <n v="0.99716739826486978"/>
  </r>
  <r>
    <s v="21375806"/>
    <s v="CENTRO DE PRODUCCÓN ARTÍSTICA Y CULTURAL"/>
    <x v="18"/>
    <s v="001"/>
    <x v="12"/>
    <s v="OTROS INCENTIVOS SALARIALES"/>
    <n v="3500000"/>
    <n v="3500000"/>
    <n v="3500000"/>
    <n v="0"/>
    <n v="0"/>
    <n v="0"/>
    <n v="2930351.6"/>
    <n v="2930351.6"/>
    <n v="569648.4"/>
    <n v="0.8372433142857143"/>
  </r>
  <r>
    <s v="21375806"/>
    <s v="CENTRO DE PRODUCCÓN ARTÍSTICA Y CULTURAL"/>
    <x v="18"/>
    <s v="001"/>
    <x v="13"/>
    <s v="CONTRIB. PATRONALES AL DES. Y LA SEGURIDAD SOCIAL"/>
    <n v="19271839"/>
    <n v="19611025"/>
    <n v="19341720"/>
    <n v="0"/>
    <n v="9141670"/>
    <n v="0"/>
    <n v="10130169"/>
    <n v="10130169"/>
    <n v="339186"/>
    <n v="0.51655479507062996"/>
  </r>
  <r>
    <s v="21375806"/>
    <s v="CENTRO DE PRODUCCÓN ARTÍSTICA Y CULTURAL"/>
    <x v="18"/>
    <s v="001"/>
    <x v="295"/>
    <s v="CCSS CONTRIBUCION PATRONAL SEGURO SALUD (CONTRIBUCION PATRONAL SEGURO DE SALUD, SEGUN LEY NO. 17 DEL 22 DE OCTUBRE DE 1943, LEY"/>
    <n v="18283539"/>
    <n v="18605331"/>
    <n v="18349837"/>
    <n v="0"/>
    <n v="8672862"/>
    <n v="0"/>
    <n v="9610677"/>
    <n v="9610677"/>
    <n v="321792"/>
    <n v="0.51655501318412445"/>
  </r>
  <r>
    <s v="21375806"/>
    <s v="CENTRO DE PRODUCCÓN ARTÍSTICA Y CULTURAL"/>
    <x v="18"/>
    <s v="001"/>
    <x v="296"/>
    <s v="BANCO POPULAR Y DE DESARROLLO COMUNAL. (BPDC) (SEGUN LEY NO. 4351 DEL 11 DE JULIO DE 1969, LEY ORGANICA DEL B.P.D.C.)."/>
    <n v="988300"/>
    <n v="1005694"/>
    <n v="991883"/>
    <n v="0"/>
    <n v="468808"/>
    <n v="0"/>
    <n v="519492"/>
    <n v="519492"/>
    <n v="17394"/>
    <n v="0.51655075997271538"/>
  </r>
  <r>
    <s v="21375806"/>
    <s v="CENTRO DE PRODUCCÓN ARTÍSTICA Y CULTURAL"/>
    <x v="18"/>
    <s v="001"/>
    <x v="16"/>
    <s v="CONTRIB PATRONALES A FOND PENS Y OTROS FOND CAPIT."/>
    <n v="19607862"/>
    <n v="19952962"/>
    <n v="19678961"/>
    <n v="0"/>
    <n v="9301055"/>
    <n v="0"/>
    <n v="10306807"/>
    <n v="10306807"/>
    <n v="345100"/>
    <n v="0.51655523626016031"/>
  </r>
  <r>
    <s v="21375806"/>
    <s v="CENTRO DE PRODUCCÓN ARTÍSTICA Y CULTURAL"/>
    <x v="18"/>
    <s v="001"/>
    <x v="297"/>
    <s v="CCSS CONTRIBUCION PATRONAL SEGURO PENSIONES (CONTRIBUCION PATRONAL SEGURO DE PENSIONES, SEGUN LEY NO. 17 DEL 22 DE OCTUBRE DE 1943, LEY"/>
    <n v="10713166"/>
    <n v="10901719"/>
    <n v="10752013"/>
    <n v="0"/>
    <n v="5081829"/>
    <n v="0"/>
    <n v="5631337"/>
    <n v="5631337"/>
    <n v="188553"/>
    <n v="0.51655495798414908"/>
  </r>
  <r>
    <s v="21375806"/>
    <s v="CENTRO DE PRODUCCÓN ARTÍSTICA Y CULTURAL"/>
    <x v="18"/>
    <s v="001"/>
    <x v="298"/>
    <s v="CCSS APORTE PATRONAL REGIMEN PENSIONES (APORTE PATRONAL AL REGIMEN DE PENSIONES, SEGUN LEY DE PROTECCION AL TRABAJADOR NO. 7983 DEL 16"/>
    <n v="5929797"/>
    <n v="6034162"/>
    <n v="5951299"/>
    <n v="0"/>
    <n v="2812814"/>
    <n v="0"/>
    <n v="3116983"/>
    <n v="3116983"/>
    <n v="104365"/>
    <n v="0.51655606859742909"/>
  </r>
  <r>
    <s v="21375806"/>
    <s v="CENTRO DE PRODUCCÓN ARTÍSTICA Y CULTURAL"/>
    <x v="18"/>
    <s v="001"/>
    <x v="299"/>
    <s v="CCSS APORTE PATRONAL FONDO CAPITALIZACION LABORAL (APORTE PATRONAL AL FONDO DE CAPITALIZACION LABORAL, SEGUN LEY DE PROTECCION AL TRABAJADOR"/>
    <n v="2964899"/>
    <n v="3017081"/>
    <n v="2975649"/>
    <n v="0"/>
    <n v="1406412"/>
    <n v="0"/>
    <n v="1558487"/>
    <n v="1558487"/>
    <n v="52182"/>
    <n v="0.51655457708957764"/>
  </r>
  <r>
    <s v="21375806"/>
    <s v="CENTRO DE PRODUCCÓN ARTÍSTICA Y CULTURAL"/>
    <x v="18"/>
    <s v="001"/>
    <x v="21"/>
    <s v="SERVICIOS"/>
    <n v="1165686091"/>
    <n v="1155686091"/>
    <n v="909916773.24000001"/>
    <n v="556490120.97000003"/>
    <n v="120874502.68000001"/>
    <n v="0"/>
    <n v="73655602.060000002"/>
    <n v="64371343.759999998"/>
    <n v="404665865.29000002"/>
    <n v="6.3733225339994162E-2"/>
  </r>
  <r>
    <s v="21375806"/>
    <s v="CENTRO DE PRODUCCÓN ARTÍSTICA Y CULTURAL"/>
    <x v="18"/>
    <s v="001"/>
    <x v="22"/>
    <s v="ALQUILERES"/>
    <n v="305455000"/>
    <n v="304000000"/>
    <n v="282937139.38999999"/>
    <n v="265148697.53999999"/>
    <n v="0"/>
    <n v="0"/>
    <n v="0"/>
    <n v="0"/>
    <n v="38851302.460000001"/>
    <n v="0"/>
  </r>
  <r>
    <s v="21375806"/>
    <s v="CENTRO DE PRODUCCÓN ARTÍSTICA Y CULTURAL"/>
    <x v="18"/>
    <s v="001"/>
    <x v="148"/>
    <s v="ALQUILER DE MAQUINARIA, EQUIPO Y MOBILIARIO"/>
    <n v="157000000"/>
    <n v="157000000"/>
    <n v="149995190.03"/>
    <n v="144080198.05000001"/>
    <n v="0"/>
    <n v="0"/>
    <n v="0"/>
    <n v="0"/>
    <n v="12919801.949999999"/>
    <n v="0"/>
  </r>
  <r>
    <s v="21375806"/>
    <s v="CENTRO DE PRODUCCÓN ARTÍSTICA Y CULTURAL"/>
    <x v="18"/>
    <s v="001"/>
    <x v="23"/>
    <s v="ALQUILER DE EQUIPO DE COMPUTO"/>
    <n v="1455000"/>
    <n v="0"/>
    <n v="0"/>
    <n v="0"/>
    <n v="0"/>
    <n v="0"/>
    <n v="0"/>
    <n v="0"/>
    <n v="0"/>
    <n v="0"/>
  </r>
  <r>
    <s v="21375806"/>
    <s v="CENTRO DE PRODUCCÓN ARTÍSTICA Y CULTURAL"/>
    <x v="18"/>
    <s v="001"/>
    <x v="250"/>
    <s v="OTROS ALQUILERES"/>
    <n v="147000000"/>
    <n v="147000000"/>
    <n v="132941949.36"/>
    <n v="121068499.48999999"/>
    <n v="0"/>
    <n v="0"/>
    <n v="0"/>
    <n v="0"/>
    <n v="25931500.510000002"/>
    <n v="0"/>
  </r>
  <r>
    <s v="21375806"/>
    <s v="CENTRO DE PRODUCCÓN ARTÍSTICA Y CULTURAL"/>
    <x v="18"/>
    <s v="001"/>
    <x v="24"/>
    <s v="SERVICIOS BASICOS"/>
    <n v="28462679"/>
    <n v="21000000"/>
    <n v="19471247.59"/>
    <n v="0"/>
    <n v="6324485.25"/>
    <n v="0"/>
    <n v="11374345.390000001"/>
    <n v="11328737.67"/>
    <n v="3301169.36"/>
    <n v="0.54163549476190476"/>
  </r>
  <r>
    <s v="21375806"/>
    <s v="CENTRO DE PRODUCCÓN ARTÍSTICA Y CULTURAL"/>
    <x v="18"/>
    <s v="001"/>
    <x v="26"/>
    <s v="SERVICIO DE ENERGIA ELECTRICA"/>
    <n v="1300000"/>
    <n v="1000000"/>
    <n v="784200.83"/>
    <n v="0"/>
    <n v="102615"/>
    <n v="0"/>
    <n v="499385"/>
    <n v="499385"/>
    <n v="398000"/>
    <n v="0.49938500000000002"/>
  </r>
  <r>
    <s v="21375806"/>
    <s v="CENTRO DE PRODUCCÓN ARTÍSTICA Y CULTURAL"/>
    <x v="18"/>
    <s v="001"/>
    <x v="28"/>
    <s v="SERVICIO DE TELECOMUNICACIONES"/>
    <n v="27162679"/>
    <n v="20000000"/>
    <n v="18687046.760000002"/>
    <n v="0"/>
    <n v="6221870.25"/>
    <n v="0"/>
    <n v="10874960.390000001"/>
    <n v="10829352.67"/>
    <n v="2903169.36"/>
    <n v="0.54374801950000007"/>
  </r>
  <r>
    <s v="21375806"/>
    <s v="CENTRO DE PRODUCCÓN ARTÍSTICA Y CULTURAL"/>
    <x v="18"/>
    <s v="001"/>
    <x v="30"/>
    <s v="SERVICIOS COMERCIALES Y FINANCIEROS"/>
    <n v="92285000"/>
    <n v="99285000"/>
    <n v="68275308.349999994"/>
    <n v="12891790.5"/>
    <n v="21896.87"/>
    <n v="0"/>
    <n v="0"/>
    <n v="0"/>
    <n v="86371312.629999995"/>
    <n v="0"/>
  </r>
  <r>
    <s v="21375806"/>
    <s v="CENTRO DE PRODUCCÓN ARTÍSTICA Y CULTURAL"/>
    <x v="18"/>
    <s v="001"/>
    <x v="31"/>
    <s v="INFORMACION"/>
    <n v="18000000"/>
    <n v="1000000"/>
    <n v="1000000"/>
    <n v="0"/>
    <n v="0"/>
    <n v="0"/>
    <n v="0"/>
    <n v="0"/>
    <n v="1000000"/>
    <n v="0"/>
  </r>
  <r>
    <s v="21375806"/>
    <s v="CENTRO DE PRODUCCÓN ARTÍSTICA Y CULTURAL"/>
    <x v="18"/>
    <s v="001"/>
    <x v="32"/>
    <s v="PUBLICIDAD Y PROPAGANDA"/>
    <n v="7000000"/>
    <n v="24000000"/>
    <n v="12951279.02"/>
    <n v="12891790.5"/>
    <n v="0"/>
    <n v="0"/>
    <n v="0"/>
    <n v="0"/>
    <n v="11108209.5"/>
    <n v="0"/>
  </r>
  <r>
    <s v="21375806"/>
    <s v="CENTRO DE PRODUCCÓN ARTÍSTICA Y CULTURAL"/>
    <x v="18"/>
    <s v="001"/>
    <x v="33"/>
    <s v="IMPRESION, ENCUADERNACION Y OTROS"/>
    <n v="30000000"/>
    <n v="45000000"/>
    <n v="37132926.170000002"/>
    <n v="0"/>
    <n v="0"/>
    <n v="0"/>
    <n v="0"/>
    <n v="0"/>
    <n v="45000000"/>
    <n v="0"/>
  </r>
  <r>
    <s v="21375806"/>
    <s v="CENTRO DE PRODUCCÓN ARTÍSTICA Y CULTURAL"/>
    <x v="18"/>
    <s v="001"/>
    <x v="151"/>
    <s v="SERVICIOS ADUANEROS"/>
    <n v="29200000"/>
    <n v="29200000"/>
    <n v="17121284.239999998"/>
    <n v="0"/>
    <n v="0"/>
    <n v="0"/>
    <n v="0"/>
    <n v="0"/>
    <n v="29200000"/>
    <n v="0"/>
  </r>
  <r>
    <s v="21375806"/>
    <s v="CENTRO DE PRODUCCÓN ARTÍSTICA Y CULTURAL"/>
    <x v="18"/>
    <s v="001"/>
    <x v="34"/>
    <s v="COMIS. Y GASTOS POR SERV. FINANCIEROS Y COMERCIAL."/>
    <n v="8000000"/>
    <n v="0"/>
    <n v="0"/>
    <n v="0"/>
    <n v="0"/>
    <n v="0"/>
    <n v="0"/>
    <n v="0"/>
    <n v="0"/>
    <n v="0"/>
  </r>
  <r>
    <s v="21375806"/>
    <s v="CENTRO DE PRODUCCÓN ARTÍSTICA Y CULTURAL"/>
    <x v="18"/>
    <s v="001"/>
    <x v="35"/>
    <s v="SERVICIOS DE TECNOLOGIAS DE INFORMACION"/>
    <n v="85000"/>
    <n v="85000"/>
    <n v="69818.92"/>
    <n v="0"/>
    <n v="21896.87"/>
    <n v="0"/>
    <n v="0"/>
    <n v="0"/>
    <n v="63103.13"/>
    <n v="0"/>
  </r>
  <r>
    <s v="21375806"/>
    <s v="CENTRO DE PRODUCCÓN ARTÍSTICA Y CULTURAL"/>
    <x v="18"/>
    <s v="001"/>
    <x v="36"/>
    <s v="SERVICIOS DE GESTION Y APOYO"/>
    <n v="515985551"/>
    <n v="681453230"/>
    <n v="495597320.63"/>
    <n v="269885736.41000003"/>
    <n v="108948922.45"/>
    <n v="0"/>
    <n v="59288846.159999996"/>
    <n v="50208056.579999998"/>
    <n v="243329724.97999999"/>
    <n v="8.7003544117033524E-2"/>
  </r>
  <r>
    <s v="21375806"/>
    <s v="CENTRO DE PRODUCCÓN ARTÍSTICA Y CULTURAL"/>
    <x v="18"/>
    <s v="001"/>
    <x v="37"/>
    <s v="SERVICIOS EN CIENCIAS ECONOMICAS Y SOCIALES"/>
    <n v="60000000"/>
    <n v="55000000"/>
    <n v="45123456.210000001"/>
    <n v="0"/>
    <n v="35894847.759999998"/>
    <n v="0"/>
    <n v="0"/>
    <n v="0"/>
    <n v="19105152.239999998"/>
    <n v="0"/>
  </r>
  <r>
    <s v="21375806"/>
    <s v="CENTRO DE PRODUCCÓN ARTÍSTICA Y CULTURAL"/>
    <x v="18"/>
    <s v="001"/>
    <x v="38"/>
    <s v="SERVICIOS INFORMATICOS"/>
    <n v="32105551"/>
    <n v="28105551"/>
    <n v="20927642.27"/>
    <n v="0"/>
    <n v="4568919.6900000004"/>
    <n v="0"/>
    <n v="13998117.060000001"/>
    <n v="13998117.060000001"/>
    <n v="9538514.25"/>
    <n v="0.49805524396230483"/>
  </r>
  <r>
    <s v="21375806"/>
    <s v="CENTRO DE PRODUCCÓN ARTÍSTICA Y CULTURAL"/>
    <x v="18"/>
    <s v="001"/>
    <x v="39"/>
    <s v="SERVICIOS GENERALES"/>
    <n v="74100000"/>
    <n v="107130653"/>
    <n v="106950725.34"/>
    <n v="106949725.63"/>
    <n v="0"/>
    <n v="0"/>
    <n v="0"/>
    <n v="0"/>
    <n v="180927.37"/>
    <n v="0"/>
  </r>
  <r>
    <s v="21375806"/>
    <s v="CENTRO DE PRODUCCÓN ARTÍSTICA Y CULTURAL"/>
    <x v="18"/>
    <s v="001"/>
    <x v="40"/>
    <s v="OTROS SERVICIOS DE GESTION Y APOYO"/>
    <n v="349780000"/>
    <n v="491217026"/>
    <n v="322595496.81"/>
    <n v="162936010.78"/>
    <n v="68485155"/>
    <n v="0"/>
    <n v="45290729.100000001"/>
    <n v="36209939.520000003"/>
    <n v="214505131.12"/>
    <n v="9.2201057175896828E-2"/>
  </r>
  <r>
    <s v="21375806"/>
    <s v="CENTRO DE PRODUCCÓN ARTÍSTICA Y CULTURAL"/>
    <x v="18"/>
    <s v="001"/>
    <x v="41"/>
    <s v="GASTOS DE VIAJE Y DE TRANSPORTE"/>
    <n v="197150000"/>
    <n v="25300000"/>
    <n v="24757781.73"/>
    <n v="0"/>
    <n v="2937107.14"/>
    <n v="0"/>
    <n v="1299592.8600000001"/>
    <n v="1299592.8600000001"/>
    <n v="21063300"/>
    <n v="5.1367306719367595E-2"/>
  </r>
  <r>
    <s v="21375806"/>
    <s v="CENTRO DE PRODUCCÓN ARTÍSTICA Y CULTURAL"/>
    <x v="18"/>
    <s v="001"/>
    <x v="42"/>
    <s v="TRANSPORTE DENTRO DEL PAIS"/>
    <n v="41150000"/>
    <n v="300000"/>
    <n v="300000"/>
    <n v="0"/>
    <n v="176007.14"/>
    <n v="0"/>
    <n v="23992.86"/>
    <n v="23992.86"/>
    <n v="100000"/>
    <n v="7.9976199999999997E-2"/>
  </r>
  <r>
    <s v="21375806"/>
    <s v="CENTRO DE PRODUCCÓN ARTÍSTICA Y CULTURAL"/>
    <x v="18"/>
    <s v="001"/>
    <x v="43"/>
    <s v="VIATICOS DENTRO DEL PAIS"/>
    <n v="56000000"/>
    <n v="15000000"/>
    <n v="15000000"/>
    <n v="0"/>
    <n v="2761100"/>
    <n v="0"/>
    <n v="1275600"/>
    <n v="1275600"/>
    <n v="10963300"/>
    <n v="8.5040000000000004E-2"/>
  </r>
  <r>
    <s v="21375806"/>
    <s v="CENTRO DE PRODUCCÓN ARTÍSTICA Y CULTURAL"/>
    <x v="18"/>
    <s v="001"/>
    <x v="44"/>
    <s v="TRANSPORTE EN EL EXTERIOR"/>
    <n v="85000000"/>
    <n v="5000000"/>
    <n v="5000000"/>
    <n v="0"/>
    <n v="0"/>
    <n v="0"/>
    <n v="0"/>
    <n v="0"/>
    <n v="5000000"/>
    <n v="0"/>
  </r>
  <r>
    <s v="21375806"/>
    <s v="CENTRO DE PRODUCCÓN ARTÍSTICA Y CULTURAL"/>
    <x v="18"/>
    <s v="001"/>
    <x v="45"/>
    <s v="VIATICOS EN EL EXTERIOR"/>
    <n v="15000000"/>
    <n v="5000000"/>
    <n v="4457781.7300000004"/>
    <n v="0"/>
    <n v="0"/>
    <n v="0"/>
    <n v="0"/>
    <n v="0"/>
    <n v="5000000"/>
    <n v="0"/>
  </r>
  <r>
    <s v="21375806"/>
    <s v="CENTRO DE PRODUCCÓN ARTÍSTICA Y CULTURAL"/>
    <x v="18"/>
    <s v="001"/>
    <x v="46"/>
    <s v="SEGUROS, REASEGUROS Y OTRAS OBLIGACIONES"/>
    <n v="4000000"/>
    <n v="4000000"/>
    <n v="3377711.63"/>
    <n v="0"/>
    <n v="2628591.31"/>
    <n v="0"/>
    <n v="0"/>
    <n v="0"/>
    <n v="1371408.69"/>
    <n v="0"/>
  </r>
  <r>
    <s v="21375806"/>
    <s v="CENTRO DE PRODUCCÓN ARTÍSTICA Y CULTURAL"/>
    <x v="18"/>
    <s v="001"/>
    <x v="47"/>
    <s v="SEGUROS"/>
    <n v="4000000"/>
    <n v="4000000"/>
    <n v="3377711.63"/>
    <n v="0"/>
    <n v="2628591.31"/>
    <n v="0"/>
    <n v="0"/>
    <n v="0"/>
    <n v="1371408.69"/>
    <n v="0"/>
  </r>
  <r>
    <s v="21375806"/>
    <s v="CENTRO DE PRODUCCÓN ARTÍSTICA Y CULTURAL"/>
    <x v="18"/>
    <s v="001"/>
    <x v="48"/>
    <s v="CAPACITACION Y PROTOCOLO"/>
    <n v="17000000"/>
    <n v="15000000"/>
    <n v="11135283.33"/>
    <n v="8563896.5199999996"/>
    <n v="0"/>
    <n v="0"/>
    <n v="0"/>
    <n v="0"/>
    <n v="6436103.4800000004"/>
    <n v="0"/>
  </r>
  <r>
    <s v="21375806"/>
    <s v="CENTRO DE PRODUCCÓN ARTÍSTICA Y CULTURAL"/>
    <x v="18"/>
    <s v="001"/>
    <x v="49"/>
    <s v="ACTIVIDADES DE CAPACITACION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131"/>
    <s v="ACTIVIDADES PROTOCOLARIAS Y SOCIALES"/>
    <n v="17000000"/>
    <n v="15000000"/>
    <n v="11135283.33"/>
    <n v="8563896.5199999996"/>
    <n v="0"/>
    <n v="0"/>
    <n v="0"/>
    <n v="0"/>
    <n v="6436103.4800000004"/>
    <n v="0"/>
  </r>
  <r>
    <s v="21375806"/>
    <s v="CENTRO DE PRODUCCÓN ARTÍSTICA Y CULTURAL"/>
    <x v="18"/>
    <s v="001"/>
    <x v="51"/>
    <s v="MANTENIMIENTO Y REPARACION"/>
    <n v="5197861"/>
    <n v="5197861"/>
    <n v="4115576.26"/>
    <n v="0"/>
    <n v="13499.66"/>
    <n v="0"/>
    <n v="1642973.65"/>
    <n v="1485112.65"/>
    <n v="3541387.69"/>
    <n v="0.31608649211666107"/>
  </r>
  <r>
    <s v="21375806"/>
    <s v="CENTRO DE PRODUCCÓN ARTÍSTICA Y CULTURAL"/>
    <x v="18"/>
    <s v="001"/>
    <x v="53"/>
    <s v="MANT. Y REPARACION DE MAQUINARIA Y EQUIPO DE PROD."/>
    <n v="1000000"/>
    <n v="1000000"/>
    <n v="708873.34"/>
    <n v="0"/>
    <n v="0"/>
    <n v="0"/>
    <n v="0"/>
    <n v="0"/>
    <n v="1000000"/>
    <n v="0"/>
  </r>
  <r>
    <s v="21375806"/>
    <s v="CENTRO DE PRODUCCÓN ARTÍSTICA Y CULTURAL"/>
    <x v="18"/>
    <s v="001"/>
    <x v="54"/>
    <s v="MANT. Y REPARACION DE EQUIPO DE TRANSPORTE"/>
    <n v="1500000"/>
    <n v="1500000"/>
    <n v="1500000"/>
    <n v="0"/>
    <n v="13499.66"/>
    <n v="0"/>
    <n v="1485112.65"/>
    <n v="1485112.65"/>
    <n v="1387.69"/>
    <n v="0.99007509999999999"/>
  </r>
  <r>
    <s v="21375806"/>
    <s v="CENTRO DE PRODUCCÓN ARTÍSTICA Y CULTURAL"/>
    <x v="18"/>
    <s v="001"/>
    <x v="57"/>
    <s v="MANT. Y REP. DE EQUIPO DE COMPUTO Y SIST. DE INF."/>
    <n v="1540000"/>
    <n v="1540000"/>
    <n v="1091664.94"/>
    <n v="0"/>
    <n v="0"/>
    <n v="0"/>
    <n v="0"/>
    <n v="0"/>
    <n v="1540000"/>
    <n v="0"/>
  </r>
  <r>
    <s v="21375806"/>
    <s v="CENTRO DE PRODUCCÓN ARTÍSTICA Y CULTURAL"/>
    <x v="18"/>
    <s v="001"/>
    <x v="58"/>
    <s v="MANTENIMIENTO Y REPARACION DE OTROS EQUIPOS"/>
    <n v="1157861"/>
    <n v="1157861"/>
    <n v="815037.98"/>
    <n v="0"/>
    <n v="0"/>
    <n v="0"/>
    <n v="157861"/>
    <n v="0"/>
    <n v="1000000"/>
    <n v="0.13633847240730967"/>
  </r>
  <r>
    <s v="21375806"/>
    <s v="CENTRO DE PRODUCCÓN ARTÍSTICA Y CULTURAL"/>
    <x v="18"/>
    <s v="001"/>
    <x v="59"/>
    <s v="IMPUESTOS"/>
    <n v="150000"/>
    <n v="150000"/>
    <n v="112069.81"/>
    <n v="0"/>
    <n v="0"/>
    <n v="0"/>
    <n v="49844"/>
    <n v="49844"/>
    <n v="100156"/>
    <n v="0.33229333333333333"/>
  </r>
  <r>
    <s v="21375806"/>
    <s v="CENTRO DE PRODUCCÓN ARTÍSTICA Y CULTURAL"/>
    <x v="18"/>
    <s v="001"/>
    <x v="60"/>
    <s v="OTROS IMPUESTOS"/>
    <n v="150000"/>
    <n v="150000"/>
    <n v="112069.81"/>
    <n v="0"/>
    <n v="0"/>
    <n v="0"/>
    <n v="49844"/>
    <n v="49844"/>
    <n v="100156"/>
    <n v="0.33229333333333333"/>
  </r>
  <r>
    <s v="21375806"/>
    <s v="CENTRO DE PRODUCCÓN ARTÍSTICA Y CULTURAL"/>
    <x v="18"/>
    <s v="001"/>
    <x v="61"/>
    <s v="SERVICIOS DIVERSOS"/>
    <n v="0"/>
    <n v="300000"/>
    <n v="137334.51999999999"/>
    <n v="0"/>
    <n v="0"/>
    <n v="0"/>
    <n v="0"/>
    <n v="0"/>
    <n v="300000"/>
    <n v="0"/>
  </r>
  <r>
    <s v="21375806"/>
    <s v="CENTRO DE PRODUCCÓN ARTÍSTICA Y CULTURAL"/>
    <x v="18"/>
    <s v="001"/>
    <x v="62"/>
    <s v="DEDUCIBLES"/>
    <n v="0"/>
    <n v="300000"/>
    <n v="137334.51999999999"/>
    <n v="0"/>
    <n v="0"/>
    <n v="0"/>
    <n v="0"/>
    <n v="0"/>
    <n v="300000"/>
    <n v="0"/>
  </r>
  <r>
    <s v="21375806"/>
    <s v="CENTRO DE PRODUCCÓN ARTÍSTICA Y CULTURAL"/>
    <x v="18"/>
    <s v="001"/>
    <x v="63"/>
    <s v="MATERIALES Y SUMINISTROS"/>
    <n v="7416404"/>
    <n v="7416404"/>
    <n v="5735935.5"/>
    <n v="128463.06"/>
    <n v="1198723.3899999999"/>
    <n v="0"/>
    <n v="1007896.23"/>
    <n v="1007896.23"/>
    <n v="5081321.32"/>
    <n v="0.13590093392970501"/>
  </r>
  <r>
    <s v="21375806"/>
    <s v="CENTRO DE PRODUCCÓN ARTÍSTICA Y CULTURAL"/>
    <x v="18"/>
    <s v="001"/>
    <x v="64"/>
    <s v="PRODUCTOS QUIMICOS Y CONEXOS"/>
    <n v="5000000"/>
    <n v="5000000"/>
    <n v="3832814.3"/>
    <n v="0"/>
    <n v="1129554.17"/>
    <n v="0"/>
    <n v="442834"/>
    <n v="442834"/>
    <n v="3427611.83"/>
    <n v="8.8566800000000001E-2"/>
  </r>
  <r>
    <s v="21375806"/>
    <s v="CENTRO DE PRODUCCÓN ARTÍSTICA Y CULTURAL"/>
    <x v="18"/>
    <s v="001"/>
    <x v="65"/>
    <s v="COMBUSTIBLES Y LUBRICANTES"/>
    <n v="4000000"/>
    <n v="4000000"/>
    <n v="2835493.36"/>
    <n v="0"/>
    <n v="513402"/>
    <n v="0"/>
    <n v="442834"/>
    <n v="442834"/>
    <n v="3043764"/>
    <n v="0.1107085"/>
  </r>
  <r>
    <s v="21375806"/>
    <s v="CENTRO DE PRODUCCÓN ARTÍSTICA Y CULTURAL"/>
    <x v="18"/>
    <s v="001"/>
    <x v="67"/>
    <s v="TINTAS, PINTURAS Y DILUYENTES"/>
    <n v="1000000"/>
    <n v="1000000"/>
    <n v="997320.94"/>
    <n v="0"/>
    <n v="616152.17000000004"/>
    <n v="0"/>
    <n v="0"/>
    <n v="0"/>
    <n v="383847.83"/>
    <n v="0"/>
  </r>
  <r>
    <s v="21375806"/>
    <s v="CENTRO DE PRODUCCÓN ARTÍSTICA Y CULTURAL"/>
    <x v="18"/>
    <s v="001"/>
    <x v="77"/>
    <s v="HERRAMIENTAS, REPUESTOS Y ACCESORIOS"/>
    <n v="1000000"/>
    <n v="1270000"/>
    <n v="1065364.2"/>
    <n v="0"/>
    <n v="20000"/>
    <n v="0"/>
    <n v="0"/>
    <n v="0"/>
    <n v="1250000"/>
    <n v="0"/>
  </r>
  <r>
    <s v="21375806"/>
    <s v="CENTRO DE PRODUCCÓN ARTÍSTICA Y CULTURAL"/>
    <x v="18"/>
    <s v="001"/>
    <x v="79"/>
    <s v="REPUESTOS Y ACCESORIOS"/>
    <n v="1000000"/>
    <n v="1270000"/>
    <n v="1065364.2"/>
    <n v="0"/>
    <n v="20000"/>
    <n v="0"/>
    <n v="0"/>
    <n v="0"/>
    <n v="1250000"/>
    <n v="0"/>
  </r>
  <r>
    <s v="21375806"/>
    <s v="CENTRO DE PRODUCCÓN ARTÍSTICA Y CULTURAL"/>
    <x v="18"/>
    <s v="001"/>
    <x v="80"/>
    <s v="UTILES, MATERIALES Y SUMINISTROS DIVERSOS"/>
    <n v="1416404"/>
    <n v="1146404"/>
    <n v="837757"/>
    <n v="128463.06"/>
    <n v="49169.22"/>
    <n v="0"/>
    <n v="565062.23"/>
    <n v="565062.23"/>
    <n v="403709.49"/>
    <n v="0.4928997369164797"/>
  </r>
  <r>
    <s v="21375806"/>
    <s v="CENTRO DE PRODUCCÓN ARTÍSTICA Y CULTURAL"/>
    <x v="18"/>
    <s v="001"/>
    <x v="81"/>
    <s v="UTILES Y MATERIALES DE OFICINA Y COMPUTO"/>
    <n v="416404"/>
    <n v="146404"/>
    <n v="95164"/>
    <n v="0"/>
    <n v="36262.75"/>
    <n v="0"/>
    <n v="58900.29"/>
    <n v="58900.29"/>
    <n v="51240.959999999999"/>
    <n v="0.40231339307669189"/>
  </r>
  <r>
    <s v="21375806"/>
    <s v="CENTRO DE PRODUCCÓN ARTÍSTICA Y CULTURAL"/>
    <x v="18"/>
    <s v="001"/>
    <x v="83"/>
    <s v="PRODUCTOS DE PAPEL, CARTON E IMPRESOS"/>
    <n v="500000"/>
    <n v="500000"/>
    <n v="250000"/>
    <n v="128463.06"/>
    <n v="1400.74"/>
    <n v="0"/>
    <n v="25074.99"/>
    <n v="25074.99"/>
    <n v="345061.21"/>
    <n v="5.0149980000000004E-2"/>
  </r>
  <r>
    <s v="21375806"/>
    <s v="CENTRO DE PRODUCCÓN ARTÍSTICA Y CULTURAL"/>
    <x v="18"/>
    <s v="001"/>
    <x v="85"/>
    <s v="UTILES Y MATERIALES DE LIMPIEZA"/>
    <n v="500000"/>
    <n v="500000"/>
    <n v="492593"/>
    <n v="0"/>
    <n v="11505.73"/>
    <n v="0"/>
    <n v="481086.95"/>
    <n v="481086.95"/>
    <n v="7407.32"/>
    <n v="0.96217390000000003"/>
  </r>
  <r>
    <s v="21375806"/>
    <s v="CENTRO DE PRODUCCÓN ARTÍSTICA Y CULTURAL"/>
    <x v="18"/>
    <s v="001"/>
    <x v="88"/>
    <s v="TRANSFERENCIAS CORRIENTES"/>
    <n v="263745615"/>
    <n v="263808931"/>
    <n v="73850613.359999999"/>
    <n v="0"/>
    <n v="1706445.18"/>
    <n v="0"/>
    <n v="2145127.8199999998"/>
    <n v="2145127.8199999998"/>
    <n v="259957358"/>
    <n v="8.1313692143348999E-3"/>
  </r>
  <r>
    <s v="21375806"/>
    <s v="CENTRO DE PRODUCCÓN ARTÍSTICA Y CULTURAL"/>
    <x v="18"/>
    <s v="001"/>
    <x v="89"/>
    <s v="TRANSFERENCIAS CORRIENTES AL SECTOR PUBLICO"/>
    <n v="3597411"/>
    <n v="3660727"/>
    <n v="3610457"/>
    <n v="0"/>
    <n v="1706445.18"/>
    <n v="0"/>
    <n v="1890965.82"/>
    <n v="1890965.82"/>
    <n v="63316"/>
    <n v="0.51655472260018298"/>
  </r>
  <r>
    <s v="21375806"/>
    <s v="CENTRO DE PRODUCCÓN ARTÍSTICA Y CULTURAL"/>
    <x v="18"/>
    <s v="001"/>
    <x v="300"/>
    <s v="CCSS CONTRIBUCION ESTATAL SEGURO PENSIONES (CONTRIBUCION ESTATAL AL SEGURO DE PENSIONES, SEGUN LEY NO. 17 DEL 22 DE OCTUBRE DE 1943, LEY"/>
    <n v="3103261"/>
    <n v="3157879"/>
    <n v="3114514"/>
    <n v="0"/>
    <n v="1472043.23"/>
    <n v="0"/>
    <n v="1631217.77"/>
    <n v="1631217.77"/>
    <n v="54618"/>
    <n v="0.51655486799842554"/>
  </r>
  <r>
    <s v="21375806"/>
    <s v="CENTRO DE PRODUCCÓN ARTÍSTICA Y CULTURAL"/>
    <x v="18"/>
    <s v="001"/>
    <x v="301"/>
    <s v="CCSS CONTRIBUCION ESTATAL SEGURO SALUD (CONTRIBUCION ESTATAL AL SEGURO DE SALUD, SEGUN LEY NO. 17 DEL 22 DE OCTUBRE DE 1943, LEY"/>
    <n v="494150"/>
    <n v="502848"/>
    <n v="495943"/>
    <n v="0"/>
    <n v="234401.95"/>
    <n v="0"/>
    <n v="259748.05"/>
    <n v="259748.05"/>
    <n v="8698"/>
    <n v="0.51655380950108176"/>
  </r>
  <r>
    <s v="21375806"/>
    <s v="CENTRO DE PRODUCCÓN ARTÍSTICA Y CULTURAL"/>
    <x v="18"/>
    <s v="001"/>
    <x v="93"/>
    <s v="TRANSFERENCIAS CORRIENTES A PERSONAS"/>
    <n v="204000000"/>
    <n v="204000000"/>
    <n v="40640509.689999998"/>
    <n v="0"/>
    <n v="0"/>
    <n v="0"/>
    <n v="0"/>
    <n v="0"/>
    <n v="204000000"/>
    <n v="0"/>
  </r>
  <r>
    <s v="21375806"/>
    <s v="CENTRO DE PRODUCCÓN ARTÍSTICA Y CULTURAL"/>
    <x v="18"/>
    <s v="001"/>
    <x v="95"/>
    <s v="OTRAS TRANSFERENCIAS A PERSONAS"/>
    <n v="204000000"/>
    <n v="204000000"/>
    <n v="40640509.689999998"/>
    <n v="0"/>
    <n v="0"/>
    <n v="0"/>
    <n v="0"/>
    <n v="0"/>
    <n v="204000000"/>
    <n v="0"/>
  </r>
  <r>
    <s v="21375806"/>
    <s v="CENTRO DE PRODUCCÓN ARTÍSTICA Y CULTURAL"/>
    <x v="18"/>
    <s v="001"/>
    <x v="96"/>
    <s v="PRESTACIONES"/>
    <n v="2100000"/>
    <n v="2100000"/>
    <n v="2070887.34"/>
    <n v="0"/>
    <n v="0"/>
    <n v="0"/>
    <n v="254162"/>
    <n v="254162"/>
    <n v="1845838"/>
    <n v="0.12102952380952381"/>
  </r>
  <r>
    <s v="21375806"/>
    <s v="CENTRO DE PRODUCCÓN ARTÍSTICA Y CULTURAL"/>
    <x v="18"/>
    <s v="001"/>
    <x v="97"/>
    <s v="PRESTACIONES LEGALES"/>
    <n v="100000"/>
    <n v="100000"/>
    <n v="70887.34"/>
    <n v="0"/>
    <n v="0"/>
    <n v="0"/>
    <n v="0"/>
    <n v="0"/>
    <n v="100000"/>
    <n v="0"/>
  </r>
  <r>
    <s v="21375806"/>
    <s v="CENTRO DE PRODUCCÓN ARTÍSTICA Y CULTURAL"/>
    <x v="18"/>
    <s v="001"/>
    <x v="98"/>
    <s v="OTRAS PRESTACIONES"/>
    <n v="2000000"/>
    <n v="2000000"/>
    <n v="2000000"/>
    <n v="0"/>
    <n v="0"/>
    <n v="0"/>
    <n v="254162"/>
    <n v="254162"/>
    <n v="1745838"/>
    <n v="0.127081"/>
  </r>
  <r>
    <s v="21375806"/>
    <s v="CENTRO DE PRODUCCÓN ARTÍSTICA Y CULTURAL"/>
    <x v="18"/>
    <s v="001"/>
    <x v="99"/>
    <s v="TRANSF. C.TES A ENTIDADES PRIV. SIN FINES DE LUCRO"/>
    <n v="54048204"/>
    <n v="54048204"/>
    <n v="27528759.329999998"/>
    <n v="0"/>
    <n v="0"/>
    <n v="0"/>
    <n v="0"/>
    <n v="0"/>
    <n v="54048204"/>
    <n v="0"/>
  </r>
  <r>
    <s v="21375806"/>
    <s v="CENTRO DE PRODUCCÓN ARTÍSTICA Y CULTURAL"/>
    <x v="18"/>
    <s v="001"/>
    <x v="302"/>
    <s v="FUNDACION PARQUE METROPOLITANO LA LIBERTAD. (PARA CUBRIR LOS GASTOS DE LOS PROYECTOS Y PROGRAMAS QUE SE EFECTUEN CON LA FUNDACION PARQUE"/>
    <n v="54048204"/>
    <n v="54048204"/>
    <n v="27528759.329999998"/>
    <n v="0"/>
    <n v="0"/>
    <n v="0"/>
    <n v="0"/>
    <n v="0"/>
    <n v="54048204"/>
    <n v="0"/>
  </r>
  <r>
    <s v="21375806"/>
    <s v="CENTRO DE PRODUCCÓN ARTÍSTICA Y CULTURAL"/>
    <x v="18"/>
    <s v="280"/>
    <x v="110"/>
    <s v="BIENES DURADEROS"/>
    <n v="46770000"/>
    <n v="38870000"/>
    <n v="18318900"/>
    <n v="2448377.66"/>
    <n v="5118900"/>
    <n v="0"/>
    <n v="0"/>
    <n v="0"/>
    <n v="31302722.34"/>
    <n v="0"/>
  </r>
  <r>
    <s v="21375806"/>
    <s v="CENTRO DE PRODUCCÓN ARTÍSTICA Y CULTURAL"/>
    <x v="18"/>
    <s v="280"/>
    <x v="111"/>
    <s v="MAQUINARIA, EQUIPO Y MOBILIARIO"/>
    <n v="39670000"/>
    <n v="36870000"/>
    <n v="16318900"/>
    <n v="2448377.66"/>
    <n v="5118900"/>
    <n v="0"/>
    <n v="0"/>
    <n v="0"/>
    <n v="29302722.34"/>
    <n v="0"/>
  </r>
  <r>
    <s v="21375806"/>
    <s v="CENTRO DE PRODUCCÓN ARTÍSTICA Y CULTURAL"/>
    <x v="18"/>
    <s v="280"/>
    <x v="170"/>
    <s v="MAQUINARIA Y EQUIPO PARA LA PRODUCCION"/>
    <n v="33670000"/>
    <n v="28551100"/>
    <n v="8000000"/>
    <n v="0"/>
    <n v="0"/>
    <n v="0"/>
    <n v="0"/>
    <n v="0"/>
    <n v="28551100"/>
    <n v="0"/>
  </r>
  <r>
    <s v="21375806"/>
    <s v="CENTRO DE PRODUCCÓN ARTÍSTICA Y CULTURAL"/>
    <x v="18"/>
    <s v="280"/>
    <x v="113"/>
    <s v="EQUIPO DE COMUNICACION"/>
    <n v="6000000"/>
    <n v="2000000"/>
    <n v="2000000"/>
    <n v="1760503.97"/>
    <n v="0"/>
    <n v="0"/>
    <n v="0"/>
    <n v="0"/>
    <n v="239496.03"/>
    <n v="0"/>
  </r>
  <r>
    <s v="21375806"/>
    <s v="CENTRO DE PRODUCCÓN ARTÍSTICA Y CULTURAL"/>
    <x v="18"/>
    <s v="280"/>
    <x v="115"/>
    <s v="EQUIPO Y PROGRAMAS DE COMPUTO"/>
    <n v="0"/>
    <n v="5118900"/>
    <n v="5118900"/>
    <n v="0"/>
    <n v="5118900"/>
    <n v="0"/>
    <n v="0"/>
    <n v="0"/>
    <n v="0"/>
    <n v="0"/>
  </r>
  <r>
    <s v="21375806"/>
    <s v="CENTRO DE PRODUCCÓN ARTÍSTICA Y CULTURAL"/>
    <x v="18"/>
    <s v="280"/>
    <x v="133"/>
    <s v="MAQUINARIA, EQUIPO Y MOBILIARIO DIVERSO"/>
    <n v="0"/>
    <n v="1200000"/>
    <n v="1200000"/>
    <n v="687873.69"/>
    <n v="0"/>
    <n v="0"/>
    <n v="0"/>
    <n v="0"/>
    <n v="512126.31"/>
    <n v="0"/>
  </r>
  <r>
    <s v="21375806"/>
    <s v="CENTRO DE PRODUCCÓN ARTÍSTICA Y CULTURAL"/>
    <x v="18"/>
    <s v="280"/>
    <x v="119"/>
    <s v="BIENES DURADEROS DIVERSOS"/>
    <n v="7100000"/>
    <n v="2000000"/>
    <n v="2000000"/>
    <n v="0"/>
    <n v="0"/>
    <n v="0"/>
    <n v="0"/>
    <n v="0"/>
    <n v="2000000"/>
    <n v="0"/>
  </r>
  <r>
    <s v="21375806"/>
    <s v="CENTRO DE PRODUCCÓN ARTÍSTICA Y CULTURAL"/>
    <x v="18"/>
    <s v="280"/>
    <x v="120"/>
    <s v="BIENES INTANGIBLES"/>
    <n v="7100000"/>
    <n v="2000000"/>
    <n v="2000000"/>
    <n v="0"/>
    <n v="0"/>
    <n v="0"/>
    <n v="0"/>
    <n v="0"/>
    <n v="2000000"/>
    <n v="0"/>
  </r>
  <r>
    <s v="21375900"/>
    <s v="DIRECCIÓN GENERAL DE ARCHIVO NACIONAL"/>
    <x v="19"/>
    <s v="001"/>
    <x v="0"/>
    <s v=""/>
    <n v="3125271680"/>
    <n v="3125271680"/>
    <n v="2760734879.1900001"/>
    <n v="0"/>
    <n v="0"/>
    <n v="0"/>
    <n v="1575539534.03"/>
    <n v="1498502292.8499999"/>
    <n v="1549732145.97"/>
    <n v="0.50412882313962537"/>
  </r>
  <r>
    <s v="21375900"/>
    <s v="DIRECCIÓN GENERAL DE ARCHIVO NACIONAL"/>
    <x v="19"/>
    <s v="001"/>
    <x v="1"/>
    <s v="REMUNERACIONES"/>
    <n v="2026282586"/>
    <n v="2026282586"/>
    <n v="1950447712"/>
    <n v="0"/>
    <n v="0"/>
    <n v="0"/>
    <n v="1073696956.55"/>
    <n v="1036069721.6900001"/>
    <n v="952585629.45000005"/>
    <n v="0.52988510288169643"/>
  </r>
  <r>
    <s v="21375900"/>
    <s v="DIRECCIÓN GENERAL DE ARCHIVO NACIONAL"/>
    <x v="19"/>
    <s v="001"/>
    <x v="2"/>
    <s v="REMUNERACIONES BASICAS"/>
    <n v="864968496"/>
    <n v="957601306"/>
    <n v="905438331"/>
    <n v="0"/>
    <n v="0"/>
    <n v="0"/>
    <n v="467309805.27999997"/>
    <n v="451947238.42000002"/>
    <n v="490291500.72000003"/>
    <n v="0.48800038424341913"/>
  </r>
  <r>
    <s v="21375900"/>
    <s v="DIRECCIÓN GENERAL DE ARCHIVO NACIONAL"/>
    <x v="19"/>
    <s v="001"/>
    <x v="3"/>
    <s v="SUELDOS PARA CARGOS FIJOS"/>
    <n v="862968496"/>
    <n v="955601306"/>
    <n v="903438331"/>
    <n v="0"/>
    <n v="0"/>
    <n v="0"/>
    <n v="467309805.27999997"/>
    <n v="451947238.42000002"/>
    <n v="488291500.72000003"/>
    <n v="0.48902173149604294"/>
  </r>
  <r>
    <s v="21375900"/>
    <s v="DIRECCIÓN GENERAL DE ARCHIVO NACIONAL"/>
    <x v="19"/>
    <s v="001"/>
    <x v="4"/>
    <s v="SUPLENCIAS"/>
    <n v="2000000"/>
    <n v="2000000"/>
    <n v="2000000"/>
    <n v="0"/>
    <n v="0"/>
    <n v="0"/>
    <n v="0"/>
    <n v="0"/>
    <n v="2000000"/>
    <n v="0"/>
  </r>
  <r>
    <s v="21375900"/>
    <s v="DIRECCIÓN GENERAL DE ARCHIVO NACIONAL"/>
    <x v="19"/>
    <s v="001"/>
    <x v="5"/>
    <s v="REMUNERACIONES EVENTUALES"/>
    <n v="8800000"/>
    <n v="9300000"/>
    <n v="9300000"/>
    <n v="0"/>
    <n v="0"/>
    <n v="0"/>
    <n v="5529280.2400000002"/>
    <n v="5529280.2400000002"/>
    <n v="3770719.76"/>
    <n v="0.59454626236559138"/>
  </r>
  <r>
    <s v="21375900"/>
    <s v="DIRECCIÓN GENERAL DE ARCHIVO NACIONAL"/>
    <x v="19"/>
    <s v="001"/>
    <x v="6"/>
    <s v="TIEMPO EXTRAORDINARIO"/>
    <n v="7700000"/>
    <n v="7700000"/>
    <n v="7700000"/>
    <n v="0"/>
    <n v="0"/>
    <n v="0"/>
    <n v="5529280.2400000002"/>
    <n v="5529280.2400000002"/>
    <n v="2170719.7599999998"/>
    <n v="0.71808834285714285"/>
  </r>
  <r>
    <s v="21375900"/>
    <s v="DIRECCIÓN GENERAL DE ARCHIVO NACIONAL"/>
    <x v="19"/>
    <s v="001"/>
    <x v="303"/>
    <s v="RECARGO DE FUNCIONES"/>
    <n v="0"/>
    <n v="500000"/>
    <n v="500000"/>
    <n v="0"/>
    <n v="0"/>
    <n v="0"/>
    <n v="0"/>
    <n v="0"/>
    <n v="500000"/>
    <n v="0"/>
  </r>
  <r>
    <s v="21375900"/>
    <s v="DIRECCIÓN GENERAL DE ARCHIVO NACIONAL"/>
    <x v="19"/>
    <s v="001"/>
    <x v="304"/>
    <s v="DIETAS"/>
    <n v="1100000"/>
    <n v="1100000"/>
    <n v="1100000"/>
    <n v="0"/>
    <n v="0"/>
    <n v="0"/>
    <n v="0"/>
    <n v="0"/>
    <n v="1100000"/>
    <n v="0"/>
  </r>
  <r>
    <s v="21375900"/>
    <s v="DIRECCIÓN GENERAL DE ARCHIVO NACIONAL"/>
    <x v="19"/>
    <s v="001"/>
    <x v="7"/>
    <s v="INCENTIVOS SALARIALES"/>
    <n v="824317764"/>
    <n v="731184954"/>
    <n v="719166743"/>
    <n v="0"/>
    <n v="0"/>
    <n v="0"/>
    <n v="423509944.41000003"/>
    <n v="423509944.41000003"/>
    <n v="307675009.58999997"/>
    <n v="0.57921042014494195"/>
  </r>
  <r>
    <s v="21375900"/>
    <s v="DIRECCIÓN GENERAL DE ARCHIVO NACIONAL"/>
    <x v="19"/>
    <s v="001"/>
    <x v="8"/>
    <s v="RETRIBUCION POR AÑOS SERVIDOS"/>
    <n v="237100000"/>
    <n v="189137445"/>
    <n v="189137445"/>
    <n v="0"/>
    <n v="0"/>
    <n v="0"/>
    <n v="131186508.28"/>
    <n v="131186508.28"/>
    <n v="57950936.719999999"/>
    <n v="0.69360410509933668"/>
  </r>
  <r>
    <s v="21375900"/>
    <s v="DIRECCIÓN GENERAL DE ARCHIVO NACIONAL"/>
    <x v="19"/>
    <s v="001"/>
    <x v="9"/>
    <s v="RESTRICCION AL EJERCICIO LIBERAL DE LA PROFESION"/>
    <n v="273270573"/>
    <n v="241059159"/>
    <n v="237154361"/>
    <n v="0"/>
    <n v="0"/>
    <n v="0"/>
    <n v="144866167.19999999"/>
    <n v="144866167.19999999"/>
    <n v="96192991.799999997"/>
    <n v="0.60095690950286595"/>
  </r>
  <r>
    <s v="21375900"/>
    <s v="DIRECCIÓN GENERAL DE ARCHIVO NACIONAL"/>
    <x v="19"/>
    <s v="001"/>
    <x v="10"/>
    <s v="DECIMOTERCER MES"/>
    <n v="130151869"/>
    <n v="130151869"/>
    <n v="125216678"/>
    <n v="0"/>
    <n v="0"/>
    <n v="0"/>
    <n v="3917671.92"/>
    <n v="3917671.92"/>
    <n v="126234197.08"/>
    <n v="3.010077342800202E-2"/>
  </r>
  <r>
    <s v="21375900"/>
    <s v="DIRECCIÓN GENERAL DE ARCHIVO NACIONAL"/>
    <x v="19"/>
    <s v="001"/>
    <x v="11"/>
    <s v="SALARIO ESCOLAR"/>
    <n v="114795322"/>
    <n v="108495322"/>
    <n v="108495322"/>
    <n v="0"/>
    <n v="0"/>
    <n v="0"/>
    <n v="108036793.76000001"/>
    <n v="108036793.76000001"/>
    <n v="458528.24"/>
    <n v="0.99577375105628985"/>
  </r>
  <r>
    <s v="21375900"/>
    <s v="DIRECCIÓN GENERAL DE ARCHIVO NACIONAL"/>
    <x v="19"/>
    <s v="001"/>
    <x v="12"/>
    <s v="OTROS INCENTIVOS SALARIALES"/>
    <n v="69000000"/>
    <n v="62341159"/>
    <n v="59162937"/>
    <n v="0"/>
    <n v="0"/>
    <n v="0"/>
    <n v="35502803.25"/>
    <n v="35502803.25"/>
    <n v="26838355.75"/>
    <n v="0.56949219134665108"/>
  </r>
  <r>
    <s v="21375900"/>
    <s v="DIRECCIÓN GENERAL DE ARCHIVO NACIONAL"/>
    <x v="19"/>
    <s v="001"/>
    <x v="13"/>
    <s v="CONTRIB. PATRONALES AL DES. Y LA SEGURIDAD SOCIAL"/>
    <n v="152766354"/>
    <n v="152766354"/>
    <n v="146989869"/>
    <n v="0"/>
    <n v="0"/>
    <n v="0"/>
    <n v="81809610"/>
    <n v="70772886"/>
    <n v="70956744"/>
    <n v="0.53552112659571627"/>
  </r>
  <r>
    <s v="21375900"/>
    <s v="DIRECCIÓN GENERAL DE ARCHIVO NACIONAL"/>
    <x v="19"/>
    <s v="001"/>
    <x v="305"/>
    <s v="CCSS CONTRIBUCION PATRONAL SEGURO SALUD (CONTRIBUCION PATRONAL SEGURO DE SALUD, SEGUN LEY NO. 17 DEL 22 DE OCTUBRE DE 1943, LEY"/>
    <n v="144932182"/>
    <n v="144932182"/>
    <n v="139451927"/>
    <n v="0"/>
    <n v="0"/>
    <n v="0"/>
    <n v="77618431"/>
    <n v="67147629"/>
    <n v="67313751"/>
    <n v="0.53555000641610429"/>
  </r>
  <r>
    <s v="21375900"/>
    <s v="DIRECCIÓN GENERAL DE ARCHIVO NACIONAL"/>
    <x v="19"/>
    <s v="001"/>
    <x v="306"/>
    <s v="BANCO POPULAR Y DE DESARROLLO COMUNAL. (BPDC) (SEGUN LEY NO. 4351 DEL 11 DE JULIO DE 1969, LEY ORGANICA DEL B.P.D.C.)."/>
    <n v="7834172"/>
    <n v="7834172"/>
    <n v="7537942"/>
    <n v="0"/>
    <n v="0"/>
    <n v="0"/>
    <n v="4191179"/>
    <n v="3625257"/>
    <n v="3642993"/>
    <n v="0.5349868499185364"/>
  </r>
  <r>
    <s v="21375900"/>
    <s v="DIRECCIÓN GENERAL DE ARCHIVO NACIONAL"/>
    <x v="19"/>
    <s v="001"/>
    <x v="16"/>
    <s v="CONTRIB PATRONALES A FOND PENS Y OTROS FOND CAPIT."/>
    <n v="175429972"/>
    <n v="175429972"/>
    <n v="169552769"/>
    <n v="0"/>
    <n v="0"/>
    <n v="0"/>
    <n v="95538316.620000005"/>
    <n v="84310372.620000005"/>
    <n v="79891655.379999995"/>
    <n v="0.5445951768150542"/>
  </r>
  <r>
    <s v="21375900"/>
    <s v="DIRECCIÓN GENERAL DE ARCHIVO NACIONAL"/>
    <x v="19"/>
    <s v="001"/>
    <x v="307"/>
    <s v="CCSS CONTRIBUCION PATRONAL SEGURO PENSIONES (CONTRIBUCION PATRONAL SEGURO DE PENSIONES, SEGUN LEY NO. 17 DEL 22 DE OCTUBRE DE 1943, LEY"/>
    <n v="84922424"/>
    <n v="84922424"/>
    <n v="81711291"/>
    <n v="0"/>
    <n v="0"/>
    <n v="0"/>
    <n v="45466808"/>
    <n v="39332188"/>
    <n v="39455616"/>
    <n v="0.53539225399406876"/>
  </r>
  <r>
    <s v="21375900"/>
    <s v="DIRECCIÓN GENERAL DE ARCHIVO NACIONAL"/>
    <x v="19"/>
    <s v="001"/>
    <x v="308"/>
    <s v="CCSS APORTE PATRONAL REGIMEN PENSIONES (APORTE PATRONAL AL REGIMEN DE PENSIONES, SEGUN LEY DE PROTECCION AL TRABAJADOR NO. 7983 DEL 16"/>
    <n v="47005032"/>
    <n v="47005032"/>
    <n v="45227652"/>
    <n v="0"/>
    <n v="0"/>
    <n v="0"/>
    <n v="25147118"/>
    <n v="21751568"/>
    <n v="21857914"/>
    <n v="0.53498778598852992"/>
  </r>
  <r>
    <s v="21375900"/>
    <s v="DIRECCIÓN GENERAL DE ARCHIVO NACIONAL"/>
    <x v="19"/>
    <s v="001"/>
    <x v="309"/>
    <s v="CCSS APORTE PATRONAL FONDO CAPITALIZACION LABORAL (APORTE PATRONAL AL FONDO DE CAPITALIZACION LABORAL, SEGUN LEY DE PROTECCION AL TRABAJADOR"/>
    <n v="23502516"/>
    <n v="23502516"/>
    <n v="22613826"/>
    <n v="0"/>
    <n v="0"/>
    <n v="0"/>
    <n v="12573564"/>
    <n v="10875790"/>
    <n v="10928952"/>
    <n v="0.53498799873171021"/>
  </r>
  <r>
    <s v="21375900"/>
    <s v="DIRECCIÓN GENERAL DE ARCHIVO NACIONAL"/>
    <x v="19"/>
    <s v="001"/>
    <x v="310"/>
    <s v="ASOCIACION DE EMPLEADOS DEL MINISTERIO DE CULTURA Y JUVENTUD (ASEMICULTURA). (APORTE PATRONAL A LA ASOCIACION DE EMPLEADOS DEL MINISTERIO DE CULTURA"/>
    <n v="20000000"/>
    <n v="20000000"/>
    <n v="20000000"/>
    <n v="0"/>
    <n v="0"/>
    <n v="0"/>
    <n v="12350826.619999999"/>
    <n v="12350826.619999999"/>
    <n v="7649173.3799999999"/>
    <n v="0.61754133099999997"/>
  </r>
  <r>
    <s v="21375900"/>
    <s v="DIRECCIÓN GENERAL DE ARCHIVO NACIONAL"/>
    <x v="19"/>
    <s v="001"/>
    <x v="21"/>
    <s v="SERVICIOS"/>
    <n v="903821438"/>
    <n v="903821438"/>
    <n v="624742495.49000001"/>
    <n v="0"/>
    <n v="0"/>
    <n v="0"/>
    <n v="424621975.38999999"/>
    <n v="388082217.06999999"/>
    <n v="479199462.61000001"/>
    <n v="0.46980737293598029"/>
  </r>
  <r>
    <s v="21375900"/>
    <s v="DIRECCIÓN GENERAL DE ARCHIVO NACIONAL"/>
    <x v="19"/>
    <s v="001"/>
    <x v="24"/>
    <s v="SERVICIOS BASICOS"/>
    <n v="128081314"/>
    <n v="115081314"/>
    <n v="82399240.810000002"/>
    <n v="0"/>
    <n v="0"/>
    <n v="0"/>
    <n v="57114834"/>
    <n v="56858130.630000003"/>
    <n v="57966480"/>
    <n v="0.49629980762993375"/>
  </r>
  <r>
    <s v="21375900"/>
    <s v="DIRECCIÓN GENERAL DE ARCHIVO NACIONAL"/>
    <x v="19"/>
    <s v="001"/>
    <x v="25"/>
    <s v="SERVICIO DE AGUA Y ALCANTARILLADO"/>
    <n v="12000000"/>
    <n v="12000000"/>
    <n v="8506480.0899999999"/>
    <n v="0"/>
    <n v="0"/>
    <n v="0"/>
    <n v="4962224"/>
    <n v="4962224"/>
    <n v="7037776"/>
    <n v="0.41351866666666665"/>
  </r>
  <r>
    <s v="21375900"/>
    <s v="DIRECCIÓN GENERAL DE ARCHIVO NACIONAL"/>
    <x v="19"/>
    <s v="001"/>
    <x v="26"/>
    <s v="SERVICIO DE ENERGIA ELECTRICA"/>
    <n v="100000000"/>
    <n v="88000000"/>
    <n v="62486949.859999999"/>
    <n v="0"/>
    <n v="0"/>
    <n v="0"/>
    <n v="45788245"/>
    <n v="45788245"/>
    <n v="42211755"/>
    <n v="0.52032096590909094"/>
  </r>
  <r>
    <s v="21375900"/>
    <s v="DIRECCIÓN GENERAL DE ARCHIVO NACIONAL"/>
    <x v="19"/>
    <s v="001"/>
    <x v="27"/>
    <s v="SERVICIO DE CORREO"/>
    <n v="150000"/>
    <n v="150000"/>
    <n v="149462.32"/>
    <n v="0"/>
    <n v="0"/>
    <n v="0"/>
    <n v="142407.31"/>
    <n v="142407.31"/>
    <n v="7592.69"/>
    <n v="0.94938206666666669"/>
  </r>
  <r>
    <s v="21375900"/>
    <s v="DIRECCIÓN GENERAL DE ARCHIVO NACIONAL"/>
    <x v="19"/>
    <s v="001"/>
    <x v="28"/>
    <s v="SERVICIO DE TELECOMUNICACIONES"/>
    <n v="14256314"/>
    <n v="13256314"/>
    <n v="9648139.1999999993"/>
    <n v="0"/>
    <n v="0"/>
    <n v="0"/>
    <n v="4750967.6900000004"/>
    <n v="4494264.3200000003"/>
    <n v="8505346.3100000005"/>
    <n v="0.35839281492577801"/>
  </r>
  <r>
    <s v="21375900"/>
    <s v="DIRECCIÓN GENERAL DE ARCHIVO NACIONAL"/>
    <x v="19"/>
    <s v="001"/>
    <x v="29"/>
    <s v="OTROS SERVICIOS BASICOS"/>
    <n v="1675000"/>
    <n v="1675000"/>
    <n v="1608209.34"/>
    <n v="0"/>
    <n v="0"/>
    <n v="0"/>
    <n v="1470990"/>
    <n v="1470990"/>
    <n v="204010"/>
    <n v="0.87820298507462691"/>
  </r>
  <r>
    <s v="21375900"/>
    <s v="DIRECCIÓN GENERAL DE ARCHIVO NACIONAL"/>
    <x v="19"/>
    <s v="001"/>
    <x v="30"/>
    <s v="SERVICIOS COMERCIALES Y FINANCIEROS"/>
    <n v="474487089"/>
    <n v="478430089"/>
    <n v="321124201.94"/>
    <n v="0"/>
    <n v="0"/>
    <n v="0"/>
    <n v="215141307.88"/>
    <n v="194606290.47"/>
    <n v="263288781.12"/>
    <n v="0.44968180895495474"/>
  </r>
  <r>
    <s v="21375900"/>
    <s v="DIRECCIÓN GENERAL DE ARCHIVO NACIONAL"/>
    <x v="19"/>
    <s v="001"/>
    <x v="31"/>
    <s v="INFORMACION"/>
    <n v="1500000"/>
    <n v="1500000"/>
    <n v="1063310.01"/>
    <n v="0"/>
    <n v="0"/>
    <n v="0"/>
    <n v="203185.3"/>
    <n v="203185.3"/>
    <n v="1296814.7"/>
    <n v="0.13545686666666665"/>
  </r>
  <r>
    <s v="21375900"/>
    <s v="DIRECCIÓN GENERAL DE ARCHIVO NACIONAL"/>
    <x v="19"/>
    <s v="001"/>
    <x v="33"/>
    <s v="IMPRESION, ENCUADERNACION Y OTROS"/>
    <n v="600000"/>
    <n v="200000"/>
    <n v="200000"/>
    <n v="0"/>
    <n v="0"/>
    <n v="0"/>
    <n v="68172.69"/>
    <n v="68172.69"/>
    <n v="131827.31"/>
    <n v="0.34086345000000001"/>
  </r>
  <r>
    <s v="21375900"/>
    <s v="DIRECCIÓN GENERAL DE ARCHIVO NACIONAL"/>
    <x v="19"/>
    <s v="001"/>
    <x v="34"/>
    <s v="COMIS. Y GASTOS POR SERV. FINANCIEROS Y COMERCIAL."/>
    <n v="16617456"/>
    <n v="14960456"/>
    <n v="11021127.220000001"/>
    <n v="0"/>
    <n v="0"/>
    <n v="0"/>
    <n v="7842118.6699999999"/>
    <n v="7842118.6699999999"/>
    <n v="7118337.3300000001"/>
    <n v="0.52418981547086529"/>
  </r>
  <r>
    <s v="21375900"/>
    <s v="DIRECCIÓN GENERAL DE ARCHIVO NACIONAL"/>
    <x v="19"/>
    <s v="001"/>
    <x v="35"/>
    <s v="SERVICIOS DE TECNOLOGIAS DE INFORMACION"/>
    <n v="455769633"/>
    <n v="461769633"/>
    <n v="308839764.70999998"/>
    <n v="0"/>
    <n v="0"/>
    <n v="0"/>
    <n v="207027831.22"/>
    <n v="186492813.81"/>
    <n v="254741801.78"/>
    <n v="0.44833574238087676"/>
  </r>
  <r>
    <s v="21375900"/>
    <s v="DIRECCIÓN GENERAL DE ARCHIVO NACIONAL"/>
    <x v="19"/>
    <s v="001"/>
    <x v="36"/>
    <s v="SERVICIOS DE GESTION Y APOYO"/>
    <n v="170340000"/>
    <n v="173400000"/>
    <n v="124288820.66"/>
    <n v="0"/>
    <n v="0"/>
    <n v="0"/>
    <n v="94669354.459999993"/>
    <n v="84902814.040000007"/>
    <n v="78730645.540000007"/>
    <n v="0.54595936828143021"/>
  </r>
  <r>
    <s v="21375900"/>
    <s v="DIRECCIÓN GENERAL DE ARCHIVO NACIONAL"/>
    <x v="19"/>
    <s v="001"/>
    <x v="39"/>
    <s v="SERVICIOS GENERALES"/>
    <n v="168000000"/>
    <n v="169620000"/>
    <n v="121970851.34999999"/>
    <n v="0"/>
    <n v="0"/>
    <n v="0"/>
    <n v="94653507.510000005"/>
    <n v="84886967.090000004"/>
    <n v="74966492.489999995"/>
    <n v="0.55803270551821726"/>
  </r>
  <r>
    <s v="21375900"/>
    <s v="DIRECCIÓN GENERAL DE ARCHIVO NACIONAL"/>
    <x v="19"/>
    <s v="001"/>
    <x v="40"/>
    <s v="OTROS SERVICIOS DE GESTION Y APOYO"/>
    <n v="2340000"/>
    <n v="3780000"/>
    <n v="2317969.31"/>
    <n v="0"/>
    <n v="0"/>
    <n v="0"/>
    <n v="15846.95"/>
    <n v="15846.95"/>
    <n v="3764153.05"/>
    <n v="4.1923148148148154E-3"/>
  </r>
  <r>
    <s v="21375900"/>
    <s v="DIRECCIÓN GENERAL DE ARCHIVO NACIONAL"/>
    <x v="19"/>
    <s v="001"/>
    <x v="41"/>
    <s v="GASTOS DE VIAJE Y DE TRANSPORTE"/>
    <n v="800000"/>
    <n v="1690000"/>
    <n v="1447087.58"/>
    <n v="0"/>
    <n v="0"/>
    <n v="0"/>
    <n v="721459.06"/>
    <n v="721459.06"/>
    <n v="968540.94"/>
    <n v="0.42689885207100597"/>
  </r>
  <r>
    <s v="21375900"/>
    <s v="DIRECCIÓN GENERAL DE ARCHIVO NACIONAL"/>
    <x v="19"/>
    <s v="001"/>
    <x v="43"/>
    <s v="VIATICOS DENTRO DEL PAIS"/>
    <n v="800000"/>
    <n v="1200000"/>
    <n v="957087.58"/>
    <n v="0"/>
    <n v="0"/>
    <n v="0"/>
    <n v="273125"/>
    <n v="273125"/>
    <n v="926875"/>
    <n v="0.22760416666666666"/>
  </r>
  <r>
    <s v="21375900"/>
    <s v="DIRECCIÓN GENERAL DE ARCHIVO NACIONAL"/>
    <x v="19"/>
    <s v="001"/>
    <x v="44"/>
    <s v="TRANSPORTE EN EL EXTERIOR"/>
    <n v="0"/>
    <n v="490000"/>
    <n v="490000"/>
    <n v="0"/>
    <n v="0"/>
    <n v="0"/>
    <n v="448334.06"/>
    <n v="448334.06"/>
    <n v="41665.94"/>
    <n v="0.91496746938775508"/>
  </r>
  <r>
    <s v="21375900"/>
    <s v="DIRECCIÓN GENERAL DE ARCHIVO NACIONAL"/>
    <x v="19"/>
    <s v="001"/>
    <x v="46"/>
    <s v="SEGUROS, REASEGUROS Y OTRAS OBLIGACIONES"/>
    <n v="32090000"/>
    <n v="30240000"/>
    <n v="29170016.039999999"/>
    <n v="0"/>
    <n v="0"/>
    <n v="0"/>
    <n v="27175618"/>
    <n v="27175618"/>
    <n v="3064382"/>
    <n v="0.89866461640211637"/>
  </r>
  <r>
    <s v="21375900"/>
    <s v="DIRECCIÓN GENERAL DE ARCHIVO NACIONAL"/>
    <x v="19"/>
    <s v="001"/>
    <x v="47"/>
    <s v="SEGUROS"/>
    <n v="32090000"/>
    <n v="30240000"/>
    <n v="29170016.039999999"/>
    <n v="0"/>
    <n v="0"/>
    <n v="0"/>
    <n v="27175618"/>
    <n v="27175618"/>
    <n v="3064382"/>
    <n v="0.89866461640211637"/>
  </r>
  <r>
    <s v="21375900"/>
    <s v="DIRECCIÓN GENERAL DE ARCHIVO NACIONAL"/>
    <x v="19"/>
    <s v="001"/>
    <x v="48"/>
    <s v="CAPACITACION Y PROTOCOLO"/>
    <n v="0"/>
    <n v="2500000"/>
    <n v="2228890.87"/>
    <n v="0"/>
    <n v="0"/>
    <n v="0"/>
    <n v="1363120"/>
    <n v="623920"/>
    <n v="1136880"/>
    <n v="0.54524799999999995"/>
  </r>
  <r>
    <s v="21375900"/>
    <s v="DIRECCIÓN GENERAL DE ARCHIVO NACIONAL"/>
    <x v="19"/>
    <s v="001"/>
    <x v="49"/>
    <s v="ACTIVIDADES DE CAPACITACION"/>
    <n v="0"/>
    <n v="1500000"/>
    <n v="1228890.8700000001"/>
    <n v="0"/>
    <n v="0"/>
    <n v="0"/>
    <n v="363120"/>
    <n v="363120"/>
    <n v="1136880"/>
    <n v="0.24207999999999999"/>
  </r>
  <r>
    <s v="21375900"/>
    <s v="DIRECCIÓN GENERAL DE ARCHIVO NACIONAL"/>
    <x v="19"/>
    <s v="001"/>
    <x v="131"/>
    <s v="ACTIVIDADES PROTOCOLARIAS Y SOCIALES"/>
    <n v="0"/>
    <n v="1000000"/>
    <n v="1000000"/>
    <n v="0"/>
    <n v="0"/>
    <n v="0"/>
    <n v="1000000"/>
    <n v="260800"/>
    <n v="0"/>
    <n v="1"/>
  </r>
  <r>
    <s v="21375900"/>
    <s v="DIRECCIÓN GENERAL DE ARCHIVO NACIONAL"/>
    <x v="19"/>
    <s v="001"/>
    <x v="51"/>
    <s v="MANTENIMIENTO Y REPARACION"/>
    <n v="97933035"/>
    <n v="102390035"/>
    <n v="64020438.990000002"/>
    <n v="0"/>
    <n v="0"/>
    <n v="0"/>
    <n v="28436281.989999998"/>
    <n v="23193984.870000001"/>
    <n v="73953753.010000005"/>
    <n v="0.27772509297413561"/>
  </r>
  <r>
    <s v="21375900"/>
    <s v="DIRECCIÓN GENERAL DE ARCHIVO NACIONAL"/>
    <x v="19"/>
    <s v="001"/>
    <x v="52"/>
    <s v="MANTENIMIENTO DE EDIFICIOS, LOCALES Y TERRENOS"/>
    <n v="28265035"/>
    <n v="33265035"/>
    <n v="19315927.030000001"/>
    <n v="0"/>
    <n v="0"/>
    <n v="0"/>
    <n v="16293567.68"/>
    <n v="12159561.68"/>
    <n v="16971467.32"/>
    <n v="0.48981062788600704"/>
  </r>
  <r>
    <s v="21375900"/>
    <s v="DIRECCIÓN GENERAL DE ARCHIVO NACIONAL"/>
    <x v="19"/>
    <s v="001"/>
    <x v="53"/>
    <s v="MANT. Y REPARACION DE MAQUINARIA Y EQUIPO DE PROD."/>
    <n v="17250000"/>
    <n v="10700000"/>
    <n v="9229594.7899999991"/>
    <n v="0"/>
    <n v="0"/>
    <n v="0"/>
    <n v="1939673.76"/>
    <n v="1632313.76"/>
    <n v="8760326.2400000002"/>
    <n v="0.18127792149532709"/>
  </r>
  <r>
    <s v="21375900"/>
    <s v="DIRECCIÓN GENERAL DE ARCHIVO NACIONAL"/>
    <x v="19"/>
    <s v="001"/>
    <x v="54"/>
    <s v="MANT. Y REPARACION DE EQUIPO DE TRANSPORTE"/>
    <n v="200000"/>
    <n v="400000"/>
    <n v="233331.01"/>
    <n v="0"/>
    <n v="0"/>
    <n v="0"/>
    <n v="0"/>
    <n v="0"/>
    <n v="400000"/>
    <n v="0"/>
  </r>
  <r>
    <s v="21375900"/>
    <s v="DIRECCIÓN GENERAL DE ARCHIVO NACIONAL"/>
    <x v="19"/>
    <s v="001"/>
    <x v="55"/>
    <s v="MANT. Y REPARACION DE EQUIPO DE COMUNICAC."/>
    <n v="1000000"/>
    <n v="1000000"/>
    <n v="708873.34"/>
    <n v="0"/>
    <n v="0"/>
    <n v="0"/>
    <n v="397760"/>
    <n v="348040"/>
    <n v="602240"/>
    <n v="0.39776"/>
  </r>
  <r>
    <s v="21375900"/>
    <s v="DIRECCIÓN GENERAL DE ARCHIVO NACIONAL"/>
    <x v="19"/>
    <s v="001"/>
    <x v="56"/>
    <s v="MANT. Y REPARACION DE EQUIPO Y MOBILIARIO DE OFIC."/>
    <n v="15000000"/>
    <n v="15000000"/>
    <n v="10633100.109999999"/>
    <n v="0"/>
    <n v="0"/>
    <n v="0"/>
    <n v="6688904.5199999996"/>
    <n v="6688904.5199999996"/>
    <n v="8311095.4800000004"/>
    <n v="0.44592696799999998"/>
  </r>
  <r>
    <s v="21375900"/>
    <s v="DIRECCIÓN GENERAL DE ARCHIVO NACIONAL"/>
    <x v="19"/>
    <s v="001"/>
    <x v="57"/>
    <s v="MANT. Y REP. DE EQUIPO DE COMPUTO Y SIST. DE INF."/>
    <n v="34868000"/>
    <n v="40525000"/>
    <n v="22873966.440000001"/>
    <n v="0"/>
    <n v="0"/>
    <n v="0"/>
    <n v="3116376.03"/>
    <n v="2365164.91"/>
    <n v="37408623.969999999"/>
    <n v="7.6900087106724233E-2"/>
  </r>
  <r>
    <s v="21375900"/>
    <s v="DIRECCIÓN GENERAL DE ARCHIVO NACIONAL"/>
    <x v="19"/>
    <s v="001"/>
    <x v="58"/>
    <s v="MANTENIMIENTO Y REPARACION DE OTROS EQUIPOS"/>
    <n v="1350000"/>
    <n v="1500000"/>
    <n v="1025646.27"/>
    <n v="0"/>
    <n v="0"/>
    <n v="0"/>
    <n v="0"/>
    <n v="0"/>
    <n v="1500000"/>
    <n v="0"/>
  </r>
  <r>
    <s v="21375900"/>
    <s v="DIRECCIÓN GENERAL DE ARCHIVO NACIONAL"/>
    <x v="19"/>
    <s v="001"/>
    <x v="59"/>
    <s v="IMPUESTOS"/>
    <n v="90000"/>
    <n v="90000"/>
    <n v="63798.6"/>
    <n v="0"/>
    <n v="0"/>
    <n v="0"/>
    <n v="0"/>
    <n v="0"/>
    <n v="90000"/>
    <n v="0"/>
  </r>
  <r>
    <s v="21375900"/>
    <s v="DIRECCIÓN GENERAL DE ARCHIVO NACIONAL"/>
    <x v="19"/>
    <s v="001"/>
    <x v="60"/>
    <s v="OTROS IMPUESTOS"/>
    <n v="90000"/>
    <n v="90000"/>
    <n v="63798.6"/>
    <n v="0"/>
    <n v="0"/>
    <n v="0"/>
    <n v="0"/>
    <n v="0"/>
    <n v="90000"/>
    <n v="0"/>
  </r>
  <r>
    <s v="21375900"/>
    <s v="DIRECCIÓN GENERAL DE ARCHIVO NACIONAL"/>
    <x v="19"/>
    <s v="001"/>
    <x v="63"/>
    <s v="MATERIALES Y SUMINISTROS"/>
    <n v="22265000"/>
    <n v="22265000"/>
    <n v="16721293.619999999"/>
    <n v="0"/>
    <n v="0"/>
    <n v="0"/>
    <n v="9035134.5999999996"/>
    <n v="8590225.3499999996"/>
    <n v="13229865.4"/>
    <n v="0.40579989220750057"/>
  </r>
  <r>
    <s v="21375900"/>
    <s v="DIRECCIÓN GENERAL DE ARCHIVO NACIONAL"/>
    <x v="19"/>
    <s v="001"/>
    <x v="64"/>
    <s v="PRODUCTOS QUIMICOS Y CONEXOS"/>
    <n v="4100000"/>
    <n v="3400000"/>
    <n v="2748598.98"/>
    <n v="0"/>
    <n v="0"/>
    <n v="0"/>
    <n v="2297825.2999999998"/>
    <n v="2297825.2999999998"/>
    <n v="1102174.7"/>
    <n v="0.67583097058823527"/>
  </r>
  <r>
    <s v="21375900"/>
    <s v="DIRECCIÓN GENERAL DE ARCHIVO NACIONAL"/>
    <x v="19"/>
    <s v="001"/>
    <x v="65"/>
    <s v="COMBUSTIBLES Y LUBRICANTES"/>
    <n v="1200000"/>
    <n v="1100000"/>
    <n v="804869.84"/>
    <n v="0"/>
    <n v="0"/>
    <n v="0"/>
    <n v="802345"/>
    <n v="802345"/>
    <n v="297655"/>
    <n v="0.72940454545454547"/>
  </r>
  <r>
    <s v="21375900"/>
    <s v="DIRECCIÓN GENERAL DE ARCHIVO NACIONAL"/>
    <x v="19"/>
    <s v="001"/>
    <x v="66"/>
    <s v="PRODUCTOS FARMACEUTICOS Y MEDICINALES"/>
    <n v="500000"/>
    <n v="500000"/>
    <n v="354436.67"/>
    <n v="0"/>
    <n v="0"/>
    <n v="0"/>
    <n v="231430"/>
    <n v="231430"/>
    <n v="268570"/>
    <n v="0.46285999999999999"/>
  </r>
  <r>
    <s v="21375900"/>
    <s v="DIRECCIÓN GENERAL DE ARCHIVO NACIONAL"/>
    <x v="19"/>
    <s v="001"/>
    <x v="67"/>
    <s v="TINTAS, PINTURAS Y DILUYENTES"/>
    <n v="2200000"/>
    <n v="1600000"/>
    <n v="1447517.8"/>
    <n v="0"/>
    <n v="0"/>
    <n v="0"/>
    <n v="1191774.8799999999"/>
    <n v="1191774.8799999999"/>
    <n v="408225.12"/>
    <n v="0.74485929999999989"/>
  </r>
  <r>
    <s v="21375900"/>
    <s v="DIRECCIÓN GENERAL DE ARCHIVO NACIONAL"/>
    <x v="19"/>
    <s v="001"/>
    <x v="68"/>
    <s v="OTROS PRODUCTOS QUIMICOS Y CONEXOS"/>
    <n v="200000"/>
    <n v="200000"/>
    <n v="141774.67000000001"/>
    <n v="0"/>
    <n v="0"/>
    <n v="0"/>
    <n v="72275.42"/>
    <n v="72275.42"/>
    <n v="127724.58"/>
    <n v="0.36137710000000001"/>
  </r>
  <r>
    <s v="21375900"/>
    <s v="DIRECCIÓN GENERAL DE ARCHIVO NACIONAL"/>
    <x v="19"/>
    <s v="001"/>
    <x v="69"/>
    <s v="ALIMENTOS Y PRODUCTOS AGROPECUARIOS"/>
    <n v="0"/>
    <n v="100000"/>
    <n v="100000"/>
    <n v="0"/>
    <n v="0"/>
    <n v="0"/>
    <n v="82930"/>
    <n v="82930"/>
    <n v="17070"/>
    <n v="0.82930000000000004"/>
  </r>
  <r>
    <s v="21375900"/>
    <s v="DIRECCIÓN GENERAL DE ARCHIVO NACIONAL"/>
    <x v="19"/>
    <s v="001"/>
    <x v="71"/>
    <s v="ALIMENTOS Y BEBIDAS"/>
    <n v="0"/>
    <n v="100000"/>
    <n v="100000"/>
    <n v="0"/>
    <n v="0"/>
    <n v="0"/>
    <n v="82930"/>
    <n v="82930"/>
    <n v="17070"/>
    <n v="0.82930000000000004"/>
  </r>
  <r>
    <s v="21375900"/>
    <s v="DIRECCIÓN GENERAL DE ARCHIVO NACIONAL"/>
    <x v="19"/>
    <s v="001"/>
    <x v="72"/>
    <s v="MATERIALES Y PROD DE USO EN LA CONSTRUC Y MANT."/>
    <n v="2500000"/>
    <n v="1800000"/>
    <n v="1417531.83"/>
    <n v="0"/>
    <n v="0"/>
    <n v="0"/>
    <n v="396359.16"/>
    <n v="288302.90999999997"/>
    <n v="1403640.84"/>
    <n v="0.22019953333333331"/>
  </r>
  <r>
    <s v="21375900"/>
    <s v="DIRECCIÓN GENERAL DE ARCHIVO NACIONAL"/>
    <x v="19"/>
    <s v="001"/>
    <x v="73"/>
    <s v="MATERIALES Y PRODUCTOS METALICOS"/>
    <n v="1000000"/>
    <n v="400000"/>
    <n v="400000"/>
    <n v="0"/>
    <n v="0"/>
    <n v="0"/>
    <n v="52325"/>
    <n v="52325"/>
    <n v="347675"/>
    <n v="0.1308125"/>
  </r>
  <r>
    <s v="21375900"/>
    <s v="DIRECCIÓN GENERAL DE ARCHIVO NACIONAL"/>
    <x v="19"/>
    <s v="001"/>
    <x v="153"/>
    <s v="MATERIALES Y PRODUCTOS MINERALES Y ASFALTICOS"/>
    <n v="250000"/>
    <n v="150000"/>
    <n v="131440.16"/>
    <n v="0"/>
    <n v="0"/>
    <n v="0"/>
    <n v="31365"/>
    <n v="31365"/>
    <n v="118635"/>
    <n v="0.20910000000000001"/>
  </r>
  <r>
    <s v="21375900"/>
    <s v="DIRECCIÓN GENERAL DE ARCHIVO NACIONAL"/>
    <x v="19"/>
    <s v="001"/>
    <x v="74"/>
    <s v="MAT. Y PROD. ELECTRICOS, TELEFONICOS Y DE COMPUTO"/>
    <n v="500000"/>
    <n v="500000"/>
    <n v="354436.67"/>
    <n v="0"/>
    <n v="0"/>
    <n v="0"/>
    <n v="120562.15"/>
    <n v="120562.15"/>
    <n v="379437.85"/>
    <n v="0.24112429999999999"/>
  </r>
  <r>
    <s v="21375900"/>
    <s v="DIRECCIÓN GENERAL DE ARCHIVO NACIONAL"/>
    <x v="19"/>
    <s v="001"/>
    <x v="75"/>
    <s v="MATERIALES Y PRODUCTOS DE PLASTICO"/>
    <n v="250000"/>
    <n v="250000"/>
    <n v="177218.33"/>
    <n v="0"/>
    <n v="0"/>
    <n v="0"/>
    <n v="144727.01"/>
    <n v="36670.76"/>
    <n v="105272.99"/>
    <n v="0.57890804000000007"/>
  </r>
  <r>
    <s v="21375900"/>
    <s v="DIRECCIÓN GENERAL DE ARCHIVO NACIONAL"/>
    <x v="19"/>
    <s v="001"/>
    <x v="76"/>
    <s v="OTROS MAT. Y PROD.DE USO EN LA CONSTRU. Y MANTENIM"/>
    <n v="500000"/>
    <n v="500000"/>
    <n v="354436.67"/>
    <n v="0"/>
    <n v="0"/>
    <n v="0"/>
    <n v="47380"/>
    <n v="47380"/>
    <n v="452620"/>
    <n v="9.4759999999999997E-2"/>
  </r>
  <r>
    <s v="21375900"/>
    <s v="DIRECCIÓN GENERAL DE ARCHIVO NACIONAL"/>
    <x v="19"/>
    <s v="001"/>
    <x v="77"/>
    <s v="HERRAMIENTAS, REPUESTOS Y ACCESORIOS"/>
    <n v="5440000"/>
    <n v="5440000"/>
    <n v="3910492.8"/>
    <n v="0"/>
    <n v="0"/>
    <n v="0"/>
    <n v="1129265.71"/>
    <n v="792412.71"/>
    <n v="4310734.29"/>
    <n v="0.20758560845588234"/>
  </r>
  <r>
    <s v="21375900"/>
    <s v="DIRECCIÓN GENERAL DE ARCHIVO NACIONAL"/>
    <x v="19"/>
    <s v="001"/>
    <x v="78"/>
    <s v="HERRAMIENTAS E INSTRUMENTOS"/>
    <n v="440000"/>
    <n v="440000"/>
    <n v="366126.1"/>
    <n v="0"/>
    <n v="0"/>
    <n v="0"/>
    <n v="363436.19"/>
    <n v="363436.19"/>
    <n v="76563.81"/>
    <n v="0.82599134090909088"/>
  </r>
  <r>
    <s v="21375900"/>
    <s v="DIRECCIÓN GENERAL DE ARCHIVO NACIONAL"/>
    <x v="19"/>
    <s v="001"/>
    <x v="79"/>
    <s v="REPUESTOS Y ACCESORIOS"/>
    <n v="5000000"/>
    <n v="5000000"/>
    <n v="3544366.7"/>
    <n v="0"/>
    <n v="0"/>
    <n v="0"/>
    <n v="765829.52"/>
    <n v="428976.52"/>
    <n v="4234170.4800000004"/>
    <n v="0.15316590399999999"/>
  </r>
  <r>
    <s v="21375900"/>
    <s v="DIRECCIÓN GENERAL DE ARCHIVO NACIONAL"/>
    <x v="19"/>
    <s v="001"/>
    <x v="80"/>
    <s v="UTILES, MATERIALES Y SUMINISTROS DIVERSOS"/>
    <n v="10225000"/>
    <n v="11525000"/>
    <n v="8544670.0099999998"/>
    <n v="0"/>
    <n v="0"/>
    <n v="0"/>
    <n v="5128754.43"/>
    <n v="5128754.43"/>
    <n v="6396245.5700000003"/>
    <n v="0.44501123036876356"/>
  </r>
  <r>
    <s v="21375900"/>
    <s v="DIRECCIÓN GENERAL DE ARCHIVO NACIONAL"/>
    <x v="19"/>
    <s v="001"/>
    <x v="81"/>
    <s v="UTILES Y MATERIALES DE OFICINA Y COMPUTO"/>
    <n v="1600000"/>
    <n v="2000000"/>
    <n v="1405306.48"/>
    <n v="0"/>
    <n v="0"/>
    <n v="0"/>
    <n v="1163589.53"/>
    <n v="1163589.53"/>
    <n v="836410.47"/>
    <n v="0.58179476500000005"/>
  </r>
  <r>
    <s v="21375900"/>
    <s v="DIRECCIÓN GENERAL DE ARCHIVO NACIONAL"/>
    <x v="19"/>
    <s v="001"/>
    <x v="82"/>
    <s v="UTILES Y MATERIALES MEDICO, HOSPITALARIO Y DE INV."/>
    <n v="300000"/>
    <n v="250000"/>
    <n v="189772.92"/>
    <n v="0"/>
    <n v="0"/>
    <n v="0"/>
    <n v="49629"/>
    <n v="49629"/>
    <n v="200371"/>
    <n v="0.198516"/>
  </r>
  <r>
    <s v="21375900"/>
    <s v="DIRECCIÓN GENERAL DE ARCHIVO NACIONAL"/>
    <x v="19"/>
    <s v="001"/>
    <x v="83"/>
    <s v="PRODUCTOS DE PAPEL, CARTON E IMPRESOS"/>
    <n v="3600000"/>
    <n v="4450000"/>
    <n v="3212167.63"/>
    <n v="0"/>
    <n v="0"/>
    <n v="0"/>
    <n v="2216494.5099999998"/>
    <n v="2216494.5099999998"/>
    <n v="2233505.4900000002"/>
    <n v="0.49808865393258422"/>
  </r>
  <r>
    <s v="21375900"/>
    <s v="DIRECCIÓN GENERAL DE ARCHIVO NACIONAL"/>
    <x v="19"/>
    <s v="001"/>
    <x v="84"/>
    <s v="TEXTILES Y VESTUARIO"/>
    <n v="2425000"/>
    <n v="2625000"/>
    <n v="2152792.4700000002"/>
    <n v="0"/>
    <n v="0"/>
    <n v="0"/>
    <n v="1390009.21"/>
    <n v="1390009.21"/>
    <n v="1234990.79"/>
    <n v="0.52952731809523812"/>
  </r>
  <r>
    <s v="21375900"/>
    <s v="DIRECCIÓN GENERAL DE ARCHIVO NACIONAL"/>
    <x v="19"/>
    <s v="001"/>
    <x v="85"/>
    <s v="UTILES Y MATERIALES DE LIMPIEZA"/>
    <n v="1525000"/>
    <n v="1425000"/>
    <n v="1035253.67"/>
    <n v="0"/>
    <n v="0"/>
    <n v="0"/>
    <n v="79725"/>
    <n v="79725"/>
    <n v="1345275"/>
    <n v="5.5947368421052635E-2"/>
  </r>
  <r>
    <s v="21375900"/>
    <s v="DIRECCIÓN GENERAL DE ARCHIVO NACIONAL"/>
    <x v="19"/>
    <s v="001"/>
    <x v="86"/>
    <s v="UTILES Y MATERIALES DE RESGUARDO Y SEGURIDAD"/>
    <n v="325000"/>
    <n v="325000"/>
    <n v="230383.84"/>
    <n v="0"/>
    <n v="0"/>
    <n v="0"/>
    <n v="80607.960000000006"/>
    <n v="80607.960000000006"/>
    <n v="244392.04"/>
    <n v="0.24802449230769233"/>
  </r>
  <r>
    <s v="21375900"/>
    <s v="DIRECCIÓN GENERAL DE ARCHIVO NACIONAL"/>
    <x v="19"/>
    <s v="001"/>
    <x v="87"/>
    <s v="OTROS UTILES, MATERIALES Y SUMINISTROS DIVERSOS"/>
    <n v="450000"/>
    <n v="450000"/>
    <n v="318993"/>
    <n v="0"/>
    <n v="0"/>
    <n v="0"/>
    <n v="148699.22"/>
    <n v="148699.22"/>
    <n v="301300.78000000003"/>
    <n v="0.33044271111111112"/>
  </r>
  <r>
    <s v="21375900"/>
    <s v="DIRECCIÓN GENERAL DE ARCHIVO NACIONAL"/>
    <x v="19"/>
    <s v="001"/>
    <x v="88"/>
    <s v="TRANSFERENCIAS CORRIENTES"/>
    <n v="90308356"/>
    <n v="90308356"/>
    <n v="86229078.079999998"/>
    <n v="0"/>
    <n v="0"/>
    <n v="0"/>
    <n v="64494122.829999998"/>
    <n v="64494122.829999998"/>
    <n v="25814233.170000002"/>
    <n v="0.71415454434803349"/>
  </r>
  <r>
    <s v="21375900"/>
    <s v="DIRECCIÓN GENERAL DE ARCHIVO NACIONAL"/>
    <x v="19"/>
    <s v="001"/>
    <x v="89"/>
    <s v="TRANSFERENCIAS CORRIENTES AL SECTOR PUBLICO"/>
    <n v="28516386"/>
    <n v="28516386"/>
    <n v="27438109"/>
    <n v="0"/>
    <n v="0"/>
    <n v="0"/>
    <n v="15255913.460000001"/>
    <n v="15255913.460000001"/>
    <n v="13260472.539999999"/>
    <n v="0.53498761939889583"/>
  </r>
  <r>
    <s v="21375900"/>
    <s v="DIRECCIÓN GENERAL DE ARCHIVO NACIONAL"/>
    <x v="19"/>
    <s v="001"/>
    <x v="311"/>
    <s v="CCSS CONTRIBUCION ESTATAL SEGURO PENSIONES (CONTRIBUCION ESTATAL AL SEGURO DE PENSIONES, SEGUN LEY NO. 17 DEL 22 DE OCTUBRE DE 1943, LEY"/>
    <n v="24599300"/>
    <n v="24599300"/>
    <n v="23669138"/>
    <n v="0"/>
    <n v="0"/>
    <n v="0"/>
    <n v="13160320.949999999"/>
    <n v="13160320.949999999"/>
    <n v="11438979.050000001"/>
    <n v="0.53498761956641039"/>
  </r>
  <r>
    <s v="21375900"/>
    <s v="DIRECCIÓN GENERAL DE ARCHIVO NACIONAL"/>
    <x v="19"/>
    <s v="001"/>
    <x v="312"/>
    <s v="CCSS CONTRIBUCION ESTATAL SEGURO SALUD (CONTRIBUCION ESTATAL AL SEGURO DE SALUD, SEGUN LEY NO. 17 DEL 22 DE OCTUBRE DE 1943, LEY"/>
    <n v="3917086"/>
    <n v="3917086"/>
    <n v="3768971"/>
    <n v="0"/>
    <n v="0"/>
    <n v="0"/>
    <n v="2095592.51"/>
    <n v="2095592.51"/>
    <n v="1821493.49"/>
    <n v="0.53498761834690378"/>
  </r>
  <r>
    <s v="21375900"/>
    <s v="DIRECCIÓN GENERAL DE ARCHIVO NACIONAL"/>
    <x v="19"/>
    <s v="001"/>
    <x v="96"/>
    <s v="PRESTACIONES"/>
    <n v="61500000"/>
    <n v="54887500"/>
    <n v="51887500"/>
    <n v="0"/>
    <n v="0"/>
    <n v="0"/>
    <n v="42442864.25"/>
    <n v="42442864.25"/>
    <n v="12444635.75"/>
    <n v="0.77327012981097698"/>
  </r>
  <r>
    <s v="21375900"/>
    <s v="DIRECCIÓN GENERAL DE ARCHIVO NACIONAL"/>
    <x v="19"/>
    <s v="001"/>
    <x v="97"/>
    <s v="PRESTACIONES LEGALES"/>
    <n v="54000000"/>
    <n v="47387500"/>
    <n v="44387500"/>
    <n v="0"/>
    <n v="0"/>
    <n v="0"/>
    <n v="38196244.210000001"/>
    <n v="38196244.210000001"/>
    <n v="9191255.7899999991"/>
    <n v="0.80604050034291741"/>
  </r>
  <r>
    <s v="21375900"/>
    <s v="DIRECCIÓN GENERAL DE ARCHIVO NACIONAL"/>
    <x v="19"/>
    <s v="001"/>
    <x v="98"/>
    <s v="OTRAS PRESTACIONES"/>
    <n v="7500000"/>
    <n v="7500000"/>
    <n v="7500000"/>
    <n v="0"/>
    <n v="0"/>
    <n v="0"/>
    <n v="4246620.04"/>
    <n v="4246620.04"/>
    <n v="3253379.96"/>
    <n v="0.56621600533333338"/>
  </r>
  <r>
    <s v="21375900"/>
    <s v="DIRECCIÓN GENERAL DE ARCHIVO NACIONAL"/>
    <x v="19"/>
    <s v="001"/>
    <x v="105"/>
    <s v="TRANSFERENCIAS CORRIENTES AL SECTOR EXTERNO"/>
    <n v="291970"/>
    <n v="6904470"/>
    <n v="6903469.0800000001"/>
    <n v="0"/>
    <n v="0"/>
    <n v="0"/>
    <n v="6795345.1200000001"/>
    <n v="6795345.1200000001"/>
    <n v="109124.88"/>
    <n v="0.98419503886612592"/>
  </r>
  <r>
    <s v="21375900"/>
    <s v="DIRECCIÓN GENERAL DE ARCHIVO NACIONAL"/>
    <x v="19"/>
    <s v="001"/>
    <x v="313"/>
    <s v="ASOCIACION LATINOAMERICANA DE ARCHIVOS. (PARA LA CUOTA DE MEMBRESIA ANUAL A LA ASOCIACION LATINOAMERICANA DE ARCHIVOS, SEGUN VII"/>
    <n v="291970"/>
    <n v="291970"/>
    <n v="290969.08"/>
    <n v="0"/>
    <n v="0"/>
    <n v="0"/>
    <n v="289802.88"/>
    <n v="289802.88"/>
    <n v="2167.12"/>
    <n v="0.99257759358838238"/>
  </r>
  <r>
    <s v="21375900"/>
    <s v="DIRECCIÓN GENERAL DE ARCHIVO NACIONAL"/>
    <x v="19"/>
    <s v="001"/>
    <x v="314"/>
    <s v="ORGANIZACIÓN DE ESTADOS IBEROAMERICANOS. (CUOTA ANUAL DEL PROGRAMA DE AYUDAS PARA EL DESARROLLO DE LOS ARCHIVOS IBEROAMERICANOS-IBERARCHIVOS-"/>
    <n v="0"/>
    <n v="6612500"/>
    <n v="6612500"/>
    <n v="0"/>
    <n v="0"/>
    <n v="0"/>
    <n v="6505542.2400000002"/>
    <n v="6505542.2400000002"/>
    <n v="106957.75999999999"/>
    <n v="0.9838249134215501"/>
  </r>
  <r>
    <s v="21375900"/>
    <s v="DIRECCIÓN GENERAL DE ARCHIVO NACIONAL"/>
    <x v="19"/>
    <s v="280"/>
    <x v="110"/>
    <s v="BIENES DURADEROS"/>
    <n v="82594300"/>
    <n v="82594300"/>
    <n v="82594300"/>
    <n v="0"/>
    <n v="0"/>
    <n v="0"/>
    <n v="3691344.66"/>
    <n v="1266005.9099999999"/>
    <n v="78902955.340000004"/>
    <n v="4.4692486769668124E-2"/>
  </r>
  <r>
    <s v="21375900"/>
    <s v="DIRECCIÓN GENERAL DE ARCHIVO NACIONAL"/>
    <x v="19"/>
    <s v="280"/>
    <x v="111"/>
    <s v="MAQUINARIA, EQUIPO Y MOBILIARIO"/>
    <n v="10000000"/>
    <n v="10000000"/>
    <n v="10000000"/>
    <n v="0"/>
    <n v="0"/>
    <n v="0"/>
    <n v="3691344.66"/>
    <n v="1266005.9099999999"/>
    <n v="6308655.3399999999"/>
    <n v="0.36913446599999999"/>
  </r>
  <r>
    <s v="21375900"/>
    <s v="DIRECCIÓN GENERAL DE ARCHIVO NACIONAL"/>
    <x v="19"/>
    <s v="280"/>
    <x v="115"/>
    <s v="EQUIPO Y PROGRAMAS DE COMPUTO"/>
    <n v="10000000"/>
    <n v="10000000"/>
    <n v="10000000"/>
    <n v="0"/>
    <n v="0"/>
    <n v="0"/>
    <n v="3691344.66"/>
    <n v="1266005.9099999999"/>
    <n v="6308655.3399999999"/>
    <n v="0.36913446599999999"/>
  </r>
  <r>
    <s v="21375900"/>
    <s v="DIRECCIÓN GENERAL DE ARCHIVO NACIONAL"/>
    <x v="19"/>
    <s v="280"/>
    <x v="117"/>
    <s v="CONSTRUCCIONES, ADICIONES Y MEJORA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19"/>
    <s v="280"/>
    <x v="171"/>
    <s v="EDIFICIO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19"/>
    <s v="280"/>
    <x v="119"/>
    <s v="BIENES DURADEROS DIVERSOS"/>
    <n v="12394300"/>
    <n v="12394300"/>
    <n v="12394300"/>
    <n v="0"/>
    <n v="0"/>
    <n v="0"/>
    <n v="0"/>
    <n v="0"/>
    <n v="12394300"/>
    <n v="0"/>
  </r>
  <r>
    <s v="21375900"/>
    <s v="DIRECCIÓN GENERAL DE ARCHIVO NACIONAL"/>
    <x v="19"/>
    <s v="280"/>
    <x v="120"/>
    <s v="BIENES INTANGIBLES"/>
    <n v="12394300"/>
    <n v="12394300"/>
    <n v="12394300"/>
    <n v="0"/>
    <n v="0"/>
    <n v="0"/>
    <n v="0"/>
    <n v="0"/>
    <n v="12394300"/>
    <n v="0"/>
  </r>
  <r>
    <s v="21376000"/>
    <s v="CONSEJO NAC.POLÍTICA PÚBLICA PERSONA JOV"/>
    <x v="20"/>
    <s v="001"/>
    <x v="0"/>
    <s v=""/>
    <n v="2156302815"/>
    <n v="2156302815"/>
    <n v="1870675235.1700001"/>
    <n v="0"/>
    <n v="0"/>
    <n v="0"/>
    <n v="658659053.5"/>
    <n v="605214497.11000001"/>
    <n v="1497643761.5"/>
    <n v="0.3054575864382944"/>
  </r>
  <r>
    <s v="21376000"/>
    <s v="CONSEJO NAC.POLÍTICA PÚBLICA PERSONA JOV"/>
    <x v="20"/>
    <s v="001"/>
    <x v="1"/>
    <s v="REMUNERACIONES"/>
    <n v="823143089"/>
    <n v="822675069"/>
    <n v="772677513"/>
    <n v="0"/>
    <n v="0"/>
    <n v="0"/>
    <n v="370027223.63999999"/>
    <n v="351048235.04000002"/>
    <n v="452647845.36000001"/>
    <n v="0.44978538621546582"/>
  </r>
  <r>
    <s v="21376000"/>
    <s v="CONSEJO NAC.POLÍTICA PÚBLICA PERSONA JOV"/>
    <x v="20"/>
    <s v="001"/>
    <x v="2"/>
    <s v="REMUNERACIONES BASICAS"/>
    <n v="336813600"/>
    <n v="404746397"/>
    <n v="375894847"/>
    <n v="0"/>
    <n v="0"/>
    <n v="0"/>
    <n v="179152860.66"/>
    <n v="170025215.09"/>
    <n v="225593536.34"/>
    <n v="0.44262990847575107"/>
  </r>
  <r>
    <s v="21376000"/>
    <s v="CONSEJO NAC.POLÍTICA PÚBLICA PERSONA JOV"/>
    <x v="20"/>
    <s v="001"/>
    <x v="3"/>
    <s v="SUELDOS PARA CARGOS FIJOS"/>
    <n v="336813600"/>
    <n v="404746397"/>
    <n v="375894847"/>
    <n v="0"/>
    <n v="0"/>
    <n v="0"/>
    <n v="179152860.66"/>
    <n v="170025215.09"/>
    <n v="225593536.34"/>
    <n v="0.44262990847575107"/>
  </r>
  <r>
    <s v="21376000"/>
    <s v="CONSEJO NAC.POLÍTICA PÚBLICA PERSONA JOV"/>
    <x v="20"/>
    <s v="001"/>
    <x v="5"/>
    <s v="REMUNERACIONES EVENTUALES"/>
    <n v="9600000"/>
    <n v="9326249"/>
    <n v="9326249"/>
    <n v="0"/>
    <n v="0"/>
    <n v="0"/>
    <n v="3214168.02"/>
    <n v="2161723.9900000002"/>
    <n v="6112080.9800000004"/>
    <n v="0.34463673659152783"/>
  </r>
  <r>
    <s v="21376000"/>
    <s v="CONSEJO NAC.POLÍTICA PÚBLICA PERSONA JOV"/>
    <x v="20"/>
    <s v="001"/>
    <x v="304"/>
    <s v="DIETAS"/>
    <n v="9600000"/>
    <n v="9326249"/>
    <n v="9326249"/>
    <n v="0"/>
    <n v="0"/>
    <n v="0"/>
    <n v="3214168.02"/>
    <n v="2161723.9900000002"/>
    <n v="6112080.9800000004"/>
    <n v="0.34463673659152783"/>
  </r>
  <r>
    <s v="21376000"/>
    <s v="CONSEJO NAC.POLÍTICA PÚBLICA PERSONA JOV"/>
    <x v="20"/>
    <s v="001"/>
    <x v="7"/>
    <s v="INCENTIVOS SALARIALES"/>
    <n v="344781207"/>
    <n v="276687015"/>
    <n v="263224228"/>
    <n v="0"/>
    <n v="0"/>
    <n v="0"/>
    <n v="126999083.27"/>
    <n v="126999083.27"/>
    <n v="149687931.72999999"/>
    <n v="0.45899907254411632"/>
  </r>
  <r>
    <s v="21376000"/>
    <s v="CONSEJO NAC.POLÍTICA PÚBLICA PERSONA JOV"/>
    <x v="20"/>
    <s v="001"/>
    <x v="8"/>
    <s v="RETRIBUCION POR AÑOS SERVIDOS"/>
    <n v="92600000"/>
    <n v="63700983"/>
    <n v="62983989"/>
    <n v="0"/>
    <n v="0"/>
    <n v="0"/>
    <n v="30955670.75"/>
    <n v="30955670.75"/>
    <n v="32745312.25"/>
    <n v="0.48595279526534152"/>
  </r>
  <r>
    <s v="21376000"/>
    <s v="CONSEJO NAC.POLÍTICA PÚBLICA PERSONA JOV"/>
    <x v="20"/>
    <s v="001"/>
    <x v="9"/>
    <s v="RESTRICCION AL EJERCICIO LIBERAL DE LA PROFESION"/>
    <n v="134925670"/>
    <n v="100650142"/>
    <n v="91318343"/>
    <n v="0"/>
    <n v="0"/>
    <n v="0"/>
    <n v="47556685.799999997"/>
    <n v="47556685.799999997"/>
    <n v="53093456.200000003"/>
    <n v="0.47249496975374361"/>
  </r>
  <r>
    <s v="21376000"/>
    <s v="CONSEJO NAC.POLÍTICA PÚBLICA PERSONA JOV"/>
    <x v="20"/>
    <s v="001"/>
    <x v="10"/>
    <s v="DECIMOTERCER MES"/>
    <n v="51456123"/>
    <n v="51456123"/>
    <n v="48202376"/>
    <n v="0"/>
    <n v="0"/>
    <n v="0"/>
    <n v="1733285.1"/>
    <n v="1733285.1"/>
    <n v="49722837.899999999"/>
    <n v="3.3684720086664906E-2"/>
  </r>
  <r>
    <s v="21376000"/>
    <s v="CONSEJO NAC.POLÍTICA PÚBLICA PERSONA JOV"/>
    <x v="20"/>
    <s v="001"/>
    <x v="11"/>
    <s v="SALARIO ESCOLAR"/>
    <n v="41699414"/>
    <n v="41699414"/>
    <n v="41699414"/>
    <n v="0"/>
    <n v="0"/>
    <n v="0"/>
    <n v="37422117.950000003"/>
    <n v="37422117.950000003"/>
    <n v="4277296.05"/>
    <n v="0.89742551178297136"/>
  </r>
  <r>
    <s v="21376000"/>
    <s v="CONSEJO NAC.POLÍTICA PÚBLICA PERSONA JOV"/>
    <x v="20"/>
    <s v="001"/>
    <x v="12"/>
    <s v="OTROS INCENTIVOS SALARIALES"/>
    <n v="24100000"/>
    <n v="19180353"/>
    <n v="19020106"/>
    <n v="0"/>
    <n v="0"/>
    <n v="0"/>
    <n v="9331323.6699999999"/>
    <n v="9331323.6699999999"/>
    <n v="9849029.3300000001"/>
    <n v="0.48650427184525746"/>
  </r>
  <r>
    <s v="21376000"/>
    <s v="CONSEJO NAC.POLÍTICA PÚBLICA PERSONA JOV"/>
    <x v="20"/>
    <s v="001"/>
    <x v="13"/>
    <s v="CONTRIB. PATRONALES AL DES. Y LA SEGURIDAD SOCIAL"/>
    <n v="61438523"/>
    <n v="61422228"/>
    <n v="57613820"/>
    <n v="0"/>
    <n v="0"/>
    <n v="0"/>
    <n v="28797541.789999999"/>
    <n v="25304083.789999999"/>
    <n v="32624686.210000001"/>
    <n v="0.46884560732639002"/>
  </r>
  <r>
    <s v="21376000"/>
    <s v="CONSEJO NAC.POLÍTICA PÚBLICA PERSONA JOV"/>
    <x v="20"/>
    <s v="001"/>
    <x v="315"/>
    <s v="CCSS CONTRIBUCION PATRONAL SEGURO SALUD (CONTRIBUCION PATRONAL SEGURO DE SALUD, SEGUN LEY NO. 17 DEL 22 DE OCTUBRE DE 1943, LEY"/>
    <n v="58287829"/>
    <n v="58272370"/>
    <n v="54659265"/>
    <n v="0"/>
    <n v="0"/>
    <n v="0"/>
    <n v="27321885.140000001"/>
    <n v="24007577.140000001"/>
    <n v="30950484.859999999"/>
    <n v="0.4688651781281592"/>
  </r>
  <r>
    <s v="21376000"/>
    <s v="CONSEJO NAC.POLÍTICA PÚBLICA PERSONA JOV"/>
    <x v="20"/>
    <s v="001"/>
    <x v="316"/>
    <s v="BANCO POPULAR Y DE DESARROLLO COMUNAL. (BPDC) (SEGUN LEY NO. 4351 DEL 11 DE JULIO DE 1969, LEY ORGANICA DEL B.P.D.C.)."/>
    <n v="3150694"/>
    <n v="3149858"/>
    <n v="2954555"/>
    <n v="0"/>
    <n v="0"/>
    <n v="0"/>
    <n v="1475656.65"/>
    <n v="1296506.6499999999"/>
    <n v="1674201.35"/>
    <n v="0.46848354751230054"/>
  </r>
  <r>
    <s v="21376000"/>
    <s v="CONSEJO NAC.POLÍTICA PÚBLICA PERSONA JOV"/>
    <x v="20"/>
    <s v="001"/>
    <x v="16"/>
    <s v="CONTRIB PATRONALES A FOND PENS Y OTROS FOND CAPIT."/>
    <n v="70509759"/>
    <n v="70493180"/>
    <n v="66618369"/>
    <n v="0"/>
    <n v="0"/>
    <n v="0"/>
    <n v="31863569.899999999"/>
    <n v="26558128.899999999"/>
    <n v="38629610.100000001"/>
    <n v="0.4520092567820036"/>
  </r>
  <r>
    <s v="21376000"/>
    <s v="CONSEJO NAC.POLÍTICA PÚBLICA PERSONA JOV"/>
    <x v="20"/>
    <s v="001"/>
    <x v="317"/>
    <s v="CCSS CONTRIBUCION PATRONAL SEGURO PENSIONES (CONTRIBUCION PATRONAL SEGURO DE PENSIONES, SEGUN LEY NO. 17 DEL 22 DE OCTUBRE DE 1943, LEY"/>
    <n v="34153517"/>
    <n v="34144459"/>
    <n v="32027375"/>
    <n v="0"/>
    <n v="0"/>
    <n v="0"/>
    <n v="15997759.189999999"/>
    <n v="12304685.189999999"/>
    <n v="18146699.809999999"/>
    <n v="0.4685316346643536"/>
  </r>
  <r>
    <s v="21376000"/>
    <s v="CONSEJO NAC.POLÍTICA PÚBLICA PERSONA JOV"/>
    <x v="20"/>
    <s v="001"/>
    <x v="318"/>
    <s v="CCSS APORTE PATRONAL REGIMEN PENSIONES (APORTE PATRONAL AL REGIMEN DE PENSIONES, SEGUN LEY DE PROTECCION AL TRABAJADOR NO. 7983 DEL 16"/>
    <n v="18904161"/>
    <n v="18899147"/>
    <n v="17727329"/>
    <n v="0"/>
    <n v="0"/>
    <n v="0"/>
    <n v="8493744.9299999997"/>
    <n v="7418833.9299999997"/>
    <n v="10405402.07"/>
    <n v="0.44942477721349011"/>
  </r>
  <r>
    <s v="21376000"/>
    <s v="CONSEJO NAC.POLÍTICA PÚBLICA PERSONA JOV"/>
    <x v="20"/>
    <s v="001"/>
    <x v="319"/>
    <s v="CCSS APORTE PATRONAL FONDO CAPITALIZACION LABORAL (APORTE PATRONAL AL FONDO DE CAPITALIZACION LABORAL, SEGUN LEY DE PROTECCION AL TRABAJADOR"/>
    <n v="9452081"/>
    <n v="9449574"/>
    <n v="8863665"/>
    <n v="0"/>
    <n v="0"/>
    <n v="0"/>
    <n v="4787203.97"/>
    <n v="4249747.97"/>
    <n v="4662370.03"/>
    <n v="0.50660526813166384"/>
  </r>
  <r>
    <s v="21376000"/>
    <s v="CONSEJO NAC.POLÍTICA PÚBLICA PERSONA JOV"/>
    <x v="20"/>
    <s v="001"/>
    <x v="320"/>
    <s v="ASOCIACION DE EMPLEADOS DEL MINISTERIO DE CULTURA Y JUVENTUD (ASEMICULTURA). (APORTE PATRONAL A LA ASOCIACION DE EMPLEADOS DEL MINISTERIO DE CULTURA"/>
    <n v="8000000"/>
    <n v="8000000"/>
    <n v="8000000"/>
    <n v="0"/>
    <n v="0"/>
    <n v="0"/>
    <n v="2584861.81"/>
    <n v="2584861.81"/>
    <n v="5415138.1900000004"/>
    <n v="0.32310772625"/>
  </r>
  <r>
    <s v="21376000"/>
    <s v="CONSEJO NAC.POLÍTICA PÚBLICA PERSONA JOV"/>
    <x v="20"/>
    <s v="001"/>
    <x v="21"/>
    <s v="SERVICIOS"/>
    <n v="528107972"/>
    <n v="528107972"/>
    <n v="438178463.17000002"/>
    <n v="0"/>
    <n v="0"/>
    <n v="0"/>
    <n v="187687182.90000001"/>
    <n v="153221615.11000001"/>
    <n v="340420789.10000002"/>
    <n v="0.35539547374982633"/>
  </r>
  <r>
    <s v="21376000"/>
    <s v="CONSEJO NAC.POLÍTICA PÚBLICA PERSONA JOV"/>
    <x v="20"/>
    <s v="001"/>
    <x v="24"/>
    <s v="SERVICIOS BASICOS"/>
    <n v="21000000"/>
    <n v="21000000"/>
    <n v="13506341.949999999"/>
    <n v="0"/>
    <n v="0"/>
    <n v="0"/>
    <n v="6042714.8399999999"/>
    <n v="6042714.8399999999"/>
    <n v="14957285.16"/>
    <n v="0.28774832571428571"/>
  </r>
  <r>
    <s v="21376000"/>
    <s v="CONSEJO NAC.POLÍTICA PÚBLICA PERSONA JOV"/>
    <x v="20"/>
    <s v="001"/>
    <x v="25"/>
    <s v="SERVICIO DE AGUA Y ALCANTARILLADO"/>
    <n v="11000000"/>
    <n v="11000000"/>
    <n v="7527230"/>
    <n v="0"/>
    <n v="0"/>
    <n v="0"/>
    <n v="3226106"/>
    <n v="3226106"/>
    <n v="7773894"/>
    <n v="0.29328236363636362"/>
  </r>
  <r>
    <s v="21376000"/>
    <s v="CONSEJO NAC.POLÍTICA PÚBLICA PERSONA JOV"/>
    <x v="20"/>
    <s v="001"/>
    <x v="26"/>
    <s v="SERVICIO DE ENERGIA ELECTRICA"/>
    <n v="2000000"/>
    <n v="2770000"/>
    <n v="1770238.61"/>
    <n v="0"/>
    <n v="0"/>
    <n v="0"/>
    <n v="977444.47"/>
    <n v="977444.47"/>
    <n v="1792555.53"/>
    <n v="0.35286803971119135"/>
  </r>
  <r>
    <s v="21376000"/>
    <s v="CONSEJO NAC.POLÍTICA PÚBLICA PERSONA JOV"/>
    <x v="20"/>
    <s v="001"/>
    <x v="28"/>
    <s v="SERVICIO DE TELECOMUNICACIONES"/>
    <n v="7000000"/>
    <n v="6230000"/>
    <n v="3500000"/>
    <n v="0"/>
    <n v="0"/>
    <n v="0"/>
    <n v="1839164.37"/>
    <n v="1839164.37"/>
    <n v="4390835.63"/>
    <n v="0.29521097431781701"/>
  </r>
  <r>
    <s v="21376000"/>
    <s v="CONSEJO NAC.POLÍTICA PÚBLICA PERSONA JOV"/>
    <x v="20"/>
    <s v="001"/>
    <x v="29"/>
    <s v="OTROS SERVICIOS BASICOS"/>
    <n v="1000000"/>
    <n v="1000000"/>
    <n v="708873.34"/>
    <n v="0"/>
    <n v="0"/>
    <n v="0"/>
    <n v="0"/>
    <n v="0"/>
    <n v="1000000"/>
    <n v="0"/>
  </r>
  <r>
    <s v="21376000"/>
    <s v="CONSEJO NAC.POLÍTICA PÚBLICA PERSONA JOV"/>
    <x v="20"/>
    <s v="001"/>
    <x v="30"/>
    <s v="SERVICIOS COMERCIALES Y FINANCIEROS"/>
    <n v="2100000"/>
    <n v="2100000"/>
    <n v="1488634.02"/>
    <n v="0"/>
    <n v="0"/>
    <n v="0"/>
    <n v="35000"/>
    <n v="35000"/>
    <n v="2065000"/>
    <n v="1.6666666666666666E-2"/>
  </r>
  <r>
    <s v="21376000"/>
    <s v="CONSEJO NAC.POLÍTICA PÚBLICA PERSONA JOV"/>
    <x v="20"/>
    <s v="001"/>
    <x v="33"/>
    <s v="IMPRESION, ENCUADERNACION Y OTROS"/>
    <n v="100000"/>
    <n v="100000"/>
    <n v="70887.34"/>
    <n v="0"/>
    <n v="0"/>
    <n v="0"/>
    <n v="0"/>
    <n v="0"/>
    <n v="100000"/>
    <n v="0"/>
  </r>
  <r>
    <s v="21376000"/>
    <s v="CONSEJO NAC.POLÍTICA PÚBLICA PERSONA JOV"/>
    <x v="20"/>
    <s v="001"/>
    <x v="34"/>
    <s v="COMIS. Y GASTOS POR SERV. FINANCIEROS Y COMERCIAL."/>
    <n v="2000000"/>
    <n v="2000000"/>
    <n v="1417746.68"/>
    <n v="0"/>
    <n v="0"/>
    <n v="0"/>
    <n v="35000"/>
    <n v="35000"/>
    <n v="1965000"/>
    <n v="1.7500000000000002E-2"/>
  </r>
  <r>
    <s v="21376000"/>
    <s v="CONSEJO NAC.POLÍTICA PÚBLICA PERSONA JOV"/>
    <x v="20"/>
    <s v="001"/>
    <x v="36"/>
    <s v="SERVICIOS DE GESTION Y APOYO"/>
    <n v="297448990"/>
    <n v="297448990"/>
    <n v="246938592.03999999"/>
    <n v="0"/>
    <n v="0"/>
    <n v="0"/>
    <n v="50233095.270000003"/>
    <n v="35257737.270000003"/>
    <n v="247215894.72999999"/>
    <n v="0.16887969688517013"/>
  </r>
  <r>
    <s v="21376000"/>
    <s v="CONSEJO NAC.POLÍTICA PÚBLICA PERSONA JOV"/>
    <x v="20"/>
    <s v="001"/>
    <x v="37"/>
    <s v="SERVICIOS EN CIENCIAS ECONOMICAS Y SOCIALES"/>
    <n v="45500000"/>
    <n v="45500000"/>
    <n v="32253736.989999998"/>
    <n v="0"/>
    <n v="0"/>
    <n v="0"/>
    <n v="0"/>
    <n v="0"/>
    <n v="45500000"/>
    <n v="0"/>
  </r>
  <r>
    <s v="21376000"/>
    <s v="CONSEJO NAC.POLÍTICA PÚBLICA PERSONA JOV"/>
    <x v="20"/>
    <s v="001"/>
    <x v="38"/>
    <s v="SERVICIOS INFORMATICOS"/>
    <n v="11500000"/>
    <n v="11500000"/>
    <n v="8152043.4199999999"/>
    <n v="0"/>
    <n v="0"/>
    <n v="0"/>
    <n v="1400000"/>
    <n v="1400000"/>
    <n v="10100000"/>
    <n v="0.12173913043478261"/>
  </r>
  <r>
    <s v="21376000"/>
    <s v="CONSEJO NAC.POLÍTICA PÚBLICA PERSONA JOV"/>
    <x v="20"/>
    <s v="001"/>
    <x v="39"/>
    <s v="SERVICIOS GENERALES"/>
    <n v="10500000"/>
    <n v="10500000"/>
    <n v="10035613.960000001"/>
    <n v="0"/>
    <n v="0"/>
    <n v="0"/>
    <n v="3092125.4"/>
    <n v="3092125.4"/>
    <n v="7407874.5999999996"/>
    <n v="0.29448813333333335"/>
  </r>
  <r>
    <s v="21376000"/>
    <s v="CONSEJO NAC.POLÍTICA PÚBLICA PERSONA JOV"/>
    <x v="20"/>
    <s v="001"/>
    <x v="40"/>
    <s v="OTROS SERVICIOS DE GESTION Y APOYO"/>
    <n v="229948990"/>
    <n v="229948990"/>
    <n v="196497197.66999999"/>
    <n v="0"/>
    <n v="0"/>
    <n v="0"/>
    <n v="45740969.869999997"/>
    <n v="30765611.870000001"/>
    <n v="184208020.13"/>
    <n v="0.19891789857394024"/>
  </r>
  <r>
    <s v="21376000"/>
    <s v="CONSEJO NAC.POLÍTICA PÚBLICA PERSONA JOV"/>
    <x v="20"/>
    <s v="001"/>
    <x v="41"/>
    <s v="GASTOS DE VIAJE Y DE TRANSPORTE"/>
    <n v="7943184"/>
    <n v="7943184"/>
    <n v="5630711.3799999999"/>
    <n v="0"/>
    <n v="0"/>
    <n v="0"/>
    <n v="3507155"/>
    <n v="3507155"/>
    <n v="4436029"/>
    <n v="0.4415301219259179"/>
  </r>
  <r>
    <s v="21376000"/>
    <s v="CONSEJO NAC.POLÍTICA PÚBLICA PERSONA JOV"/>
    <x v="20"/>
    <s v="001"/>
    <x v="42"/>
    <s v="TRANSPORTE DENTRO DEL PAIS"/>
    <n v="1000000"/>
    <n v="1000000"/>
    <n v="708873.34"/>
    <n v="0"/>
    <n v="0"/>
    <n v="0"/>
    <n v="275545"/>
    <n v="275545"/>
    <n v="724455"/>
    <n v="0.27554499999999998"/>
  </r>
  <r>
    <s v="21376000"/>
    <s v="CONSEJO NAC.POLÍTICA PÚBLICA PERSONA JOV"/>
    <x v="20"/>
    <s v="001"/>
    <x v="43"/>
    <s v="VIATICOS DENTRO DEL PAIS"/>
    <n v="6943184"/>
    <n v="6943184"/>
    <n v="4921838.04"/>
    <n v="0"/>
    <n v="0"/>
    <n v="0"/>
    <n v="3231610"/>
    <n v="3231610"/>
    <n v="3711574"/>
    <n v="0.46543631855356277"/>
  </r>
  <r>
    <s v="21376000"/>
    <s v="CONSEJO NAC.POLÍTICA PÚBLICA PERSONA JOV"/>
    <x v="20"/>
    <s v="001"/>
    <x v="46"/>
    <s v="SEGUROS, REASEGUROS Y OTRAS OBLIGACIONES"/>
    <n v="8000000"/>
    <n v="7000000"/>
    <n v="6087417.9400000004"/>
    <n v="0"/>
    <n v="0"/>
    <n v="0"/>
    <n v="4415313"/>
    <n v="4398788.12"/>
    <n v="2584687"/>
    <n v="0.63075899999999996"/>
  </r>
  <r>
    <s v="21376000"/>
    <s v="CONSEJO NAC.POLÍTICA PÚBLICA PERSONA JOV"/>
    <x v="20"/>
    <s v="001"/>
    <x v="47"/>
    <s v="SEGUROS"/>
    <n v="8000000"/>
    <n v="7000000"/>
    <n v="6087417.9400000004"/>
    <n v="0"/>
    <n v="0"/>
    <n v="0"/>
    <n v="4415313"/>
    <n v="4398788.12"/>
    <n v="2584687"/>
    <n v="0.63075899999999996"/>
  </r>
  <r>
    <s v="21376000"/>
    <s v="CONSEJO NAC.POLÍTICA PÚBLICA PERSONA JOV"/>
    <x v="20"/>
    <s v="001"/>
    <x v="48"/>
    <s v="CAPACITACION Y PROTOCOLO"/>
    <n v="174882373"/>
    <n v="170815183.21000001"/>
    <n v="147989117.68000001"/>
    <n v="0"/>
    <n v="0"/>
    <n v="0"/>
    <n v="110190223"/>
    <n v="90716538.090000004"/>
    <n v="60624960.210000001"/>
    <n v="0.64508447627007637"/>
  </r>
  <r>
    <s v="21376000"/>
    <s v="CONSEJO NAC.POLÍTICA PÚBLICA PERSONA JOV"/>
    <x v="20"/>
    <s v="001"/>
    <x v="49"/>
    <s v="ACTIVIDADES DE CAPACITACION"/>
    <n v="174882373"/>
    <n v="170815183.21000001"/>
    <n v="147989117.68000001"/>
    <n v="0"/>
    <n v="0"/>
    <n v="0"/>
    <n v="110190223"/>
    <n v="90716538.090000004"/>
    <n v="60624960.210000001"/>
    <n v="0.64508447627007637"/>
  </r>
  <r>
    <s v="21376000"/>
    <s v="CONSEJO NAC.POLÍTICA PÚBLICA PERSONA JOV"/>
    <x v="20"/>
    <s v="001"/>
    <x v="51"/>
    <s v="MANTENIMIENTO Y REPARACION"/>
    <n v="13833425"/>
    <n v="18900614.789999999"/>
    <n v="14637648.16"/>
    <n v="0"/>
    <n v="0"/>
    <n v="0"/>
    <n v="12928411.99"/>
    <n v="12928411.99"/>
    <n v="5972202.7999999998"/>
    <n v="0.68402071221726646"/>
  </r>
  <r>
    <s v="21376000"/>
    <s v="CONSEJO NAC.POLÍTICA PÚBLICA PERSONA JOV"/>
    <x v="20"/>
    <s v="001"/>
    <x v="52"/>
    <s v="MANTENIMIENTO DE EDIFICIOS, LOCALES Y TERRENOS"/>
    <n v="0"/>
    <n v="4067189.79"/>
    <n v="4067159.79"/>
    <n v="0"/>
    <n v="0"/>
    <n v="0"/>
    <n v="4067159.79"/>
    <n v="4067159.79"/>
    <n v="30"/>
    <n v="0.99999262389965826"/>
  </r>
  <r>
    <s v="21376000"/>
    <s v="CONSEJO NAC.POLÍTICA PÚBLICA PERSONA JOV"/>
    <x v="20"/>
    <s v="001"/>
    <x v="54"/>
    <s v="MANT. Y REPARACION DE EQUIPO DE TRANSPORTE"/>
    <n v="3000000"/>
    <n v="3000000"/>
    <n v="2999999.7"/>
    <n v="0"/>
    <n v="0"/>
    <n v="0"/>
    <n v="1290763.53"/>
    <n v="1290763.53"/>
    <n v="1709236.47"/>
    <n v="0.43025451000000003"/>
  </r>
  <r>
    <s v="21376000"/>
    <s v="CONSEJO NAC.POLÍTICA PÚBLICA PERSONA JOV"/>
    <x v="20"/>
    <s v="001"/>
    <x v="57"/>
    <s v="MANT. Y REP. DE EQUIPO DE COMPUTO Y SIST. DE INF."/>
    <n v="10833425"/>
    <n v="11833425"/>
    <n v="7570488.6699999999"/>
    <n v="0"/>
    <n v="0"/>
    <n v="0"/>
    <n v="7570488.6699999999"/>
    <n v="7570488.6699999999"/>
    <n v="4262936.33"/>
    <n v="0.63975465006961219"/>
  </r>
  <r>
    <s v="21376000"/>
    <s v="CONSEJO NAC.POLÍTICA PÚBLICA PERSONA JOV"/>
    <x v="20"/>
    <s v="001"/>
    <x v="59"/>
    <s v="IMPUESTOS"/>
    <n v="2500000"/>
    <n v="2500000"/>
    <n v="1700000"/>
    <n v="0"/>
    <n v="0"/>
    <n v="0"/>
    <n v="335269.8"/>
    <n v="335269.8"/>
    <n v="2164730.2000000002"/>
    <n v="0.13410791999999999"/>
  </r>
  <r>
    <s v="21376000"/>
    <s v="CONSEJO NAC.POLÍTICA PÚBLICA PERSONA JOV"/>
    <x v="20"/>
    <s v="001"/>
    <x v="240"/>
    <s v="IMPUESTOS SOBRE LA PROPIEDAD DE BIENES INMUEBLES"/>
    <n v="1500000"/>
    <n v="1500000"/>
    <n v="1000000"/>
    <n v="0"/>
    <n v="0"/>
    <n v="0"/>
    <n v="235471.55"/>
    <n v="235471.55"/>
    <n v="1264528.45"/>
    <n v="0.15698103333333333"/>
  </r>
  <r>
    <s v="21376000"/>
    <s v="CONSEJO NAC.POLÍTICA PÚBLICA PERSONA JOV"/>
    <x v="20"/>
    <s v="001"/>
    <x v="60"/>
    <s v="OTROS IMPUESTOS"/>
    <n v="1000000"/>
    <n v="1000000"/>
    <n v="700000"/>
    <n v="0"/>
    <n v="0"/>
    <n v="0"/>
    <n v="99798.25"/>
    <n v="99798.25"/>
    <n v="900201.75"/>
    <n v="9.9798250000000005E-2"/>
  </r>
  <r>
    <s v="21376000"/>
    <s v="CONSEJO NAC.POLÍTICA PÚBLICA PERSONA JOV"/>
    <x v="20"/>
    <s v="001"/>
    <x v="61"/>
    <s v="SERVICIOS DIVERSOS"/>
    <n v="400000"/>
    <n v="400000"/>
    <n v="200000"/>
    <n v="0"/>
    <n v="0"/>
    <n v="0"/>
    <n v="0"/>
    <n v="0"/>
    <n v="400000"/>
    <n v="0"/>
  </r>
  <r>
    <s v="21376000"/>
    <s v="CONSEJO NAC.POLÍTICA PÚBLICA PERSONA JOV"/>
    <x v="20"/>
    <s v="001"/>
    <x v="62"/>
    <s v="DEDUCIBLES"/>
    <n v="400000"/>
    <n v="400000"/>
    <n v="200000"/>
    <n v="0"/>
    <n v="0"/>
    <n v="0"/>
    <n v="0"/>
    <n v="0"/>
    <n v="400000"/>
    <n v="0"/>
  </r>
  <r>
    <s v="21376000"/>
    <s v="CONSEJO NAC.POLÍTICA PÚBLICA PERSONA JOV"/>
    <x v="20"/>
    <s v="001"/>
    <x v="63"/>
    <s v="MATERIALES Y SUMINISTROS"/>
    <n v="3700000"/>
    <n v="3700000"/>
    <n v="1455347"/>
    <n v="0"/>
    <n v="0"/>
    <n v="0"/>
    <n v="1455346.62"/>
    <n v="1455346.62"/>
    <n v="2244653.38"/>
    <n v="0.39333692432432438"/>
  </r>
  <r>
    <s v="21376000"/>
    <s v="CONSEJO NAC.POLÍTICA PÚBLICA PERSONA JOV"/>
    <x v="20"/>
    <s v="001"/>
    <x v="64"/>
    <s v="PRODUCTOS QUIMICOS Y CONEXOS"/>
    <n v="2000000"/>
    <n v="3000000"/>
    <n v="1000000"/>
    <n v="0"/>
    <n v="0"/>
    <n v="0"/>
    <n v="1000000"/>
    <n v="1000000"/>
    <n v="2000000"/>
    <n v="0.33333333333333331"/>
  </r>
  <r>
    <s v="21376000"/>
    <s v="CONSEJO NAC.POLÍTICA PÚBLICA PERSONA JOV"/>
    <x v="20"/>
    <s v="001"/>
    <x v="65"/>
    <s v="COMBUSTIBLES Y LUBRICANTES"/>
    <n v="2000000"/>
    <n v="2000000"/>
    <n v="1000000"/>
    <n v="0"/>
    <n v="0"/>
    <n v="0"/>
    <n v="1000000"/>
    <n v="1000000"/>
    <n v="1000000"/>
    <n v="0.5"/>
  </r>
  <r>
    <s v="21376000"/>
    <s v="CONSEJO NAC.POLÍTICA PÚBLICA PERSONA JOV"/>
    <x v="20"/>
    <s v="001"/>
    <x v="67"/>
    <s v="TINTAS, PINTURAS Y DILUYENTES"/>
    <n v="0"/>
    <n v="1000000"/>
    <n v="0"/>
    <n v="0"/>
    <n v="0"/>
    <n v="0"/>
    <n v="0"/>
    <n v="0"/>
    <n v="1000000"/>
    <n v="0"/>
  </r>
  <r>
    <s v="21376000"/>
    <s v="CONSEJO NAC.POLÍTICA PÚBLICA PERSONA JOV"/>
    <x v="20"/>
    <s v="001"/>
    <x v="77"/>
    <s v="HERRAMIENTAS, REPUESTOS Y ACCESORIOS"/>
    <n v="200000"/>
    <n v="200000"/>
    <n v="0"/>
    <n v="0"/>
    <n v="0"/>
    <n v="0"/>
    <n v="0"/>
    <n v="0"/>
    <n v="200000"/>
    <n v="0"/>
  </r>
  <r>
    <s v="21376000"/>
    <s v="CONSEJO NAC.POLÍTICA PÚBLICA PERSONA JOV"/>
    <x v="20"/>
    <s v="001"/>
    <x v="78"/>
    <s v="HERRAMIENTAS E INSTRUMENTOS"/>
    <n v="200000"/>
    <n v="200000"/>
    <n v="0"/>
    <n v="0"/>
    <n v="0"/>
    <n v="0"/>
    <n v="0"/>
    <n v="0"/>
    <n v="200000"/>
    <n v="0"/>
  </r>
  <r>
    <s v="21376000"/>
    <s v="CONSEJO NAC.POLÍTICA PÚBLICA PERSONA JOV"/>
    <x v="20"/>
    <s v="001"/>
    <x v="80"/>
    <s v="UTILES, MATERIALES Y SUMINISTROS DIVERSOS"/>
    <n v="1500000"/>
    <n v="500000"/>
    <n v="455347"/>
    <n v="0"/>
    <n v="0"/>
    <n v="0"/>
    <n v="455346.62"/>
    <n v="455346.62"/>
    <n v="44653.38"/>
    <n v="0.91069323999999996"/>
  </r>
  <r>
    <s v="21376000"/>
    <s v="CONSEJO NAC.POLÍTICA PÚBLICA PERSONA JOV"/>
    <x v="20"/>
    <s v="001"/>
    <x v="81"/>
    <s v="UTILES Y MATERIALES DE OFICINA Y COMPUTO"/>
    <n v="1000000"/>
    <n v="0"/>
    <n v="0"/>
    <n v="0"/>
    <n v="0"/>
    <n v="0"/>
    <n v="0"/>
    <n v="0"/>
    <n v="0"/>
    <n v="0"/>
  </r>
  <r>
    <s v="21376000"/>
    <s v="CONSEJO NAC.POLÍTICA PÚBLICA PERSONA JOV"/>
    <x v="20"/>
    <s v="001"/>
    <x v="85"/>
    <s v="UTILES Y MATERIALES DE LIMPIEZA"/>
    <n v="500000"/>
    <n v="500000"/>
    <n v="455347"/>
    <n v="0"/>
    <n v="0"/>
    <n v="0"/>
    <n v="455346.62"/>
    <n v="455346.62"/>
    <n v="44653.38"/>
    <n v="0.91069323999999996"/>
  </r>
  <r>
    <s v="21376000"/>
    <s v="CONSEJO NAC.POLÍTICA PÚBLICA PERSONA JOV"/>
    <x v="20"/>
    <s v="001"/>
    <x v="88"/>
    <s v="TRANSFERENCIAS CORRIENTES"/>
    <n v="795886658"/>
    <n v="796354678"/>
    <n v="654155552"/>
    <n v="0"/>
    <n v="0"/>
    <n v="0"/>
    <n v="96740938.510000005"/>
    <n v="96740938.510000005"/>
    <n v="699613739.49000001"/>
    <n v="0.12147971397990583"/>
  </r>
  <r>
    <s v="21376000"/>
    <s v="CONSEJO NAC.POLÍTICA PÚBLICA PERSONA JOV"/>
    <x v="20"/>
    <s v="001"/>
    <x v="89"/>
    <s v="TRANSFERENCIAS CORRIENTES AL SECTOR PUBLICO"/>
    <n v="791886658"/>
    <n v="791883616"/>
    <n v="650155552"/>
    <n v="0"/>
    <n v="0"/>
    <n v="0"/>
    <n v="96472414.090000004"/>
    <n v="96472414.090000004"/>
    <n v="695411201.90999997"/>
    <n v="0.12182650599251696"/>
  </r>
  <r>
    <s v="21376000"/>
    <s v="CONSEJO NAC.POLÍTICA PÚBLICA PERSONA JOV"/>
    <x v="20"/>
    <s v="001"/>
    <x v="321"/>
    <s v="CCSS CONTRIBUCION ESTATAL SEGURO PENSIONES (CONTRIBUCION ESTATAL AL SEGURO DE PENSIONES, SEGUN LEY NO. 17 DEL 22 DE OCTUBRE DE 1943, LEY"/>
    <n v="9893178"/>
    <n v="9890554"/>
    <n v="9179652"/>
    <n v="0"/>
    <n v="0"/>
    <n v="0"/>
    <n v="3343784.48"/>
    <n v="3343784.48"/>
    <n v="6546769.5199999996"/>
    <n v="0.33807858285794706"/>
  </r>
  <r>
    <s v="21376000"/>
    <s v="CONSEJO NAC.POLÍTICA PÚBLICA PERSONA JOV"/>
    <x v="20"/>
    <s v="001"/>
    <x v="322"/>
    <s v="CCSS CONTRIBUCION ESTATAL SEGURO SALUD (CONTRIBUCION ESTATAL AL SEGURO DE SALUD, SEGUN LEY NO. 17 DEL 22 DE OCTUBRE DE 1943, LEY"/>
    <n v="1575347"/>
    <n v="1574929"/>
    <n v="1477278"/>
    <n v="0"/>
    <n v="0"/>
    <n v="0"/>
    <n v="532449.61"/>
    <n v="532449.61"/>
    <n v="1042479.39"/>
    <n v="0.33807848480788655"/>
  </r>
  <r>
    <s v="21376000"/>
    <s v="CONSEJO NAC.POLÍTICA PÚBLICA PERSONA JOV"/>
    <x v="20"/>
    <s v="001"/>
    <x v="323"/>
    <s v="MUNICIPALIDAD DE ACOSTA (PARA FINANCIAR LOS PROYECTOS DE LOS COMITES CANTONALES DE LA PERSONA JOVEN, SEGUN LO"/>
    <n v="9095318"/>
    <n v="9095318"/>
    <n v="9095318"/>
    <n v="0"/>
    <n v="0"/>
    <n v="0"/>
    <n v="0"/>
    <n v="0"/>
    <n v="9095318"/>
    <n v="0"/>
  </r>
  <r>
    <s v="21376000"/>
    <s v="CONSEJO NAC.POLÍTICA PÚBLICA PERSONA JOV"/>
    <x v="20"/>
    <s v="001"/>
    <x v="324"/>
    <s v="MUNICIPALIDAD DE ALAJUELITA (PARA FINANCIAR LOS PROYECTOS DE LOS COMITES CANTONALES DE LA PERSONA JOVEN, SEGUN LO"/>
    <n v="11047538"/>
    <n v="11047538"/>
    <n v="6047538"/>
    <n v="0"/>
    <n v="0"/>
    <n v="0"/>
    <n v="0"/>
    <n v="0"/>
    <n v="11047538"/>
    <n v="0"/>
  </r>
  <r>
    <s v="21376000"/>
    <s v="CONSEJO NAC.POLÍTICA PÚBLICA PERSONA JOV"/>
    <x v="20"/>
    <s v="001"/>
    <x v="325"/>
    <s v="MUNICIPALIDAD DE ASERRI (PARA FINANCIAR LOS PROYECTOS DE LOS COMITES CANTONALES DE LA PERSONA JOVEN, SEGUN LO"/>
    <n v="9928162"/>
    <n v="9928162"/>
    <n v="9928162"/>
    <n v="0"/>
    <n v="0"/>
    <n v="0"/>
    <n v="3900000"/>
    <n v="3900000"/>
    <n v="6028162"/>
    <n v="0.3928219543557005"/>
  </r>
  <r>
    <s v="21376000"/>
    <s v="CONSEJO NAC.POLÍTICA PÚBLICA PERSONA JOV"/>
    <x v="20"/>
    <s v="001"/>
    <x v="326"/>
    <s v="MUNICIPALIDAD DE SAN JOSE (PARA FINANCIAR LOS PROYECTOS DE LOS COMITES CANTONALES DE LA PERSONA JOVEN, SEGUN LO"/>
    <n v="14382113"/>
    <n v="14382113"/>
    <n v="9382113"/>
    <n v="0"/>
    <n v="0"/>
    <n v="0"/>
    <n v="0"/>
    <n v="0"/>
    <n v="14382113"/>
    <n v="0"/>
  </r>
  <r>
    <s v="21376000"/>
    <s v="CONSEJO NAC.POLÍTICA PÚBLICA PERSONA JOV"/>
    <x v="20"/>
    <s v="001"/>
    <x v="327"/>
    <s v="MUNICIPALIDAD DE CURRIDABAT (PARA FINANCIAR LOS PROYECTOS DE LOS COMITES CANTONALES DE LA PERSONA JOVEN, SEGUN LO"/>
    <n v="9965331"/>
    <n v="9965331"/>
    <n v="9965331"/>
    <n v="0"/>
    <n v="0"/>
    <n v="0"/>
    <n v="0"/>
    <n v="0"/>
    <n v="9965331"/>
    <n v="0"/>
  </r>
  <r>
    <s v="21376000"/>
    <s v="CONSEJO NAC.POLÍTICA PÚBLICA PERSONA JOV"/>
    <x v="20"/>
    <s v="001"/>
    <x v="328"/>
    <s v="MUNICIPALIDAD DE DESAMPARADO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0"/>
    <s v="001"/>
    <x v="329"/>
    <s v="MUNICIPALIDAD DE DOTA (PARA FINANCIAR LOS PROYECTOS DE LOS COMITES CANTONALES DE LA PERSONA JOVEN, SEGUN LO"/>
    <n v="9237874"/>
    <n v="9237874"/>
    <n v="9237874"/>
    <n v="0"/>
    <n v="0"/>
    <n v="0"/>
    <n v="0"/>
    <n v="0"/>
    <n v="9237874"/>
    <n v="0"/>
  </r>
  <r>
    <s v="21376000"/>
    <s v="CONSEJO NAC.POLÍTICA PÚBLICA PERSONA JOV"/>
    <x v="20"/>
    <s v="001"/>
    <x v="330"/>
    <s v="MUNICIPALIDAD DE ESCAZU (PARA FINANCIAR LOS PROYECTOS DE LOS COMITES CANTONALES DE LA PERSONA JOVEN, SEGUN LO"/>
    <n v="7591227"/>
    <n v="7591227"/>
    <n v="7591227"/>
    <n v="0"/>
    <n v="0"/>
    <n v="0"/>
    <n v="2591227"/>
    <n v="2591227"/>
    <n v="5000000"/>
    <n v="0.34134494990072095"/>
  </r>
  <r>
    <s v="21376000"/>
    <s v="CONSEJO NAC.POLÍTICA PÚBLICA PERSONA JOV"/>
    <x v="20"/>
    <s v="001"/>
    <x v="331"/>
    <s v="MUNICIPALIDAD DE GOICOECHEA (PARA FINANCIAR LOS PROYECTOS DE LOS COMITES CANTONALES DE LA PERSONA JOVEN, SEGUN LO"/>
    <n v="10582477"/>
    <n v="10582477"/>
    <n v="10582477"/>
    <n v="0"/>
    <n v="0"/>
    <n v="0"/>
    <n v="5100000"/>
    <n v="5100000"/>
    <n v="5482477"/>
    <n v="0.48192875826708625"/>
  </r>
  <r>
    <s v="21376000"/>
    <s v="CONSEJO NAC.POLÍTICA PÚBLICA PERSONA JOV"/>
    <x v="20"/>
    <s v="001"/>
    <x v="332"/>
    <s v="MUNICIPALIDAD DE LEON CORTE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0"/>
    <s v="001"/>
    <x v="333"/>
    <s v="MUNICIPALIDAD DE MONTES DE OCA (PARA FINANCIAR LOS PROYECTOS DE LOS COMITES CANTONALES DE LA PERSONA JOVEN, SEGUN LO"/>
    <n v="9357914"/>
    <n v="9357914"/>
    <n v="9357914"/>
    <n v="0"/>
    <n v="0"/>
    <n v="0"/>
    <n v="0"/>
    <n v="0"/>
    <n v="9357914"/>
    <n v="0"/>
  </r>
  <r>
    <s v="21376000"/>
    <s v="CONSEJO NAC.POLÍTICA PÚBLICA PERSONA JOV"/>
    <x v="20"/>
    <s v="001"/>
    <x v="334"/>
    <s v="MUNICIPALIDAD DE MORA (PARA FINANCIAR LOS PROYECTOS DE LOS COMITES CANTONALES DE LA PERSONA JOVEN, SEGUN LO"/>
    <n v="8687855"/>
    <n v="8687855"/>
    <n v="8687855"/>
    <n v="0"/>
    <n v="0"/>
    <n v="0"/>
    <n v="3672706"/>
    <n v="3672706"/>
    <n v="5015149"/>
    <n v="0.42274025061421949"/>
  </r>
  <r>
    <s v="21376000"/>
    <s v="CONSEJO NAC.POLÍTICA PÚBLICA PERSONA JOV"/>
    <x v="20"/>
    <s v="001"/>
    <x v="335"/>
    <s v="MUNICIPALIDAD DE MORAVIA (PARA FINANCIAR LOS PROYECTOS DE LOS COMITES CANTONALES DE LA PERSONA JOVEN, SEGUN LO"/>
    <n v="8805228"/>
    <n v="8805228"/>
    <n v="8805228"/>
    <n v="0"/>
    <n v="0"/>
    <n v="0"/>
    <n v="0"/>
    <n v="0"/>
    <n v="8805228"/>
    <n v="0"/>
  </r>
  <r>
    <s v="21376000"/>
    <s v="CONSEJO NAC.POLÍTICA PÚBLICA PERSONA JOV"/>
    <x v="20"/>
    <s v="001"/>
    <x v="336"/>
    <s v="MUNICIPALIDAD DE PEREZ ZELEDON (PARA FINANCIAR LOS PROYECTOS DE LOS COMITES CANTONALES DE LA PERSONA JOVEN, SEGUN LO"/>
    <n v="11337599"/>
    <n v="11337599"/>
    <n v="11337599"/>
    <n v="0"/>
    <n v="0"/>
    <n v="0"/>
    <n v="6327875"/>
    <n v="6327875"/>
    <n v="5009724"/>
    <n v="0.55813184078921829"/>
  </r>
  <r>
    <s v="21376000"/>
    <s v="CONSEJO NAC.POLÍTICA PÚBLICA PERSONA JOV"/>
    <x v="20"/>
    <s v="001"/>
    <x v="337"/>
    <s v="MUNICIPALIDAD DE PURISCAL (PARA FINANCIAR LOS PROYECTOS DE LOS COMITES CANTONALES DE LA PERSONA JOVEN, SEGUN LO"/>
    <n v="8812810"/>
    <n v="8812810"/>
    <n v="8812810"/>
    <n v="0"/>
    <n v="0"/>
    <n v="0"/>
    <n v="0"/>
    <n v="0"/>
    <n v="8812810"/>
    <n v="0"/>
  </r>
  <r>
    <s v="21376000"/>
    <s v="CONSEJO NAC.POLÍTICA PÚBLICA PERSONA JOV"/>
    <x v="20"/>
    <s v="001"/>
    <x v="338"/>
    <s v="MUNICIPALIDAD DE SANTA ANA (PARA FINANCIAR LOS PROYECTOS DE LOS COMITES CANTONALES DE LA PERSONA JOVEN, SEGUN LO"/>
    <n v="7686705"/>
    <n v="7686705"/>
    <n v="7686705"/>
    <n v="0"/>
    <n v="0"/>
    <n v="0"/>
    <n v="0"/>
    <n v="0"/>
    <n v="7686705"/>
    <n v="0"/>
  </r>
  <r>
    <s v="21376000"/>
    <s v="CONSEJO NAC.POLÍTICA PÚBLICA PERSONA JOV"/>
    <x v="20"/>
    <s v="001"/>
    <x v="339"/>
    <s v="MUNICIPALIDAD DE TARRAZU (PARA FINANCIAR LOS PROYECTOS DE LOS COMITES CANTONALES DE LA PERSONA JOVEN, SEGUN LO"/>
    <n v="10482872"/>
    <n v="10482872"/>
    <n v="5482872"/>
    <n v="0"/>
    <n v="0"/>
    <n v="0"/>
    <n v="0"/>
    <n v="0"/>
    <n v="10482872"/>
    <n v="0"/>
  </r>
  <r>
    <s v="21376000"/>
    <s v="CONSEJO NAC.POLÍTICA PÚBLICA PERSONA JOV"/>
    <x v="20"/>
    <s v="001"/>
    <x v="340"/>
    <s v="MUNICIPALIDAD DE TIBAS (PARA FINANCIAR LOS PROYECTOS DE LOS COMITES CANTONALES DE LA PERSONA JOVEN, SEGUN LO"/>
    <n v="14068763"/>
    <n v="14068763"/>
    <n v="9068763"/>
    <n v="0"/>
    <n v="0"/>
    <n v="0"/>
    <n v="0"/>
    <n v="0"/>
    <n v="14068763"/>
    <n v="0"/>
  </r>
  <r>
    <s v="21376000"/>
    <s v="CONSEJO NAC.POLÍTICA PÚBLICA PERSONA JOV"/>
    <x v="20"/>
    <s v="001"/>
    <x v="341"/>
    <s v="MUNICIPALIDAD DE TURRUBARES (PARA FINANCIAR LOS PROYECTOS DE LOS COMITES CANTONALES DE LA PERSONA JOVEN, SEGUN LO"/>
    <n v="9128879"/>
    <n v="9128879"/>
    <n v="9128879"/>
    <n v="0"/>
    <n v="0"/>
    <n v="0"/>
    <n v="0"/>
    <n v="0"/>
    <n v="9128879"/>
    <n v="0"/>
  </r>
  <r>
    <s v="21376000"/>
    <s v="CONSEJO NAC.POLÍTICA PÚBLICA PERSONA JOV"/>
    <x v="20"/>
    <s v="001"/>
    <x v="342"/>
    <s v="MUNICIPALIDAD DE VASQUEZ DE CORONADO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0"/>
    <s v="001"/>
    <x v="343"/>
    <s v="MUNICIPALIDAD DE ALFARO RUIZ (PARA FINANCIAR LOS PROYECTOS DE LOS COMITES CANTONALES DE LA PERSONA JOVEN, SEGUN LO"/>
    <n v="7325076"/>
    <n v="7325076"/>
    <n v="7325076"/>
    <n v="0"/>
    <n v="0"/>
    <n v="0"/>
    <n v="0"/>
    <n v="0"/>
    <n v="7325076"/>
    <n v="0"/>
  </r>
  <r>
    <s v="21376000"/>
    <s v="CONSEJO NAC.POLÍTICA PÚBLICA PERSONA JOV"/>
    <x v="20"/>
    <s v="001"/>
    <x v="344"/>
    <s v="MUNICIPALIDAD DE ATENAS (PARA FINANCIAR LOS PROYECTOS DE LOS COMITES CANTONALES DE LA PERSONA JOVEN, SEGUN LO"/>
    <n v="8080973"/>
    <n v="8080973"/>
    <n v="8080973"/>
    <n v="0"/>
    <n v="0"/>
    <n v="0"/>
    <n v="3067252"/>
    <n v="3067252"/>
    <n v="5013721"/>
    <n v="0.37956468855916237"/>
  </r>
  <r>
    <s v="21376000"/>
    <s v="CONSEJO NAC.POLÍTICA PÚBLICA PERSONA JOV"/>
    <x v="20"/>
    <s v="001"/>
    <x v="345"/>
    <s v="MUNICIPALIDAD DE ALAJUELA (PARA FINANCIAR LOS PROYECTOS DE LOS COMITES CANTONALES DE LA PERSONA JOVEN, SEGUN LO"/>
    <n v="13614622"/>
    <n v="13614622"/>
    <n v="8614622"/>
    <n v="0"/>
    <n v="0"/>
    <n v="0"/>
    <n v="0"/>
    <n v="0"/>
    <n v="13614622"/>
    <n v="0"/>
  </r>
  <r>
    <s v="21376000"/>
    <s v="CONSEJO NAC.POLÍTICA PÚBLICA PERSONA JOV"/>
    <x v="20"/>
    <s v="001"/>
    <x v="346"/>
    <s v="MUNICIPALIDAD DE GRECIA (PARA FINANCIAR LOS PROYECTOS DE LOS COMITES CANTONALES DE LA PERSONA JOVEN, SEGUN LO"/>
    <n v="8447321"/>
    <n v="8447321"/>
    <n v="8447321"/>
    <n v="0"/>
    <n v="0"/>
    <n v="0"/>
    <n v="3427902"/>
    <n v="3427902"/>
    <n v="5019419"/>
    <n v="0.40579753036495242"/>
  </r>
  <r>
    <s v="21376000"/>
    <s v="CONSEJO NAC.POLÍTICA PÚBLICA PERSONA JOV"/>
    <x v="20"/>
    <s v="001"/>
    <x v="347"/>
    <s v="MUNICIPALIDAD DE GUATUSO (PARA FINANCIAR LOS PROYECTOS DE LOS COMITES CANTONALES DE LA PERSONA JOVEN, SEGUN LO"/>
    <n v="10146919"/>
    <n v="10146919"/>
    <n v="5146919"/>
    <n v="0"/>
    <n v="0"/>
    <n v="0"/>
    <n v="0"/>
    <n v="0"/>
    <n v="10146919"/>
    <n v="0"/>
  </r>
  <r>
    <s v="21376000"/>
    <s v="CONSEJO NAC.POLÍTICA PÚBLICA PERSONA JOV"/>
    <x v="20"/>
    <s v="001"/>
    <x v="348"/>
    <s v="MUNICIPALIDAD DE LOS CHILES (PARA FINANCIAR LOS PROYECTOS DE LOS COMITES CANTONALES DE LA PERSONA JOVEN, SEGUN LO"/>
    <n v="10809164"/>
    <n v="10809164"/>
    <n v="5809164"/>
    <n v="0"/>
    <n v="0"/>
    <n v="0"/>
    <n v="0"/>
    <n v="0"/>
    <n v="10809164"/>
    <n v="0"/>
  </r>
  <r>
    <s v="21376000"/>
    <s v="CONSEJO NAC.POLÍTICA PÚBLICA PERSONA JOV"/>
    <x v="20"/>
    <s v="001"/>
    <x v="349"/>
    <s v="MUNICIPALIDAD DE NARANJO (PARA FINANCIAR LOS PROYECTOS DE LOS COMITES CANTONALES DE LA PERSONA JOVEN, SEGUN LO"/>
    <n v="8569735"/>
    <n v="8569735"/>
    <n v="8569735"/>
    <n v="0"/>
    <n v="0"/>
    <n v="0"/>
    <n v="0"/>
    <n v="0"/>
    <n v="8569735"/>
    <n v="0"/>
  </r>
  <r>
    <s v="21376000"/>
    <s v="CONSEJO NAC.POLÍTICA PÚBLICA PERSONA JOV"/>
    <x v="20"/>
    <s v="001"/>
    <x v="350"/>
    <s v="MUNICIPALIDAD DE OROTINA (PARA FINANCIAR LOS PROYECTOS DE LOS COMITES CANTONALES DE LA PERSONA JOVEN, SEGUN LO"/>
    <n v="8568398"/>
    <n v="8568398"/>
    <n v="8568398"/>
    <n v="0"/>
    <n v="0"/>
    <n v="0"/>
    <n v="0"/>
    <n v="0"/>
    <n v="8568398"/>
    <n v="0"/>
  </r>
  <r>
    <s v="21376000"/>
    <s v="CONSEJO NAC.POLÍTICA PÚBLICA PERSONA JOV"/>
    <x v="20"/>
    <s v="001"/>
    <x v="351"/>
    <s v="MUNICIPALIDAD DE PALMARES (PARA FINANCIAR LOS PROYECTOS DE LOS COMITES CANTONALES DE LA PERSONA JOVEN, SEGUN LO"/>
    <n v="7779408"/>
    <n v="7779408"/>
    <n v="7779408"/>
    <n v="0"/>
    <n v="0"/>
    <n v="0"/>
    <n v="0"/>
    <n v="0"/>
    <n v="7779408"/>
    <n v="0"/>
  </r>
  <r>
    <s v="21376000"/>
    <s v="CONSEJO NAC.POLÍTICA PÚBLICA PERSONA JOV"/>
    <x v="20"/>
    <s v="001"/>
    <x v="352"/>
    <s v="MUNICIPALIDAD DE POAS (PARA FINANCIAR LOS PROYECTOS DE LOS COMITES CANTONALES DE LA PERSONA JOVEN, SEGUN LO"/>
    <n v="8435081"/>
    <n v="8435081"/>
    <n v="8435081"/>
    <n v="0"/>
    <n v="0"/>
    <n v="0"/>
    <n v="0"/>
    <n v="0"/>
    <n v="8435081"/>
    <n v="0"/>
  </r>
  <r>
    <s v="21376000"/>
    <s v="CONSEJO NAC.POLÍTICA PÚBLICA PERSONA JOV"/>
    <x v="20"/>
    <s v="001"/>
    <x v="353"/>
    <s v="MUNICIPALIDAD DE SAN CARLOS (PARA FINANCIAR LOS PROYECTOS DE LOS COMITES CANTONALES DE LA PERSONA JOVEN, SEGUN LO"/>
    <n v="12666448"/>
    <n v="12666448"/>
    <n v="7666448"/>
    <n v="0"/>
    <n v="0"/>
    <n v="0"/>
    <n v="0"/>
    <n v="0"/>
    <n v="12666448"/>
    <n v="0"/>
  </r>
  <r>
    <s v="21376000"/>
    <s v="CONSEJO NAC.POLÍTICA PÚBLICA PERSONA JOV"/>
    <x v="20"/>
    <s v="001"/>
    <x v="354"/>
    <s v="MUNICIPALIDAD DE SAN MATEO (PARA FINANCIAR LOS PROYECTOS DE LOS COMITES CANTONALES DE LA PERSONA JOVEN, SEGUN LO"/>
    <n v="6965477"/>
    <n v="6965477"/>
    <n v="6965477"/>
    <n v="0"/>
    <n v="0"/>
    <n v="0"/>
    <n v="1965477"/>
    <n v="1965477"/>
    <n v="5000000"/>
    <n v="0.28217407077792372"/>
  </r>
  <r>
    <s v="21376000"/>
    <s v="CONSEJO NAC.POLÍTICA PÚBLICA PERSONA JOV"/>
    <x v="20"/>
    <s v="001"/>
    <x v="355"/>
    <s v="MUNICIPALIDAD DE SAN RAMON (PARA FINANCIAR LOS PROYECTOS DE LOS COMITES CANTONALES DE LA PERSONA JOVEN, SEGUN LO"/>
    <n v="9211615"/>
    <n v="9211615"/>
    <n v="9211615"/>
    <n v="0"/>
    <n v="0"/>
    <n v="0"/>
    <n v="0"/>
    <n v="0"/>
    <n v="9211615"/>
    <n v="0"/>
  </r>
  <r>
    <s v="21376000"/>
    <s v="CONSEJO NAC.POLÍTICA PÚBLICA PERSONA JOV"/>
    <x v="20"/>
    <s v="001"/>
    <x v="356"/>
    <s v="MUNICIPALIDAD DE UPALA (PARA FINANCIAR LOS PROYECTOS DE LOS COMITES CANTONALES DE LA PERSONA JOVEN, SEGUN LO"/>
    <n v="10801294"/>
    <n v="10801294"/>
    <n v="5801294"/>
    <n v="0"/>
    <n v="0"/>
    <n v="0"/>
    <n v="0"/>
    <n v="0"/>
    <n v="10801294"/>
    <n v="0"/>
  </r>
  <r>
    <s v="21376000"/>
    <s v="CONSEJO NAC.POLÍTICA PÚBLICA PERSONA JOV"/>
    <x v="20"/>
    <s v="001"/>
    <x v="357"/>
    <s v="MUNICIPALIDAD DE VALVERDE VEGA (PARA FINANCIAR LOS PROYECTOS DE LOS COMITES CANTONALES DE LA PERSONA JOVEN, SEGUN LO"/>
    <n v="7876759"/>
    <n v="7876759"/>
    <n v="7876759"/>
    <n v="0"/>
    <n v="0"/>
    <n v="0"/>
    <n v="0"/>
    <n v="0"/>
    <n v="7876759"/>
    <n v="0"/>
  </r>
  <r>
    <s v="21376000"/>
    <s v="CONSEJO NAC.POLÍTICA PÚBLICA PERSONA JOV"/>
    <x v="20"/>
    <s v="001"/>
    <x v="358"/>
    <s v="MUNICIPALIDAD DE AGUIRRE (PARA FINANCIAR LOS PROYECTOS DE LOS COMITES CANTONALES DE LA PERSONA JOVEN, SEGUN LO"/>
    <n v="9303676"/>
    <n v="9303676"/>
    <n v="9303676"/>
    <n v="0"/>
    <n v="0"/>
    <n v="0"/>
    <n v="0"/>
    <n v="0"/>
    <n v="9303676"/>
    <n v="0"/>
  </r>
  <r>
    <s v="21376000"/>
    <s v="CONSEJO NAC.POLÍTICA PÚBLICA PERSONA JOV"/>
    <x v="20"/>
    <s v="001"/>
    <x v="359"/>
    <s v="MUNICIPALIDAD DE BUENOS AIRES (PARA FINANCIAR LOS PROYECTOS DE LOS COMITES CANTONALES DE LA PERSONA JOVEN, SEGUN LO"/>
    <n v="11460924"/>
    <n v="11460924"/>
    <n v="6460924"/>
    <n v="0"/>
    <n v="0"/>
    <n v="0"/>
    <n v="0"/>
    <n v="0"/>
    <n v="11460924"/>
    <n v="0"/>
  </r>
  <r>
    <s v="21376000"/>
    <s v="CONSEJO NAC.POLÍTICA PÚBLICA PERSONA JOV"/>
    <x v="20"/>
    <s v="001"/>
    <x v="360"/>
    <s v="MUNICIPALIDAD DE PUNTARENAS (PARA FINANCIAR LOS PROYECTOS DE LOS COMITES CANTONALES DE LA PERSONA JOVEN, SEGUN LO"/>
    <n v="11690175"/>
    <n v="11690175"/>
    <n v="6690175"/>
    <n v="0"/>
    <n v="0"/>
    <n v="0"/>
    <n v="0"/>
    <n v="0"/>
    <n v="11690175"/>
    <n v="0"/>
  </r>
  <r>
    <s v="21376000"/>
    <s v="CONSEJO NAC.POLÍTICA PÚBLICA PERSONA JOV"/>
    <x v="20"/>
    <s v="001"/>
    <x v="361"/>
    <s v="MUNICIPALIDADES DE COTO BRUS (PARA FINANCIAR LOS PROYECTOS DE LOS COMITES CANTONALES DE LA PERSONA JOVEN, SEGUN LO"/>
    <n v="10678272"/>
    <n v="10678272"/>
    <n v="10678272"/>
    <n v="0"/>
    <n v="0"/>
    <n v="0"/>
    <n v="5678272"/>
    <n v="5678272"/>
    <n v="5000000"/>
    <n v="0.53175944572305334"/>
  </r>
  <r>
    <s v="21376000"/>
    <s v="CONSEJO NAC.POLÍTICA PÚBLICA PERSONA JOV"/>
    <x v="20"/>
    <s v="001"/>
    <x v="362"/>
    <s v="MUNICIPALIDAD DE GARABITO (PARA FINANCIAR LOS PROYECTOS DE LOS COMITES CANTONALES DE LA PERSONA JOVEN, SEGUN LO"/>
    <n v="8946394"/>
    <n v="8946394"/>
    <n v="5000000"/>
    <n v="0"/>
    <n v="0"/>
    <n v="0"/>
    <n v="0"/>
    <n v="0"/>
    <n v="8946394"/>
    <n v="0"/>
  </r>
  <r>
    <s v="21376000"/>
    <s v="CONSEJO NAC.POLÍTICA PÚBLICA PERSONA JOV"/>
    <x v="20"/>
    <s v="001"/>
    <x v="363"/>
    <s v="MUNICIPALIDAD DE MONTES DE ORO (PARA FINANCIAR LOS PROYECTOS DE LOS COMITES CANTONALES DE LA PERSONA JOVEN, SEGUN LO"/>
    <n v="8113994"/>
    <n v="8113994"/>
    <n v="8113994"/>
    <n v="0"/>
    <n v="0"/>
    <n v="0"/>
    <n v="0"/>
    <n v="0"/>
    <n v="8113994"/>
    <n v="0"/>
  </r>
  <r>
    <s v="21376000"/>
    <s v="CONSEJO NAC.POLÍTICA PÚBLICA PERSONA JOV"/>
    <x v="20"/>
    <s v="001"/>
    <x v="364"/>
    <s v="MUNICIPALIDAD DE OSA (PARA FINANCIAR LOS PROYECTOS DE LOS COMITES CANTONALES DE LA PERSONA JOVEN, SEGUN LO"/>
    <n v="10598155"/>
    <n v="10598155"/>
    <n v="5598155"/>
    <n v="0"/>
    <n v="0"/>
    <n v="0"/>
    <n v="0"/>
    <n v="0"/>
    <n v="10598155"/>
    <n v="0"/>
  </r>
  <r>
    <s v="21376000"/>
    <s v="CONSEJO NAC.POLÍTICA PÚBLICA PERSONA JOV"/>
    <x v="20"/>
    <s v="001"/>
    <x v="365"/>
    <s v="MUNICIPALIDAD DE PARRITA (PARA FINANCIAR LOS PROYECTOS DE LOS COMITES CANTONALES DE LA PERSONA JOVEN, SEGUN LO"/>
    <n v="9664288"/>
    <n v="9664288"/>
    <n v="9664288"/>
    <n v="0"/>
    <n v="0"/>
    <n v="0"/>
    <n v="0"/>
    <n v="0"/>
    <n v="9664288"/>
    <n v="0"/>
  </r>
  <r>
    <s v="21376000"/>
    <s v="CONSEJO NAC.POLÍTICA PÚBLICA PERSONA JOV"/>
    <x v="20"/>
    <s v="001"/>
    <x v="366"/>
    <s v="MUNICIPALIDAD DE CORREDORES (PARA FINANCIAR LOS PROYECTOS DE LOS COMITES CANTONALES DE LA PERSONA JOVEN, SEGUN LO"/>
    <n v="10909258"/>
    <n v="10909258"/>
    <n v="10909258"/>
    <n v="0"/>
    <n v="0"/>
    <n v="0"/>
    <n v="5909258"/>
    <n v="5909258"/>
    <n v="5000000"/>
    <n v="0.54167368669803206"/>
  </r>
  <r>
    <s v="21376000"/>
    <s v="CONSEJO NAC.POLÍTICA PÚBLICA PERSONA JOV"/>
    <x v="20"/>
    <s v="001"/>
    <x v="367"/>
    <s v="MUNICIPALIDAD DE ESPARZA (PARA FINANCIAR LOS PROYECTOS DE LOS COMITES CANTONALES DE LA PERSONA JOVEN, SEGUN LO"/>
    <n v="8358313"/>
    <n v="8358313"/>
    <n v="8358313"/>
    <n v="0"/>
    <n v="0"/>
    <n v="0"/>
    <n v="2800000"/>
    <n v="2800000"/>
    <n v="5558313"/>
    <n v="0.33499582990012461"/>
  </r>
  <r>
    <s v="21376000"/>
    <s v="CONSEJO NAC.POLÍTICA PÚBLICA PERSONA JOV"/>
    <x v="20"/>
    <s v="001"/>
    <x v="368"/>
    <s v="MUNICIPALIDAD DE GOLFITO (PARA FINANCIAR LOS PROYECTOS DE LOS COMITES CANTONALES DE LA PERSONA JOVEN, SEGUN LO"/>
    <n v="11078636"/>
    <n v="11078636"/>
    <n v="6078636"/>
    <n v="0"/>
    <n v="0"/>
    <n v="0"/>
    <n v="0"/>
    <n v="0"/>
    <n v="11078636"/>
    <n v="0"/>
  </r>
  <r>
    <s v="21376000"/>
    <s v="CONSEJO NAC.POLÍTICA PÚBLICA PERSONA JOV"/>
    <x v="20"/>
    <s v="001"/>
    <x v="369"/>
    <s v="MUNICIPALIDAD DE ABANGARES (PARA FINANCIAR LOS PROYECTOS DE LOS COMITES CANTONALES DE LA PERSONA JOVEN, SEGUN LO"/>
    <n v="9020416"/>
    <n v="9020416"/>
    <n v="9020416"/>
    <n v="0"/>
    <n v="0"/>
    <n v="0"/>
    <n v="0"/>
    <n v="0"/>
    <n v="902041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0364-7966-4854-AF30-1646FED68122}" name="Tabla 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7">
        <item m="1" x="24"/>
        <item x="0"/>
        <item x="1"/>
        <item x="2"/>
        <item x="3"/>
        <item x="4"/>
        <item x="5"/>
        <item x="6"/>
        <item x="7"/>
        <item x="8"/>
        <item x="9"/>
        <item m="1" x="21"/>
        <item x="10"/>
        <item m="1" x="25"/>
        <item x="11"/>
        <item m="1" x="22"/>
        <item m="1" x="26"/>
        <item x="12"/>
        <item m="1" x="23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5">
        <item x="0"/>
        <item h="1" x="1"/>
        <item h="1" x="2"/>
        <item h="1" x="3"/>
        <item h="1" x="141"/>
        <item h="1" x="4"/>
        <item h="1" x="5"/>
        <item h="1" x="6"/>
        <item h="1" x="304"/>
        <item h="1" x="7"/>
        <item h="1" x="8"/>
        <item h="1" x="9"/>
        <item h="1" x="10"/>
        <item h="1" x="11"/>
        <item h="1" x="12"/>
        <item h="1" x="13"/>
        <item h="1" x="14"/>
        <item h="1" x="124"/>
        <item h="1" x="142"/>
        <item h="1" x="159"/>
        <item h="1" x="173"/>
        <item h="1" x="181"/>
        <item h="1" x="189"/>
        <item h="1" x="198"/>
        <item h="1" x="205"/>
        <item h="1" x="213"/>
        <item h="1" x="222"/>
        <item h="1" x="235"/>
        <item h="1" x="244"/>
        <item h="1" x="254"/>
        <item h="1" x="264"/>
        <item h="1" x="276"/>
        <item h="1" x="286"/>
        <item h="1" x="295"/>
        <item h="1" x="305"/>
        <item h="1" x="315"/>
        <item h="1" x="15"/>
        <item h="1" x="125"/>
        <item h="1" x="143"/>
        <item h="1" x="160"/>
        <item h="1" x="174"/>
        <item h="1" x="182"/>
        <item h="1" x="190"/>
        <item h="1" x="199"/>
        <item h="1" x="206"/>
        <item h="1" x="214"/>
        <item h="1" x="223"/>
        <item h="1" x="236"/>
        <item h="1" x="245"/>
        <item h="1" x="255"/>
        <item h="1" x="265"/>
        <item h="1" x="277"/>
        <item h="1" x="287"/>
        <item h="1" x="296"/>
        <item h="1" x="306"/>
        <item h="1" x="316"/>
        <item h="1" x="16"/>
        <item h="1" x="17"/>
        <item h="1" x="126"/>
        <item h="1" x="144"/>
        <item h="1" x="161"/>
        <item h="1" x="175"/>
        <item h="1" x="183"/>
        <item h="1" x="191"/>
        <item h="1" x="200"/>
        <item h="1" x="207"/>
        <item h="1" x="215"/>
        <item h="1" x="224"/>
        <item h="1" x="237"/>
        <item h="1" x="246"/>
        <item h="1" x="256"/>
        <item h="1" x="266"/>
        <item h="1" x="278"/>
        <item h="1" x="288"/>
        <item h="1" x="297"/>
        <item h="1" x="307"/>
        <item h="1" x="317"/>
        <item h="1" x="18"/>
        <item h="1" x="127"/>
        <item h="1" x="145"/>
        <item h="1" x="162"/>
        <item h="1" x="176"/>
        <item h="1" x="184"/>
        <item h="1" x="192"/>
        <item h="1" x="201"/>
        <item h="1" x="208"/>
        <item h="1" x="216"/>
        <item h="1" x="225"/>
        <item h="1" x="238"/>
        <item h="1" x="247"/>
        <item h="1" x="257"/>
        <item h="1" x="267"/>
        <item h="1" x="279"/>
        <item h="1" x="289"/>
        <item h="1" x="298"/>
        <item h="1" x="308"/>
        <item h="1" x="318"/>
        <item h="1" x="19"/>
        <item h="1" x="128"/>
        <item h="1" x="146"/>
        <item h="1" x="163"/>
        <item h="1" x="177"/>
        <item h="1" x="185"/>
        <item h="1" x="193"/>
        <item h="1" x="202"/>
        <item h="1" x="209"/>
        <item h="1" x="217"/>
        <item h="1" x="226"/>
        <item h="1" x="239"/>
        <item h="1" x="248"/>
        <item h="1" x="258"/>
        <item h="1" x="268"/>
        <item h="1" x="280"/>
        <item h="1" x="290"/>
        <item h="1" x="299"/>
        <item h="1" x="309"/>
        <item h="1" x="319"/>
        <item h="1" x="147"/>
        <item h="1" x="20"/>
        <item h="1" x="164"/>
        <item h="1" x="178"/>
        <item h="1" x="186"/>
        <item h="1" x="194"/>
        <item h="1" x="249"/>
        <item h="1" x="259"/>
        <item h="1" x="269"/>
        <item h="1" x="281"/>
        <item h="1" x="291"/>
        <item h="1" x="310"/>
        <item h="1" x="320"/>
        <item h="1" x="21"/>
        <item h="1" x="22"/>
        <item h="1" x="165"/>
        <item h="1" x="148"/>
        <item h="1" x="23"/>
        <item h="1" x="149"/>
        <item h="1" x="250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0"/>
        <item h="1" x="151"/>
        <item h="1" x="34"/>
        <item h="1" x="35"/>
        <item h="1" x="36"/>
        <item h="1" x="282"/>
        <item h="1" x="129"/>
        <item h="1" x="130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131"/>
        <item h="1" x="50"/>
        <item h="1" x="51"/>
        <item h="1" x="52"/>
        <item h="1" x="166"/>
        <item h="1" x="53"/>
        <item h="1" x="54"/>
        <item h="1" x="55"/>
        <item h="1" x="56"/>
        <item h="1" x="57"/>
        <item h="1" x="58"/>
        <item h="1" x="59"/>
        <item h="1" x="240"/>
        <item h="1" x="60"/>
        <item h="1" x="61"/>
        <item h="1" x="132"/>
        <item h="1" x="62"/>
        <item h="1" x="15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153"/>
        <item h="1" x="154"/>
        <item h="1" x="74"/>
        <item h="1" x="155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156"/>
        <item h="1" x="87"/>
        <item h="1" x="270"/>
        <item h="1" x="271"/>
        <item h="1" x="272"/>
        <item h="1" x="110"/>
        <item h="1" x="111"/>
        <item h="1" x="170"/>
        <item h="1" x="112"/>
        <item h="1" x="113"/>
        <item h="1" x="114"/>
        <item h="1" x="115"/>
        <item h="1" x="197"/>
        <item h="1" x="116"/>
        <item h="1" x="133"/>
        <item h="1" x="117"/>
        <item h="1" x="171"/>
        <item h="1" x="118"/>
        <item h="1" x="119"/>
        <item h="1" x="172"/>
        <item h="1" x="120"/>
        <item h="1" x="88"/>
        <item h="1" x="89"/>
        <item h="1" x="90"/>
        <item h="1" x="134"/>
        <item h="1" x="157"/>
        <item h="1" x="167"/>
        <item h="1" x="179"/>
        <item h="1" x="187"/>
        <item h="1" x="195"/>
        <item h="1" x="203"/>
        <item h="1" x="211"/>
        <item h="1" x="218"/>
        <item h="1" x="227"/>
        <item h="1" x="241"/>
        <item h="1" x="251"/>
        <item h="1" x="260"/>
        <item h="1" x="273"/>
        <item h="1" x="283"/>
        <item h="1" x="292"/>
        <item h="1" x="300"/>
        <item h="1" x="311"/>
        <item h="1" x="321"/>
        <item h="1" x="91"/>
        <item h="1" x="135"/>
        <item h="1" x="158"/>
        <item h="1" x="168"/>
        <item h="1" x="180"/>
        <item h="1" x="188"/>
        <item h="1" x="196"/>
        <item h="1" x="204"/>
        <item h="1" x="212"/>
        <item h="1" x="219"/>
        <item h="1" x="228"/>
        <item h="1" x="242"/>
        <item h="1" x="252"/>
        <item h="1" x="261"/>
        <item h="1" x="274"/>
        <item h="1" x="284"/>
        <item h="1" x="293"/>
        <item h="1" x="301"/>
        <item h="1" x="312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m="1" x="370"/>
        <item h="1" m="1" x="37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81"/>
        <item h="1" m="1" x="382"/>
        <item h="1" m="1" x="383"/>
        <item h="1" m="1" x="384"/>
        <item h="1" m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x="92"/>
        <item h="1" x="93"/>
        <item h="1" x="94"/>
        <item h="1" x="95"/>
        <item h="1" x="96"/>
        <item h="1" x="97"/>
        <item h="1" x="98"/>
        <item h="1" x="99"/>
        <item h="1" x="136"/>
        <item h="1" x="220"/>
        <item h="1" x="243"/>
        <item h="1" x="100"/>
        <item h="1" x="101"/>
        <item h="1" x="102"/>
        <item h="1" x="262"/>
        <item h="1" x="302"/>
        <item h="1" x="137"/>
        <item h="1" x="138"/>
        <item h="1" x="139"/>
        <item h="1" x="103"/>
        <item h="1" x="104"/>
        <item h="1" x="275"/>
        <item h="1" x="105"/>
        <item h="1" x="169"/>
        <item h="1" x="253"/>
        <item h="1" x="263"/>
        <item h="1" x="285"/>
        <item h="1" x="294"/>
        <item h="1" x="221"/>
        <item h="1" x="229"/>
        <item h="1" x="106"/>
        <item h="1" x="140"/>
        <item h="1" x="230"/>
        <item h="1" x="107"/>
        <item h="1" x="108"/>
        <item h="1" x="231"/>
        <item h="1" x="109"/>
        <item h="1" x="232"/>
        <item h="1" x="233"/>
        <item h="1" x="234"/>
        <item h="1" x="313"/>
        <item h="1" x="121"/>
        <item h="1" x="122"/>
        <item h="1" x="123"/>
        <item h="1" x="210"/>
        <item h="1" x="303"/>
        <item h="1" x="3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31"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">
      <pivotArea field="2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">
      <pivotArea outline="0" fieldPosition="0">
        <references count="1">
          <reference field="4294967294" count="1">
            <x v="2"/>
          </reference>
        </references>
      </pivotArea>
    </format>
    <format dxfId="29">
      <pivotArea outline="0" fieldPosition="0">
        <references count="1">
          <reference field="4294967294" count="1" selected="0">
            <x v="2"/>
          </reference>
        </references>
      </pivotArea>
    </format>
    <format dxfId="28">
      <pivotArea outline="0" fieldPosition="0">
        <references count="1">
          <reference field="2" count="1" selected="0">
            <x v="0"/>
          </reference>
        </references>
      </pivotArea>
    </format>
    <format dxfId="27">
      <pivotArea dataOnly="0" labelOnly="1" outline="0" fieldPosition="0">
        <references count="1">
          <reference field="2" count="1">
            <x v="0"/>
          </reference>
        </references>
      </pivotArea>
    </format>
    <format dxfId="26">
      <pivotArea outline="0" fieldPosition="0">
        <references count="1">
          <reference field="4294967294" count="1" selected="0">
            <x v="2"/>
          </reference>
        </references>
      </pivotArea>
    </format>
    <format dxfId="25">
      <pivotArea outline="0" fieldPosition="0">
        <references count="1">
          <reference field="2" count="17" selected="0">
            <x v="3"/>
            <x v="4"/>
            <x v="5"/>
            <x v="6"/>
            <x v="7"/>
            <x v="8"/>
            <x v="9"/>
            <x v="10"/>
            <x v="12"/>
            <x v="14"/>
            <x v="17"/>
            <x v="19"/>
            <x v="20"/>
            <x v="21"/>
            <x v="22"/>
            <x v="23"/>
            <x v="24"/>
          </reference>
        </references>
      </pivotArea>
    </format>
    <format dxfId="24">
      <pivotArea outline="0" fieldPosition="0">
        <references count="1">
          <reference field="2" count="1" selected="0">
            <x v="0"/>
          </reference>
        </references>
      </pivotArea>
    </format>
    <format dxfId="23">
      <pivotArea dataOnly="0" labelOnly="1" outline="0" fieldPosition="0">
        <references count="1">
          <reference field="2" count="1">
            <x v="0"/>
          </reference>
        </references>
      </pivotArea>
    </format>
    <format dxfId="22">
      <pivotArea outline="0" fieldPosition="0">
        <references count="1">
          <reference field="2" count="1" selected="0">
            <x v="0"/>
          </reference>
        </references>
      </pivotArea>
    </format>
    <format dxfId="21">
      <pivotArea dataOnly="0" labelOnly="1" outline="0" fieldPosition="0">
        <references count="1">
          <reference field="2" count="1">
            <x v="0"/>
          </reference>
        </references>
      </pivotArea>
    </format>
    <format dxfId="20">
      <pivotArea outline="0" fieldPosition="0">
        <references count="1">
          <reference field="2" count="1" selected="0">
            <x v="3"/>
          </reference>
        </references>
      </pivotArea>
    </format>
    <format dxfId="19">
      <pivotArea outline="0" fieldPosition="0">
        <references count="1">
          <reference field="2" count="1" selected="0">
            <x v="10"/>
          </reference>
        </references>
      </pivotArea>
    </format>
    <format dxfId="18">
      <pivotArea outline="0" fieldPosition="0">
        <references count="1">
          <reference field="2" count="1" selected="0">
            <x v="24"/>
          </reference>
        </references>
      </pivotArea>
    </format>
    <format dxfId="17">
      <pivotArea outline="0" fieldPosition="0">
        <references count="1">
          <reference field="2" count="1" selected="0">
            <x v="26"/>
          </reference>
        </references>
      </pivotArea>
    </format>
    <format dxfId="16">
      <pivotArea outline="0" fieldPosition="0">
        <references count="1">
          <reference field="2" count="1" selected="0">
            <x v="21"/>
          </reference>
        </references>
      </pivotArea>
    </format>
    <format dxfId="15">
      <pivotArea dataOnly="0" outline="0" fieldPosition="0">
        <references count="1">
          <reference field="2" count="20">
            <x v="2"/>
            <x v="3"/>
            <x v="4"/>
            <x v="5"/>
            <x v="6"/>
            <x v="7"/>
            <x v="8"/>
            <x v="9"/>
            <x v="10"/>
            <x v="12"/>
            <x v="14"/>
            <x v="17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">
      <pivotArea outline="0" fieldPosition="0">
        <references count="2">
          <reference field="4294967294" count="1" selected="0">
            <x v="2"/>
          </reference>
          <reference field="2" count="1" selected="0">
            <x v="3"/>
          </reference>
        </references>
      </pivotArea>
    </format>
    <format dxfId="13">
      <pivotArea field="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outline="0" fieldPosition="0">
        <references count="1">
          <reference field="2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2" count="1">
            <x v="1"/>
          </reference>
        </references>
      </pivotArea>
    </format>
    <format dxfId="9">
      <pivotArea outline="0" fieldPosition="0">
        <references count="1">
          <reference field="2" count="1" selected="0">
            <x v="1"/>
          </reference>
        </references>
      </pivotArea>
    </format>
    <format dxfId="8">
      <pivotArea dataOnly="0" labelOnly="1" outline="0" fieldPosition="0">
        <references count="1">
          <reference field="2" count="1">
            <x v="1"/>
          </reference>
        </references>
      </pivotArea>
    </format>
    <format dxfId="7">
      <pivotArea outline="0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fieldPosition="0">
        <references count="2">
          <reference field="4294967294" count="1" selected="0">
            <x v="2"/>
          </reference>
          <reference field="2" count="20" selected="0">
            <x v="1"/>
            <x v="2"/>
            <x v="3"/>
            <x v="4"/>
            <x v="5"/>
            <x v="6"/>
            <x v="7"/>
            <x v="8"/>
            <x v="9"/>
            <x v="10"/>
            <x v="12"/>
            <x v="14"/>
            <x v="17"/>
            <x v="19"/>
            <x v="20"/>
            <x v="21"/>
            <x v="22"/>
            <x v="23"/>
            <x v="24"/>
            <x v="25"/>
          </reference>
        </references>
      </pivotArea>
    </format>
    <format dxfId="4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3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2"/>
              <x v="3"/>
              <x v="4"/>
              <x v="5"/>
              <x v="6"/>
              <x v="7"/>
              <x v="8"/>
              <x v="9"/>
              <x v="10"/>
              <x v="12"/>
              <x v="14"/>
              <x v="17"/>
              <x v="19"/>
              <x v="20"/>
              <x v="21"/>
              <x v="22"/>
              <x v="23"/>
              <x v="24"/>
              <x v="25"/>
              <x v="2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2"/>
              <x v="3"/>
              <x v="4"/>
              <x v="5"/>
              <x v="6"/>
              <x v="7"/>
              <x v="8"/>
              <x v="9"/>
              <x v="10"/>
              <x v="12"/>
              <x v="14"/>
              <x v="17"/>
              <x v="19"/>
              <x v="20"/>
              <x v="21"/>
              <x v="22"/>
              <x v="23"/>
              <x v="24"/>
              <x v="25"/>
              <x v="26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2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3" sqref="B23"/>
    </sheetView>
  </sheetViews>
  <sheetFormatPr baseColWidth="10" defaultRowHeight="14.4" x14ac:dyDescent="0.3"/>
  <cols>
    <col min="1" max="1" width="21" customWidth="1"/>
    <col min="2" max="2" width="52.44140625" customWidth="1"/>
    <col min="3" max="7" width="27" style="4" bestFit="1" customWidth="1"/>
    <col min="8" max="8" width="27.109375" style="4" bestFit="1" customWidth="1"/>
    <col min="9" max="9" width="27.109375" style="4" hidden="1" customWidth="1"/>
    <col min="10" max="10" width="16" customWidth="1"/>
  </cols>
  <sheetData>
    <row r="2" spans="1:13" x14ac:dyDescent="0.3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x14ac:dyDescent="0.3">
      <c r="A3" s="90" t="s">
        <v>768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25.5" customHeight="1" x14ac:dyDescent="0.3">
      <c r="A4" s="1"/>
      <c r="B4" s="1"/>
      <c r="C4" s="3"/>
      <c r="D4" s="3"/>
      <c r="E4" s="3"/>
      <c r="F4" s="3"/>
      <c r="G4" s="3"/>
      <c r="H4" s="3"/>
      <c r="I4" s="3"/>
      <c r="J4" s="1"/>
      <c r="K4" s="1"/>
      <c r="L4" s="1"/>
      <c r="M4" s="1"/>
    </row>
    <row r="5" spans="1:13" x14ac:dyDescent="0.3">
      <c r="A5" s="51" t="s">
        <v>4</v>
      </c>
      <c r="B5" s="51" t="s">
        <v>5</v>
      </c>
      <c r="C5" s="52" t="s">
        <v>6</v>
      </c>
      <c r="D5" s="52" t="s">
        <v>7</v>
      </c>
      <c r="E5" s="52" t="s">
        <v>8</v>
      </c>
      <c r="F5" s="52" t="s">
        <v>12</v>
      </c>
      <c r="G5" s="52" t="s">
        <v>13</v>
      </c>
      <c r="H5" s="52" t="s">
        <v>14</v>
      </c>
      <c r="I5" s="52" t="s">
        <v>15</v>
      </c>
      <c r="J5" s="52" t="s">
        <v>16</v>
      </c>
      <c r="K5" s="1"/>
      <c r="L5" s="1"/>
      <c r="M5" s="1"/>
    </row>
    <row r="6" spans="1:13" x14ac:dyDescent="0.3">
      <c r="A6" s="91" t="s">
        <v>728</v>
      </c>
      <c r="B6" s="92"/>
      <c r="C6" s="80">
        <f>+'POR PROGRAMA'!G6</f>
        <v>48895000000</v>
      </c>
      <c r="D6" s="80">
        <f>+'POR PROGRAMA'!H6</f>
        <v>50457694592.370003</v>
      </c>
      <c r="E6" s="80">
        <f>+'POR PROGRAMA'!I6</f>
        <v>43401315957.959999</v>
      </c>
      <c r="F6" s="80">
        <f>+'POR PROGRAMA'!M6</f>
        <v>21129313166.509998</v>
      </c>
      <c r="G6" s="80">
        <f>+'POR PROGRAMA'!N6</f>
        <v>20580372570.299999</v>
      </c>
      <c r="H6" s="80">
        <f>+'POR PROGRAMA'!O6</f>
        <v>25383331278.099998</v>
      </c>
      <c r="I6" s="48"/>
      <c r="J6" s="49">
        <f t="shared" ref="J6:J69" si="0">+F6/D6</f>
        <v>0.41875304326141533</v>
      </c>
      <c r="K6" s="1"/>
      <c r="L6" s="1"/>
      <c r="M6" s="1"/>
    </row>
    <row r="7" spans="1:13" x14ac:dyDescent="0.3">
      <c r="A7" s="81" t="s">
        <v>21</v>
      </c>
      <c r="B7" s="82" t="s">
        <v>22</v>
      </c>
      <c r="C7" s="83">
        <v>26153705690</v>
      </c>
      <c r="D7" s="83">
        <v>26135711900</v>
      </c>
      <c r="E7" s="83">
        <v>25628094248</v>
      </c>
      <c r="F7" s="83">
        <v>13190012418.08</v>
      </c>
      <c r="G7" s="83">
        <v>13029608212.559999</v>
      </c>
      <c r="H7" s="83">
        <v>12167594440.049999</v>
      </c>
      <c r="I7" s="83">
        <v>11659976788.049999</v>
      </c>
      <c r="J7" s="50">
        <f t="shared" si="0"/>
        <v>0.50467392924085608</v>
      </c>
    </row>
    <row r="8" spans="1:13" x14ac:dyDescent="0.3">
      <c r="A8" s="81" t="s">
        <v>23</v>
      </c>
      <c r="B8" s="82" t="s">
        <v>24</v>
      </c>
      <c r="C8" s="83">
        <v>11937210853</v>
      </c>
      <c r="D8" s="83">
        <v>12815545685</v>
      </c>
      <c r="E8" s="83">
        <v>12523649318</v>
      </c>
      <c r="F8" s="83">
        <v>6353528692.3900003</v>
      </c>
      <c r="G8" s="83">
        <v>6297305502.7200003</v>
      </c>
      <c r="H8" s="83">
        <v>6453081186.8900003</v>
      </c>
      <c r="I8" s="83">
        <v>6161184819.8900003</v>
      </c>
      <c r="J8" s="50">
        <f t="shared" si="0"/>
        <v>0.49576731639500221</v>
      </c>
    </row>
    <row r="9" spans="1:13" x14ac:dyDescent="0.3">
      <c r="A9" s="81" t="s">
        <v>25</v>
      </c>
      <c r="B9" s="82" t="s">
        <v>26</v>
      </c>
      <c r="C9" s="83">
        <v>11773210853</v>
      </c>
      <c r="D9" s="83">
        <v>12691051745</v>
      </c>
      <c r="E9" s="83">
        <v>12409155378</v>
      </c>
      <c r="F9" s="83">
        <v>6308162132.8900003</v>
      </c>
      <c r="G9" s="83">
        <v>6252095584.1499996</v>
      </c>
      <c r="H9" s="83">
        <v>6373953806.3900003</v>
      </c>
      <c r="I9" s="83">
        <v>6092057439.3900003</v>
      </c>
      <c r="J9" s="50">
        <f t="shared" si="0"/>
        <v>0.4970558988836587</v>
      </c>
    </row>
    <row r="10" spans="1:13" x14ac:dyDescent="0.3">
      <c r="A10" s="81" t="s">
        <v>305</v>
      </c>
      <c r="B10" s="82" t="s">
        <v>306</v>
      </c>
      <c r="C10" s="83">
        <v>48500000</v>
      </c>
      <c r="D10" s="83">
        <v>44304000</v>
      </c>
      <c r="E10" s="83">
        <v>44304000</v>
      </c>
      <c r="F10" s="83">
        <v>24916973.300000001</v>
      </c>
      <c r="G10" s="83">
        <v>24916973.300000001</v>
      </c>
      <c r="H10" s="83">
        <v>19387026.699999999</v>
      </c>
      <c r="I10" s="83">
        <v>19387026.699999999</v>
      </c>
      <c r="J10" s="50">
        <f t="shared" si="0"/>
        <v>0.56240911204405919</v>
      </c>
    </row>
    <row r="11" spans="1:13" x14ac:dyDescent="0.3">
      <c r="A11" s="81" t="s">
        <v>27</v>
      </c>
      <c r="B11" s="82" t="s">
        <v>28</v>
      </c>
      <c r="C11" s="83">
        <v>115500000</v>
      </c>
      <c r="D11" s="83">
        <v>80189940</v>
      </c>
      <c r="E11" s="83">
        <v>70189940</v>
      </c>
      <c r="F11" s="83">
        <v>20449586.199999999</v>
      </c>
      <c r="G11" s="83">
        <v>20292945.27</v>
      </c>
      <c r="H11" s="83">
        <v>59740353.799999997</v>
      </c>
      <c r="I11" s="83">
        <v>49740353.799999997</v>
      </c>
      <c r="J11" s="50">
        <f t="shared" si="0"/>
        <v>0.25501435965658537</v>
      </c>
    </row>
    <row r="12" spans="1:13" x14ac:dyDescent="0.3">
      <c r="A12" s="81" t="s">
        <v>29</v>
      </c>
      <c r="B12" s="82" t="s">
        <v>30</v>
      </c>
      <c r="C12" s="83">
        <v>416300000</v>
      </c>
      <c r="D12" s="83">
        <v>375101629</v>
      </c>
      <c r="E12" s="83">
        <v>340901629</v>
      </c>
      <c r="F12" s="83">
        <v>154469092.11000001</v>
      </c>
      <c r="G12" s="83">
        <v>152743961.30000001</v>
      </c>
      <c r="H12" s="83">
        <v>220632536.88999999</v>
      </c>
      <c r="I12" s="83">
        <v>186432536.88999999</v>
      </c>
      <c r="J12" s="50">
        <f t="shared" si="0"/>
        <v>0.41180597514813783</v>
      </c>
    </row>
    <row r="13" spans="1:13" x14ac:dyDescent="0.3">
      <c r="A13" s="81" t="s">
        <v>31</v>
      </c>
      <c r="B13" s="82" t="s">
        <v>32</v>
      </c>
      <c r="C13" s="83">
        <v>405600000</v>
      </c>
      <c r="D13" s="83">
        <v>364175380</v>
      </c>
      <c r="E13" s="83">
        <v>329975380</v>
      </c>
      <c r="F13" s="83">
        <v>151254924.09</v>
      </c>
      <c r="G13" s="83">
        <v>150582237.31</v>
      </c>
      <c r="H13" s="83">
        <v>212920455.91</v>
      </c>
      <c r="I13" s="83">
        <v>178720455.91</v>
      </c>
      <c r="J13" s="50">
        <f t="shared" si="0"/>
        <v>0.41533539167309991</v>
      </c>
    </row>
    <row r="14" spans="1:13" x14ac:dyDescent="0.3">
      <c r="A14" s="81" t="s">
        <v>756</v>
      </c>
      <c r="B14" s="82" t="s">
        <v>757</v>
      </c>
      <c r="C14" s="84">
        <v>0</v>
      </c>
      <c r="D14" s="83">
        <v>500000</v>
      </c>
      <c r="E14" s="83">
        <v>500000</v>
      </c>
      <c r="F14" s="84">
        <v>0</v>
      </c>
      <c r="G14" s="84">
        <v>0</v>
      </c>
      <c r="H14" s="83">
        <v>500000</v>
      </c>
      <c r="I14" s="83">
        <v>500000</v>
      </c>
      <c r="J14" s="50">
        <f t="shared" si="0"/>
        <v>0</v>
      </c>
    </row>
    <row r="15" spans="1:13" x14ac:dyDescent="0.3">
      <c r="A15" s="81" t="s">
        <v>531</v>
      </c>
      <c r="B15" s="82" t="s">
        <v>532</v>
      </c>
      <c r="C15" s="83">
        <v>10700000</v>
      </c>
      <c r="D15" s="83">
        <v>10426249</v>
      </c>
      <c r="E15" s="83">
        <v>10426249</v>
      </c>
      <c r="F15" s="83">
        <v>3214168.02</v>
      </c>
      <c r="G15" s="83">
        <v>2161723.9900000002</v>
      </c>
      <c r="H15" s="83">
        <v>7212080.9800000004</v>
      </c>
      <c r="I15" s="83">
        <v>7212080.9800000004</v>
      </c>
      <c r="J15" s="50">
        <f t="shared" si="0"/>
        <v>0.30827654509306274</v>
      </c>
    </row>
    <row r="16" spans="1:13" x14ac:dyDescent="0.3">
      <c r="A16" s="81" t="s">
        <v>33</v>
      </c>
      <c r="B16" s="82" t="s">
        <v>34</v>
      </c>
      <c r="C16" s="83">
        <v>9541366110</v>
      </c>
      <c r="D16" s="83">
        <v>8689668733</v>
      </c>
      <c r="E16" s="83">
        <v>8581944340</v>
      </c>
      <c r="F16" s="83">
        <v>4524443059.46</v>
      </c>
      <c r="G16" s="83">
        <v>4518113996.3800001</v>
      </c>
      <c r="H16" s="83">
        <v>4161895123.8099999</v>
      </c>
      <c r="I16" s="83">
        <v>4054170730.8099999</v>
      </c>
      <c r="J16" s="50">
        <f t="shared" si="0"/>
        <v>0.52066922209334809</v>
      </c>
    </row>
    <row r="17" spans="1:10" x14ac:dyDescent="0.3">
      <c r="A17" s="81" t="s">
        <v>35</v>
      </c>
      <c r="B17" s="82" t="s">
        <v>36</v>
      </c>
      <c r="C17" s="83">
        <v>3507600000</v>
      </c>
      <c r="D17" s="83">
        <v>3074254905</v>
      </c>
      <c r="E17" s="83">
        <v>3036537024</v>
      </c>
      <c r="F17" s="83">
        <v>1675083692.6500001</v>
      </c>
      <c r="G17" s="83">
        <v>1673130012.51</v>
      </c>
      <c r="H17" s="83">
        <v>1396381135.27</v>
      </c>
      <c r="I17" s="83">
        <v>1358663254.27</v>
      </c>
      <c r="J17" s="50">
        <f t="shared" si="0"/>
        <v>0.54487469140103728</v>
      </c>
    </row>
    <row r="18" spans="1:10" x14ac:dyDescent="0.3">
      <c r="A18" s="81" t="s">
        <v>37</v>
      </c>
      <c r="B18" s="82" t="s">
        <v>38</v>
      </c>
      <c r="C18" s="83">
        <v>2330643038</v>
      </c>
      <c r="D18" s="83">
        <v>2014551226</v>
      </c>
      <c r="E18" s="83">
        <v>1988935162</v>
      </c>
      <c r="F18" s="83">
        <v>1163430737.8800001</v>
      </c>
      <c r="G18" s="83">
        <v>1159834841.1500001</v>
      </c>
      <c r="H18" s="83">
        <v>850632142.94000006</v>
      </c>
      <c r="I18" s="83">
        <v>825016078.94000006</v>
      </c>
      <c r="J18" s="50">
        <f t="shared" si="0"/>
        <v>0.57751360345899694</v>
      </c>
    </row>
    <row r="19" spans="1:10" x14ac:dyDescent="0.3">
      <c r="A19" s="81" t="s">
        <v>39</v>
      </c>
      <c r="B19" s="82" t="s">
        <v>40</v>
      </c>
      <c r="C19" s="83">
        <v>1656273168</v>
      </c>
      <c r="D19" s="83">
        <v>1657773168</v>
      </c>
      <c r="E19" s="83">
        <v>1628426800</v>
      </c>
      <c r="F19" s="83">
        <v>50899465.939999998</v>
      </c>
      <c r="G19" s="83">
        <v>50899465.93</v>
      </c>
      <c r="H19" s="83">
        <v>1606873702.0599999</v>
      </c>
      <c r="I19" s="83">
        <v>1577527334.0599999</v>
      </c>
      <c r="J19" s="50">
        <f t="shared" si="0"/>
        <v>3.0703516574228928E-2</v>
      </c>
    </row>
    <row r="20" spans="1:10" x14ac:dyDescent="0.3">
      <c r="A20" s="81" t="s">
        <v>41</v>
      </c>
      <c r="B20" s="82" t="s">
        <v>42</v>
      </c>
      <c r="C20" s="83">
        <v>1370949904</v>
      </c>
      <c r="D20" s="83">
        <v>1351629243</v>
      </c>
      <c r="E20" s="83">
        <v>1345829243</v>
      </c>
      <c r="F20" s="83">
        <v>1314313846.76</v>
      </c>
      <c r="G20" s="83">
        <v>1313779317.6300001</v>
      </c>
      <c r="H20" s="83">
        <v>37315396.240000002</v>
      </c>
      <c r="I20" s="83">
        <v>31515396.239999998</v>
      </c>
      <c r="J20" s="50">
        <f t="shared" si="0"/>
        <v>0.97239228402814304</v>
      </c>
    </row>
    <row r="21" spans="1:10" x14ac:dyDescent="0.3">
      <c r="A21" s="81" t="s">
        <v>43</v>
      </c>
      <c r="B21" s="82" t="s">
        <v>44</v>
      </c>
      <c r="C21" s="83">
        <v>675900000</v>
      </c>
      <c r="D21" s="83">
        <v>591460191</v>
      </c>
      <c r="E21" s="83">
        <v>582216111</v>
      </c>
      <c r="F21" s="83">
        <v>320715316.23000002</v>
      </c>
      <c r="G21" s="83">
        <v>320470359.16000003</v>
      </c>
      <c r="H21" s="83">
        <v>270692747.30000001</v>
      </c>
      <c r="I21" s="83">
        <v>261448667.30000001</v>
      </c>
      <c r="J21" s="50">
        <f t="shared" si="0"/>
        <v>0.54224328384258069</v>
      </c>
    </row>
    <row r="22" spans="1:10" x14ac:dyDescent="0.3">
      <c r="A22" s="81" t="s">
        <v>45</v>
      </c>
      <c r="B22" s="82" t="s">
        <v>46</v>
      </c>
      <c r="C22" s="83">
        <v>1972220640</v>
      </c>
      <c r="D22" s="83">
        <v>1972204345</v>
      </c>
      <c r="E22" s="83">
        <v>1937855352</v>
      </c>
      <c r="F22" s="83">
        <v>1020079666.9400001</v>
      </c>
      <c r="G22" s="83">
        <v>972576517.65999997</v>
      </c>
      <c r="H22" s="83">
        <v>606364746.05999994</v>
      </c>
      <c r="I22" s="83">
        <v>572015753.05999994</v>
      </c>
      <c r="J22" s="50">
        <f t="shared" si="0"/>
        <v>0.51722818151483185</v>
      </c>
    </row>
    <row r="23" spans="1:10" x14ac:dyDescent="0.3">
      <c r="A23" s="81" t="s">
        <v>47</v>
      </c>
      <c r="B23" s="82" t="s">
        <v>48</v>
      </c>
      <c r="C23" s="83">
        <v>226525607</v>
      </c>
      <c r="D23" s="83">
        <v>226525607</v>
      </c>
      <c r="E23" s="83">
        <v>226525607</v>
      </c>
      <c r="F23" s="83">
        <v>129742185</v>
      </c>
      <c r="G23" s="83">
        <v>129742185</v>
      </c>
      <c r="H23" s="83">
        <v>6278026</v>
      </c>
      <c r="I23" s="83">
        <v>6278026</v>
      </c>
      <c r="J23" s="50">
        <f t="shared" si="0"/>
        <v>0.57274842662710534</v>
      </c>
    </row>
    <row r="24" spans="1:10" x14ac:dyDescent="0.3">
      <c r="A24" s="81" t="s">
        <v>278</v>
      </c>
      <c r="B24" s="82" t="s">
        <v>48</v>
      </c>
      <c r="C24" s="83">
        <v>50238807</v>
      </c>
      <c r="D24" s="83">
        <v>49838968</v>
      </c>
      <c r="E24" s="83">
        <v>49838968</v>
      </c>
      <c r="F24" s="83">
        <v>25933957</v>
      </c>
      <c r="G24" s="83">
        <v>25933957</v>
      </c>
      <c r="H24" s="83">
        <v>2149610</v>
      </c>
      <c r="I24" s="83">
        <v>2149610</v>
      </c>
      <c r="J24" s="50">
        <f t="shared" si="0"/>
        <v>0.52035501617930768</v>
      </c>
    </row>
    <row r="25" spans="1:10" x14ac:dyDescent="0.3">
      <c r="A25" s="81" t="s">
        <v>307</v>
      </c>
      <c r="B25" s="82" t="s">
        <v>48</v>
      </c>
      <c r="C25" s="83">
        <v>168980811</v>
      </c>
      <c r="D25" s="83">
        <v>168980811</v>
      </c>
      <c r="E25" s="83">
        <v>168980811</v>
      </c>
      <c r="F25" s="83">
        <v>84611058.180000007</v>
      </c>
      <c r="G25" s="83">
        <v>84611058.180000007</v>
      </c>
      <c r="H25" s="83">
        <v>84369752.819999993</v>
      </c>
      <c r="I25" s="83">
        <v>84369752.819999993</v>
      </c>
      <c r="J25" s="50">
        <f t="shared" si="0"/>
        <v>0.50071400225437435</v>
      </c>
    </row>
    <row r="26" spans="1:10" x14ac:dyDescent="0.3">
      <c r="A26" s="81" t="s">
        <v>330</v>
      </c>
      <c r="B26" s="82" t="s">
        <v>48</v>
      </c>
      <c r="C26" s="83">
        <v>67371132</v>
      </c>
      <c r="D26" s="83">
        <v>67371132</v>
      </c>
      <c r="E26" s="83">
        <v>67371132</v>
      </c>
      <c r="F26" s="83">
        <v>39494773</v>
      </c>
      <c r="G26" s="83">
        <v>35108865</v>
      </c>
      <c r="H26" s="83">
        <v>27876359</v>
      </c>
      <c r="I26" s="83">
        <v>27876359</v>
      </c>
      <c r="J26" s="50">
        <f t="shared" si="0"/>
        <v>0.58622694658002783</v>
      </c>
    </row>
    <row r="27" spans="1:10" x14ac:dyDescent="0.3">
      <c r="A27" s="81" t="s">
        <v>342</v>
      </c>
      <c r="B27" s="82" t="s">
        <v>48</v>
      </c>
      <c r="C27" s="83">
        <v>15687100</v>
      </c>
      <c r="D27" s="83">
        <v>15687100</v>
      </c>
      <c r="E27" s="83">
        <v>15687100</v>
      </c>
      <c r="F27" s="83">
        <v>7693764</v>
      </c>
      <c r="G27" s="83">
        <v>7693764</v>
      </c>
      <c r="H27" s="83">
        <v>7993336</v>
      </c>
      <c r="I27" s="83">
        <v>7993336</v>
      </c>
      <c r="J27" s="50">
        <f t="shared" si="0"/>
        <v>0.4904516449821828</v>
      </c>
    </row>
    <row r="28" spans="1:10" x14ac:dyDescent="0.3">
      <c r="A28" s="81" t="s">
        <v>361</v>
      </c>
      <c r="B28" s="82" t="s">
        <v>48</v>
      </c>
      <c r="C28" s="83">
        <v>15980405</v>
      </c>
      <c r="D28" s="83">
        <v>15800387</v>
      </c>
      <c r="E28" s="83">
        <v>15800387</v>
      </c>
      <c r="F28" s="83">
        <v>6664430.8200000003</v>
      </c>
      <c r="G28" s="83">
        <v>5633656.8200000003</v>
      </c>
      <c r="H28" s="83">
        <v>9135956.1799999997</v>
      </c>
      <c r="I28" s="83">
        <v>9135956.1799999997</v>
      </c>
      <c r="J28" s="50">
        <f t="shared" si="0"/>
        <v>0.42178908782424129</v>
      </c>
    </row>
    <row r="29" spans="1:10" x14ac:dyDescent="0.3">
      <c r="A29" s="81" t="s">
        <v>371</v>
      </c>
      <c r="B29" s="82" t="s">
        <v>48</v>
      </c>
      <c r="C29" s="83">
        <v>20252294</v>
      </c>
      <c r="D29" s="83">
        <v>20432312</v>
      </c>
      <c r="E29" s="83">
        <v>20432312</v>
      </c>
      <c r="F29" s="83">
        <v>9770091.0099999998</v>
      </c>
      <c r="G29" s="83">
        <v>8544243.0500000007</v>
      </c>
      <c r="H29" s="83">
        <v>10662220.99</v>
      </c>
      <c r="I29" s="83">
        <v>10662220.99</v>
      </c>
      <c r="J29" s="50">
        <f t="shared" si="0"/>
        <v>0.47816864826652999</v>
      </c>
    </row>
    <row r="30" spans="1:10" x14ac:dyDescent="0.3">
      <c r="A30" s="81" t="s">
        <v>381</v>
      </c>
      <c r="B30" s="82" t="s">
        <v>48</v>
      </c>
      <c r="C30" s="83">
        <v>9088185</v>
      </c>
      <c r="D30" s="83">
        <v>9088185</v>
      </c>
      <c r="E30" s="83">
        <v>9088185</v>
      </c>
      <c r="F30" s="83">
        <v>6377804</v>
      </c>
      <c r="G30" s="83">
        <v>5642541.8099999996</v>
      </c>
      <c r="H30" s="83">
        <v>2710381</v>
      </c>
      <c r="I30" s="83">
        <v>2710381</v>
      </c>
      <c r="J30" s="50">
        <f t="shared" si="0"/>
        <v>0.70176872499844578</v>
      </c>
    </row>
    <row r="31" spans="1:10" x14ac:dyDescent="0.3">
      <c r="A31" s="81" t="s">
        <v>390</v>
      </c>
      <c r="B31" s="82" t="s">
        <v>48</v>
      </c>
      <c r="C31" s="83">
        <v>4364956</v>
      </c>
      <c r="D31" s="83">
        <v>4764795</v>
      </c>
      <c r="E31" s="83">
        <v>4764795</v>
      </c>
      <c r="F31" s="83">
        <v>3024914.98</v>
      </c>
      <c r="G31" s="83">
        <v>2690566.98</v>
      </c>
      <c r="H31" s="83">
        <v>1739880.02</v>
      </c>
      <c r="I31" s="83">
        <v>1739880.02</v>
      </c>
      <c r="J31" s="50">
        <f t="shared" si="0"/>
        <v>0.63484682551925109</v>
      </c>
    </row>
    <row r="32" spans="1:10" x14ac:dyDescent="0.3">
      <c r="A32" s="81" t="s">
        <v>398</v>
      </c>
      <c r="B32" s="82" t="s">
        <v>48</v>
      </c>
      <c r="C32" s="83">
        <v>59366972</v>
      </c>
      <c r="D32" s="83">
        <v>59366972</v>
      </c>
      <c r="E32" s="83">
        <v>59366972</v>
      </c>
      <c r="F32" s="83">
        <v>29970587</v>
      </c>
      <c r="G32" s="83">
        <v>29970587</v>
      </c>
      <c r="H32" s="83">
        <v>1421047</v>
      </c>
      <c r="I32" s="83">
        <v>1421047</v>
      </c>
      <c r="J32" s="50">
        <f t="shared" si="0"/>
        <v>0.50483603913637365</v>
      </c>
    </row>
    <row r="33" spans="1:10" x14ac:dyDescent="0.3">
      <c r="A33" s="81" t="s">
        <v>410</v>
      </c>
      <c r="B33" s="82" t="s">
        <v>48</v>
      </c>
      <c r="C33" s="83">
        <v>180521961</v>
      </c>
      <c r="D33" s="83">
        <v>180521961</v>
      </c>
      <c r="E33" s="83">
        <v>180521961</v>
      </c>
      <c r="F33" s="83">
        <v>92152646</v>
      </c>
      <c r="G33" s="83">
        <v>92152646</v>
      </c>
      <c r="H33" s="83">
        <v>4752109</v>
      </c>
      <c r="I33" s="83">
        <v>4752109</v>
      </c>
      <c r="J33" s="50">
        <f t="shared" si="0"/>
        <v>0.51047886633582495</v>
      </c>
    </row>
    <row r="34" spans="1:10" x14ac:dyDescent="0.3">
      <c r="A34" s="81" t="s">
        <v>430</v>
      </c>
      <c r="B34" s="82" t="s">
        <v>48</v>
      </c>
      <c r="C34" s="83">
        <v>218329252</v>
      </c>
      <c r="D34" s="83">
        <v>216426929</v>
      </c>
      <c r="E34" s="83">
        <v>216426929</v>
      </c>
      <c r="F34" s="83">
        <v>116162551</v>
      </c>
      <c r="G34" s="83">
        <v>116162551</v>
      </c>
      <c r="H34" s="83">
        <v>4941846</v>
      </c>
      <c r="I34" s="83">
        <v>4941846</v>
      </c>
      <c r="J34" s="50">
        <f t="shared" si="0"/>
        <v>0.53672873120146702</v>
      </c>
    </row>
    <row r="35" spans="1:10" x14ac:dyDescent="0.3">
      <c r="A35" s="81" t="s">
        <v>441</v>
      </c>
      <c r="B35" s="82" t="s">
        <v>48</v>
      </c>
      <c r="C35" s="83">
        <v>172219764</v>
      </c>
      <c r="D35" s="83">
        <v>172219764</v>
      </c>
      <c r="E35" s="83">
        <v>162935904</v>
      </c>
      <c r="F35" s="83">
        <v>84420826</v>
      </c>
      <c r="G35" s="83">
        <v>84420826</v>
      </c>
      <c r="H35" s="83">
        <v>87798938</v>
      </c>
      <c r="I35" s="83">
        <v>78515078</v>
      </c>
      <c r="J35" s="50">
        <f t="shared" si="0"/>
        <v>0.49019243807580642</v>
      </c>
    </row>
    <row r="36" spans="1:10" x14ac:dyDescent="0.3">
      <c r="A36" s="81" t="s">
        <v>453</v>
      </c>
      <c r="B36" s="82" t="s">
        <v>48</v>
      </c>
      <c r="C36" s="83">
        <v>183662516</v>
      </c>
      <c r="D36" s="83">
        <v>185169569</v>
      </c>
      <c r="E36" s="83">
        <v>180054297</v>
      </c>
      <c r="F36" s="83">
        <v>79507339</v>
      </c>
      <c r="G36" s="83">
        <v>79507339</v>
      </c>
      <c r="H36" s="83">
        <v>105662230</v>
      </c>
      <c r="I36" s="83">
        <v>100546958</v>
      </c>
      <c r="J36" s="50">
        <f t="shared" si="0"/>
        <v>0.42937583874810442</v>
      </c>
    </row>
    <row r="37" spans="1:10" x14ac:dyDescent="0.3">
      <c r="A37" s="81" t="s">
        <v>466</v>
      </c>
      <c r="B37" s="82" t="s">
        <v>48</v>
      </c>
      <c r="C37" s="83">
        <v>104362693</v>
      </c>
      <c r="D37" s="83">
        <v>104362693</v>
      </c>
      <c r="E37" s="83">
        <v>100286502</v>
      </c>
      <c r="F37" s="83">
        <v>52327470.280000001</v>
      </c>
      <c r="G37" s="83">
        <v>45476568.280000001</v>
      </c>
      <c r="H37" s="83">
        <v>52035222.719999999</v>
      </c>
      <c r="I37" s="83">
        <v>47959031.719999999</v>
      </c>
      <c r="J37" s="50">
        <f t="shared" si="0"/>
        <v>0.50140015340539368</v>
      </c>
    </row>
    <row r="38" spans="1:10" x14ac:dyDescent="0.3">
      <c r="A38" s="81" t="s">
        <v>484</v>
      </c>
      <c r="B38" s="82" t="s">
        <v>48</v>
      </c>
      <c r="C38" s="83">
        <v>137722810</v>
      </c>
      <c r="D38" s="83">
        <v>137722810</v>
      </c>
      <c r="E38" s="83">
        <v>133244467</v>
      </c>
      <c r="F38" s="83">
        <v>76929559.909999996</v>
      </c>
      <c r="G38" s="83">
        <v>61233040.049999997</v>
      </c>
      <c r="H38" s="83">
        <v>60793250.090000004</v>
      </c>
      <c r="I38" s="83">
        <v>56314907.090000004</v>
      </c>
      <c r="J38" s="50">
        <f t="shared" si="0"/>
        <v>0.55858256094251924</v>
      </c>
    </row>
    <row r="39" spans="1:10" x14ac:dyDescent="0.3">
      <c r="A39" s="81" t="s">
        <v>495</v>
      </c>
      <c r="B39" s="82" t="s">
        <v>48</v>
      </c>
      <c r="C39" s="83">
        <v>14902296</v>
      </c>
      <c r="D39" s="83">
        <v>14975774</v>
      </c>
      <c r="E39" s="83">
        <v>14690789</v>
      </c>
      <c r="F39" s="83">
        <v>8436614.9399999995</v>
      </c>
      <c r="G39" s="83">
        <v>7319244.5099999998</v>
      </c>
      <c r="H39" s="83">
        <v>6539159.0599999996</v>
      </c>
      <c r="I39" s="83">
        <v>6254174.0599999996</v>
      </c>
      <c r="J39" s="50">
        <f t="shared" si="0"/>
        <v>0.56335084517167522</v>
      </c>
    </row>
    <row r="40" spans="1:10" x14ac:dyDescent="0.3">
      <c r="A40" s="81" t="s">
        <v>511</v>
      </c>
      <c r="B40" s="82" t="s">
        <v>48</v>
      </c>
      <c r="C40" s="83">
        <v>18283539</v>
      </c>
      <c r="D40" s="83">
        <v>18605331</v>
      </c>
      <c r="E40" s="83">
        <v>18349837</v>
      </c>
      <c r="F40" s="83">
        <v>9610677</v>
      </c>
      <c r="G40" s="83">
        <v>9610677</v>
      </c>
      <c r="H40" s="83">
        <v>321792</v>
      </c>
      <c r="I40" s="83">
        <v>66298</v>
      </c>
      <c r="J40" s="50">
        <f t="shared" si="0"/>
        <v>0.51655501318412445</v>
      </c>
    </row>
    <row r="41" spans="1:10" x14ac:dyDescent="0.3">
      <c r="A41" s="81" t="s">
        <v>521</v>
      </c>
      <c r="B41" s="82" t="s">
        <v>48</v>
      </c>
      <c r="C41" s="83">
        <v>144932182</v>
      </c>
      <c r="D41" s="83">
        <v>144932182</v>
      </c>
      <c r="E41" s="83">
        <v>139451927</v>
      </c>
      <c r="F41" s="83">
        <v>77618431</v>
      </c>
      <c r="G41" s="83">
        <v>67147629</v>
      </c>
      <c r="H41" s="83">
        <v>67313751</v>
      </c>
      <c r="I41" s="83">
        <v>61833496</v>
      </c>
      <c r="J41" s="50">
        <f t="shared" si="0"/>
        <v>0.53555000641610429</v>
      </c>
    </row>
    <row r="42" spans="1:10" x14ac:dyDescent="0.3">
      <c r="A42" s="81" t="s">
        <v>533</v>
      </c>
      <c r="B42" s="82" t="s">
        <v>48</v>
      </c>
      <c r="C42" s="83">
        <v>58287829</v>
      </c>
      <c r="D42" s="83">
        <v>58272370</v>
      </c>
      <c r="E42" s="83">
        <v>54659265</v>
      </c>
      <c r="F42" s="83">
        <v>27321885.140000001</v>
      </c>
      <c r="G42" s="83">
        <v>24007577.140000001</v>
      </c>
      <c r="H42" s="83">
        <v>30950484.859999999</v>
      </c>
      <c r="I42" s="83">
        <v>27337379.859999999</v>
      </c>
      <c r="J42" s="50">
        <f t="shared" si="0"/>
        <v>0.4688651781281592</v>
      </c>
    </row>
    <row r="43" spans="1:10" x14ac:dyDescent="0.3">
      <c r="A43" s="81" t="s">
        <v>49</v>
      </c>
      <c r="B43" s="82" t="s">
        <v>50</v>
      </c>
      <c r="C43" s="83">
        <v>12244628</v>
      </c>
      <c r="D43" s="83">
        <v>12244628</v>
      </c>
      <c r="E43" s="83">
        <v>12244628</v>
      </c>
      <c r="F43" s="83">
        <v>7007089</v>
      </c>
      <c r="G43" s="83">
        <v>7007089</v>
      </c>
      <c r="H43" s="83">
        <v>169676</v>
      </c>
      <c r="I43" s="83">
        <v>169676</v>
      </c>
      <c r="J43" s="50">
        <f t="shared" si="0"/>
        <v>0.57225821805284738</v>
      </c>
    </row>
    <row r="44" spans="1:10" x14ac:dyDescent="0.3">
      <c r="A44" s="81" t="s">
        <v>279</v>
      </c>
      <c r="B44" s="82" t="s">
        <v>50</v>
      </c>
      <c r="C44" s="83">
        <v>2715612</v>
      </c>
      <c r="D44" s="83">
        <v>2693999</v>
      </c>
      <c r="E44" s="83">
        <v>2693999</v>
      </c>
      <c r="F44" s="83">
        <v>1401832</v>
      </c>
      <c r="G44" s="83">
        <v>1401832</v>
      </c>
      <c r="H44" s="83">
        <v>116195</v>
      </c>
      <c r="I44" s="83">
        <v>116195</v>
      </c>
      <c r="J44" s="50">
        <f t="shared" si="0"/>
        <v>0.52035357102953639</v>
      </c>
    </row>
    <row r="45" spans="1:10" x14ac:dyDescent="0.3">
      <c r="A45" s="81" t="s">
        <v>308</v>
      </c>
      <c r="B45" s="82" t="s">
        <v>50</v>
      </c>
      <c r="C45" s="83">
        <v>9134098</v>
      </c>
      <c r="D45" s="83">
        <v>9134098</v>
      </c>
      <c r="E45" s="83">
        <v>9134098</v>
      </c>
      <c r="F45" s="83">
        <v>4573570.7</v>
      </c>
      <c r="G45" s="83">
        <v>4573570.7</v>
      </c>
      <c r="H45" s="83">
        <v>4560527.3</v>
      </c>
      <c r="I45" s="83">
        <v>4560527.3</v>
      </c>
      <c r="J45" s="50">
        <f t="shared" si="0"/>
        <v>0.50071399496699076</v>
      </c>
    </row>
    <row r="46" spans="1:10" x14ac:dyDescent="0.3">
      <c r="A46" s="81" t="s">
        <v>331</v>
      </c>
      <c r="B46" s="82" t="s">
        <v>50</v>
      </c>
      <c r="C46" s="83">
        <v>3641683</v>
      </c>
      <c r="D46" s="83">
        <v>3641683</v>
      </c>
      <c r="E46" s="83">
        <v>3641683</v>
      </c>
      <c r="F46" s="83">
        <v>2125139</v>
      </c>
      <c r="G46" s="83">
        <v>1888233</v>
      </c>
      <c r="H46" s="83">
        <v>1516544</v>
      </c>
      <c r="I46" s="83">
        <v>1516544</v>
      </c>
      <c r="J46" s="50">
        <f t="shared" si="0"/>
        <v>0.58355957945817905</v>
      </c>
    </row>
    <row r="47" spans="1:10" x14ac:dyDescent="0.3">
      <c r="A47" s="81" t="s">
        <v>343</v>
      </c>
      <c r="B47" s="82" t="s">
        <v>50</v>
      </c>
      <c r="C47" s="83">
        <v>847952</v>
      </c>
      <c r="D47" s="83">
        <v>847952</v>
      </c>
      <c r="E47" s="83">
        <v>847952</v>
      </c>
      <c r="F47" s="83">
        <v>668246</v>
      </c>
      <c r="G47" s="83">
        <v>668246</v>
      </c>
      <c r="H47" s="83">
        <v>179706</v>
      </c>
      <c r="I47" s="83">
        <v>179706</v>
      </c>
      <c r="J47" s="50">
        <f t="shared" si="0"/>
        <v>0.7880705511632734</v>
      </c>
    </row>
    <row r="48" spans="1:10" x14ac:dyDescent="0.3">
      <c r="A48" s="81" t="s">
        <v>362</v>
      </c>
      <c r="B48" s="82" t="s">
        <v>50</v>
      </c>
      <c r="C48" s="83">
        <v>863806</v>
      </c>
      <c r="D48" s="83">
        <v>854075</v>
      </c>
      <c r="E48" s="83">
        <v>854075</v>
      </c>
      <c r="F48" s="83">
        <v>358426.76</v>
      </c>
      <c r="G48" s="83">
        <v>302709.76000000001</v>
      </c>
      <c r="H48" s="83">
        <v>495648.24</v>
      </c>
      <c r="I48" s="83">
        <v>495648.24</v>
      </c>
      <c r="J48" s="50">
        <f t="shared" si="0"/>
        <v>0.4196666100752276</v>
      </c>
    </row>
    <row r="49" spans="1:10" x14ac:dyDescent="0.3">
      <c r="A49" s="81" t="s">
        <v>372</v>
      </c>
      <c r="B49" s="82" t="s">
        <v>50</v>
      </c>
      <c r="C49" s="83">
        <v>1094719</v>
      </c>
      <c r="D49" s="83">
        <v>1104450</v>
      </c>
      <c r="E49" s="83">
        <v>1104450</v>
      </c>
      <c r="F49" s="83">
        <v>528113.02</v>
      </c>
      <c r="G49" s="83">
        <v>461738</v>
      </c>
      <c r="H49" s="83">
        <v>576336.98</v>
      </c>
      <c r="I49" s="83">
        <v>576336.98</v>
      </c>
      <c r="J49" s="50">
        <f t="shared" si="0"/>
        <v>0.4781683371814025</v>
      </c>
    </row>
    <row r="50" spans="1:10" x14ac:dyDescent="0.3">
      <c r="A50" s="81" t="s">
        <v>382</v>
      </c>
      <c r="B50" s="82" t="s">
        <v>50</v>
      </c>
      <c r="C50" s="83">
        <v>491254</v>
      </c>
      <c r="D50" s="83">
        <v>491254</v>
      </c>
      <c r="E50" s="83">
        <v>491254</v>
      </c>
      <c r="F50" s="83">
        <v>172373</v>
      </c>
      <c r="G50" s="83">
        <v>152501</v>
      </c>
      <c r="H50" s="83">
        <v>318881</v>
      </c>
      <c r="I50" s="83">
        <v>318881</v>
      </c>
      <c r="J50" s="50">
        <f t="shared" si="0"/>
        <v>0.35088365692696649</v>
      </c>
    </row>
    <row r="51" spans="1:10" x14ac:dyDescent="0.3">
      <c r="A51" s="81" t="s">
        <v>391</v>
      </c>
      <c r="B51" s="82" t="s">
        <v>50</v>
      </c>
      <c r="C51" s="83">
        <v>235944</v>
      </c>
      <c r="D51" s="83">
        <v>257557</v>
      </c>
      <c r="E51" s="83">
        <v>257557</v>
      </c>
      <c r="F51" s="83">
        <v>133522.04999999999</v>
      </c>
      <c r="G51" s="83">
        <v>115824.05</v>
      </c>
      <c r="H51" s="83">
        <v>124034.95</v>
      </c>
      <c r="I51" s="83">
        <v>124034.95</v>
      </c>
      <c r="J51" s="50">
        <f t="shared" si="0"/>
        <v>0.51841747651976067</v>
      </c>
    </row>
    <row r="52" spans="1:10" x14ac:dyDescent="0.3">
      <c r="A52" s="81" t="s">
        <v>399</v>
      </c>
      <c r="B52" s="82" t="s">
        <v>50</v>
      </c>
      <c r="C52" s="83">
        <v>3209026</v>
      </c>
      <c r="D52" s="83">
        <v>3209026</v>
      </c>
      <c r="E52" s="83">
        <v>3209026</v>
      </c>
      <c r="F52" s="83">
        <v>1619154</v>
      </c>
      <c r="G52" s="83">
        <v>1619154</v>
      </c>
      <c r="H52" s="83">
        <v>76813</v>
      </c>
      <c r="I52" s="83">
        <v>76813</v>
      </c>
      <c r="J52" s="50">
        <f t="shared" si="0"/>
        <v>0.50456244355764024</v>
      </c>
    </row>
    <row r="53" spans="1:10" x14ac:dyDescent="0.3">
      <c r="A53" s="81" t="s">
        <v>411</v>
      </c>
      <c r="B53" s="82" t="s">
        <v>50</v>
      </c>
      <c r="C53" s="83">
        <v>9757944</v>
      </c>
      <c r="D53" s="83">
        <v>9757944</v>
      </c>
      <c r="E53" s="83">
        <v>9757944</v>
      </c>
      <c r="F53" s="83">
        <v>4970498</v>
      </c>
      <c r="G53" s="83">
        <v>4970498</v>
      </c>
      <c r="H53" s="83">
        <v>256871</v>
      </c>
      <c r="I53" s="83">
        <v>256871</v>
      </c>
      <c r="J53" s="50">
        <f t="shared" si="0"/>
        <v>0.50937963980936973</v>
      </c>
    </row>
    <row r="54" spans="1:10" x14ac:dyDescent="0.3">
      <c r="A54" s="81" t="s">
        <v>431</v>
      </c>
      <c r="B54" s="82" t="s">
        <v>50</v>
      </c>
      <c r="C54" s="83">
        <v>11801582</v>
      </c>
      <c r="D54" s="83">
        <v>11698754</v>
      </c>
      <c r="E54" s="83">
        <v>11698754</v>
      </c>
      <c r="F54" s="83">
        <v>6276707</v>
      </c>
      <c r="G54" s="83">
        <v>6276707</v>
      </c>
      <c r="H54" s="83">
        <v>267127</v>
      </c>
      <c r="I54" s="83">
        <v>267127</v>
      </c>
      <c r="J54" s="50">
        <f t="shared" si="0"/>
        <v>0.53652782168083879</v>
      </c>
    </row>
    <row r="55" spans="1:10" x14ac:dyDescent="0.3">
      <c r="A55" s="81" t="s">
        <v>442</v>
      </c>
      <c r="B55" s="82" t="s">
        <v>50</v>
      </c>
      <c r="C55" s="83">
        <v>9309177</v>
      </c>
      <c r="D55" s="83">
        <v>9309177</v>
      </c>
      <c r="E55" s="83">
        <v>8807347</v>
      </c>
      <c r="F55" s="83">
        <v>4558740</v>
      </c>
      <c r="G55" s="83">
        <v>4558740</v>
      </c>
      <c r="H55" s="83">
        <v>4750437</v>
      </c>
      <c r="I55" s="83">
        <v>4248607</v>
      </c>
      <c r="J55" s="50">
        <f t="shared" si="0"/>
        <v>0.48970386963315876</v>
      </c>
    </row>
    <row r="56" spans="1:10" x14ac:dyDescent="0.3">
      <c r="A56" s="81" t="s">
        <v>454</v>
      </c>
      <c r="B56" s="82" t="s">
        <v>50</v>
      </c>
      <c r="C56" s="83">
        <v>9927704</v>
      </c>
      <c r="D56" s="83">
        <v>10009166</v>
      </c>
      <c r="E56" s="83">
        <v>9732665</v>
      </c>
      <c r="F56" s="83">
        <v>4286730</v>
      </c>
      <c r="G56" s="83">
        <v>4286730</v>
      </c>
      <c r="H56" s="83">
        <v>5722436</v>
      </c>
      <c r="I56" s="83">
        <v>5445935</v>
      </c>
      <c r="J56" s="50">
        <f t="shared" si="0"/>
        <v>0.42828043815039135</v>
      </c>
    </row>
    <row r="57" spans="1:10" x14ac:dyDescent="0.3">
      <c r="A57" s="81" t="s">
        <v>467</v>
      </c>
      <c r="B57" s="82" t="s">
        <v>50</v>
      </c>
      <c r="C57" s="83">
        <v>5641227</v>
      </c>
      <c r="D57" s="83">
        <v>5641227</v>
      </c>
      <c r="E57" s="83">
        <v>5420892</v>
      </c>
      <c r="F57" s="83">
        <v>2827933.27</v>
      </c>
      <c r="G57" s="83">
        <v>2457614.27</v>
      </c>
      <c r="H57" s="83">
        <v>2813293.73</v>
      </c>
      <c r="I57" s="83">
        <v>2592958.73</v>
      </c>
      <c r="J57" s="50">
        <f t="shared" si="0"/>
        <v>0.50129754927429793</v>
      </c>
    </row>
    <row r="58" spans="1:10" x14ac:dyDescent="0.3">
      <c r="A58" s="81" t="s">
        <v>485</v>
      </c>
      <c r="B58" s="82" t="s">
        <v>752</v>
      </c>
      <c r="C58" s="83">
        <v>7444477</v>
      </c>
      <c r="D58" s="83">
        <v>7444477</v>
      </c>
      <c r="E58" s="83">
        <v>7202404</v>
      </c>
      <c r="F58" s="83">
        <v>4158136.33</v>
      </c>
      <c r="G58" s="83">
        <v>3389386.91</v>
      </c>
      <c r="H58" s="83">
        <v>3286340.67</v>
      </c>
      <c r="I58" s="83">
        <v>3044267.67</v>
      </c>
      <c r="J58" s="50">
        <f t="shared" si="0"/>
        <v>0.55855318378980823</v>
      </c>
    </row>
    <row r="59" spans="1:10" x14ac:dyDescent="0.3">
      <c r="A59" s="81" t="s">
        <v>496</v>
      </c>
      <c r="B59" s="82" t="s">
        <v>50</v>
      </c>
      <c r="C59" s="83">
        <v>805530</v>
      </c>
      <c r="D59" s="83">
        <v>809502</v>
      </c>
      <c r="E59" s="83">
        <v>794097</v>
      </c>
      <c r="F59" s="83">
        <v>455563.9</v>
      </c>
      <c r="G59" s="83">
        <v>395165.5</v>
      </c>
      <c r="H59" s="83">
        <v>353938.1</v>
      </c>
      <c r="I59" s="83">
        <v>338533.1</v>
      </c>
      <c r="J59" s="50">
        <f t="shared" si="0"/>
        <v>0.56277056758352673</v>
      </c>
    </row>
    <row r="60" spans="1:10" x14ac:dyDescent="0.3">
      <c r="A60" s="81" t="s">
        <v>512</v>
      </c>
      <c r="B60" s="82" t="s">
        <v>50</v>
      </c>
      <c r="C60" s="83">
        <v>988300</v>
      </c>
      <c r="D60" s="83">
        <v>1005694</v>
      </c>
      <c r="E60" s="83">
        <v>991883</v>
      </c>
      <c r="F60" s="83">
        <v>519492</v>
      </c>
      <c r="G60" s="83">
        <v>519492</v>
      </c>
      <c r="H60" s="83">
        <v>17394</v>
      </c>
      <c r="I60" s="83">
        <v>3583</v>
      </c>
      <c r="J60" s="50">
        <f t="shared" si="0"/>
        <v>0.51655075997271538</v>
      </c>
    </row>
    <row r="61" spans="1:10" x14ac:dyDescent="0.3">
      <c r="A61" s="81" t="s">
        <v>522</v>
      </c>
      <c r="B61" s="82" t="s">
        <v>50</v>
      </c>
      <c r="C61" s="83">
        <v>7834172</v>
      </c>
      <c r="D61" s="83">
        <v>7834172</v>
      </c>
      <c r="E61" s="83">
        <v>7537942</v>
      </c>
      <c r="F61" s="83">
        <v>4191179</v>
      </c>
      <c r="G61" s="83">
        <v>3625257</v>
      </c>
      <c r="H61" s="83">
        <v>3642993</v>
      </c>
      <c r="I61" s="83">
        <v>3346763</v>
      </c>
      <c r="J61" s="50">
        <f t="shared" si="0"/>
        <v>0.5349868499185364</v>
      </c>
    </row>
    <row r="62" spans="1:10" x14ac:dyDescent="0.3">
      <c r="A62" s="81" t="s">
        <v>534</v>
      </c>
      <c r="B62" s="82" t="s">
        <v>50</v>
      </c>
      <c r="C62" s="83">
        <v>3150694</v>
      </c>
      <c r="D62" s="83">
        <v>3149858</v>
      </c>
      <c r="E62" s="83">
        <v>2954555</v>
      </c>
      <c r="F62" s="83">
        <v>1475656.65</v>
      </c>
      <c r="G62" s="83">
        <v>1296506.6499999999</v>
      </c>
      <c r="H62" s="83">
        <v>1674201.35</v>
      </c>
      <c r="I62" s="83">
        <v>1478898.35</v>
      </c>
      <c r="J62" s="50">
        <f t="shared" si="0"/>
        <v>0.46848354751230054</v>
      </c>
    </row>
    <row r="63" spans="1:10" x14ac:dyDescent="0.3">
      <c r="A63" s="81" t="s">
        <v>51</v>
      </c>
      <c r="B63" s="82" t="s">
        <v>52</v>
      </c>
      <c r="C63" s="83">
        <v>2286608087</v>
      </c>
      <c r="D63" s="83">
        <v>2283191508</v>
      </c>
      <c r="E63" s="83">
        <v>2243743609</v>
      </c>
      <c r="F63" s="83">
        <v>1137491907.1800001</v>
      </c>
      <c r="G63" s="83">
        <v>1088868234.5</v>
      </c>
      <c r="H63" s="83">
        <v>725620846.39999998</v>
      </c>
      <c r="I63" s="83">
        <v>686172947.39999998</v>
      </c>
      <c r="J63" s="50">
        <f t="shared" si="0"/>
        <v>0.49820258317989508</v>
      </c>
    </row>
    <row r="64" spans="1:10" x14ac:dyDescent="0.3">
      <c r="A64" s="81" t="s">
        <v>53</v>
      </c>
      <c r="B64" s="82" t="s">
        <v>54</v>
      </c>
      <c r="C64" s="83">
        <v>132731761</v>
      </c>
      <c r="D64" s="83">
        <v>132731761</v>
      </c>
      <c r="E64" s="83">
        <v>132731761</v>
      </c>
      <c r="F64" s="83">
        <v>75992488</v>
      </c>
      <c r="G64" s="83">
        <v>75992488</v>
      </c>
      <c r="H64" s="83">
        <v>1839292</v>
      </c>
      <c r="I64" s="83">
        <v>1839292</v>
      </c>
      <c r="J64" s="50">
        <f t="shared" si="0"/>
        <v>0.57252678204126295</v>
      </c>
    </row>
    <row r="65" spans="1:10" x14ac:dyDescent="0.3">
      <c r="A65" s="81" t="s">
        <v>280</v>
      </c>
      <c r="B65" s="82" t="s">
        <v>54</v>
      </c>
      <c r="C65" s="83">
        <v>29437226</v>
      </c>
      <c r="D65" s="83">
        <v>29202942</v>
      </c>
      <c r="E65" s="83">
        <v>29202942</v>
      </c>
      <c r="F65" s="83">
        <v>15195898</v>
      </c>
      <c r="G65" s="83">
        <v>15195898</v>
      </c>
      <c r="H65" s="83">
        <v>1259555</v>
      </c>
      <c r="I65" s="83">
        <v>1259555</v>
      </c>
      <c r="J65" s="50">
        <f t="shared" si="0"/>
        <v>0.52035503820128803</v>
      </c>
    </row>
    <row r="66" spans="1:10" x14ac:dyDescent="0.3">
      <c r="A66" s="81" t="s">
        <v>309</v>
      </c>
      <c r="B66" s="82" t="s">
        <v>54</v>
      </c>
      <c r="C66" s="83">
        <v>99013622</v>
      </c>
      <c r="D66" s="83">
        <v>99013622</v>
      </c>
      <c r="E66" s="83">
        <v>99013622</v>
      </c>
      <c r="F66" s="83">
        <v>49577506.549999997</v>
      </c>
      <c r="G66" s="83">
        <v>49577506.549999997</v>
      </c>
      <c r="H66" s="83">
        <v>49436115.450000003</v>
      </c>
      <c r="I66" s="83">
        <v>49436115.450000003</v>
      </c>
      <c r="J66" s="50">
        <f t="shared" si="0"/>
        <v>0.50071399822137597</v>
      </c>
    </row>
    <row r="67" spans="1:10" x14ac:dyDescent="0.3">
      <c r="A67" s="81" t="s">
        <v>332</v>
      </c>
      <c r="B67" s="82" t="s">
        <v>54</v>
      </c>
      <c r="C67" s="83">
        <v>39475842</v>
      </c>
      <c r="D67" s="83">
        <v>39475842</v>
      </c>
      <c r="E67" s="83">
        <v>39475842</v>
      </c>
      <c r="F67" s="83">
        <v>23108457</v>
      </c>
      <c r="G67" s="83">
        <v>20540127</v>
      </c>
      <c r="H67" s="83">
        <v>16367385</v>
      </c>
      <c r="I67" s="83">
        <v>16367385</v>
      </c>
      <c r="J67" s="50">
        <f t="shared" si="0"/>
        <v>0.58538224466497768</v>
      </c>
    </row>
    <row r="68" spans="1:10" x14ac:dyDescent="0.3">
      <c r="A68" s="81" t="s">
        <v>344</v>
      </c>
      <c r="B68" s="82" t="s">
        <v>54</v>
      </c>
      <c r="C68" s="83">
        <v>9191793</v>
      </c>
      <c r="D68" s="83">
        <v>9191793</v>
      </c>
      <c r="E68" s="83">
        <v>9191793</v>
      </c>
      <c r="F68" s="83">
        <v>4589527</v>
      </c>
      <c r="G68" s="83">
        <v>4589527</v>
      </c>
      <c r="H68" s="83">
        <v>4602266</v>
      </c>
      <c r="I68" s="83">
        <v>4602266</v>
      </c>
      <c r="J68" s="50">
        <f t="shared" si="0"/>
        <v>0.49930704488232058</v>
      </c>
    </row>
    <row r="69" spans="1:10" x14ac:dyDescent="0.3">
      <c r="A69" s="81" t="s">
        <v>363</v>
      </c>
      <c r="B69" s="82" t="s">
        <v>54</v>
      </c>
      <c r="C69" s="83">
        <v>9363654</v>
      </c>
      <c r="D69" s="83">
        <v>9258173</v>
      </c>
      <c r="E69" s="83">
        <v>9258173</v>
      </c>
      <c r="F69" s="83">
        <v>3899214.8</v>
      </c>
      <c r="G69" s="83">
        <v>3295236.8</v>
      </c>
      <c r="H69" s="83">
        <v>5358958.2</v>
      </c>
      <c r="I69" s="83">
        <v>5358958.2</v>
      </c>
      <c r="J69" s="50">
        <f t="shared" si="0"/>
        <v>0.42116460774712244</v>
      </c>
    </row>
    <row r="70" spans="1:10" x14ac:dyDescent="0.3">
      <c r="A70" s="81" t="s">
        <v>373</v>
      </c>
      <c r="B70" s="82" t="s">
        <v>54</v>
      </c>
      <c r="C70" s="83">
        <v>11866750</v>
      </c>
      <c r="D70" s="83">
        <v>11972231</v>
      </c>
      <c r="E70" s="83">
        <v>11972231</v>
      </c>
      <c r="F70" s="83">
        <v>5724745.2400000002</v>
      </c>
      <c r="G70" s="83">
        <v>5005285</v>
      </c>
      <c r="H70" s="83">
        <v>6247485.7599999998</v>
      </c>
      <c r="I70" s="83">
        <v>6247485.7599999998</v>
      </c>
      <c r="J70" s="50">
        <f t="shared" ref="J70:J133" si="1">+F70/D70</f>
        <v>0.47816862537984778</v>
      </c>
    </row>
    <row r="71" spans="1:10" x14ac:dyDescent="0.3">
      <c r="A71" s="81" t="s">
        <v>383</v>
      </c>
      <c r="B71" s="82" t="s">
        <v>54</v>
      </c>
      <c r="C71" s="83">
        <v>5325185</v>
      </c>
      <c r="D71" s="83">
        <v>5325185</v>
      </c>
      <c r="E71" s="83">
        <v>5325185</v>
      </c>
      <c r="F71" s="83">
        <v>3737048</v>
      </c>
      <c r="G71" s="83">
        <v>3306223</v>
      </c>
      <c r="H71" s="83">
        <v>1588137</v>
      </c>
      <c r="I71" s="83">
        <v>1588137</v>
      </c>
      <c r="J71" s="50">
        <f t="shared" si="1"/>
        <v>0.70176867094758211</v>
      </c>
    </row>
    <row r="72" spans="1:10" x14ac:dyDescent="0.3">
      <c r="A72" s="81" t="s">
        <v>392</v>
      </c>
      <c r="B72" s="82" t="s">
        <v>54</v>
      </c>
      <c r="C72" s="83">
        <v>2557629</v>
      </c>
      <c r="D72" s="83">
        <v>2791913</v>
      </c>
      <c r="E72" s="83">
        <v>2791913</v>
      </c>
      <c r="F72" s="83">
        <v>1104700.49</v>
      </c>
      <c r="G72" s="83">
        <v>909946.49</v>
      </c>
      <c r="H72" s="83">
        <v>1687212.51</v>
      </c>
      <c r="I72" s="83">
        <v>1687212.51</v>
      </c>
      <c r="J72" s="50">
        <f t="shared" si="1"/>
        <v>0.39567869414268997</v>
      </c>
    </row>
    <row r="73" spans="1:10" x14ac:dyDescent="0.3">
      <c r="A73" s="81" t="s">
        <v>400</v>
      </c>
      <c r="B73" s="82" t="s">
        <v>54</v>
      </c>
      <c r="C73" s="83">
        <v>34785837</v>
      </c>
      <c r="D73" s="83">
        <v>34785837</v>
      </c>
      <c r="E73" s="83">
        <v>34785837</v>
      </c>
      <c r="F73" s="83">
        <v>17559318</v>
      </c>
      <c r="G73" s="83">
        <v>17559318</v>
      </c>
      <c r="H73" s="83">
        <v>832657</v>
      </c>
      <c r="I73" s="83">
        <v>832657</v>
      </c>
      <c r="J73" s="50">
        <f t="shared" si="1"/>
        <v>0.50478354164656147</v>
      </c>
    </row>
    <row r="74" spans="1:10" x14ac:dyDescent="0.3">
      <c r="A74" s="81" t="s">
        <v>412</v>
      </c>
      <c r="B74" s="82" t="s">
        <v>54</v>
      </c>
      <c r="C74" s="83">
        <v>105776111</v>
      </c>
      <c r="D74" s="83">
        <v>105776111</v>
      </c>
      <c r="E74" s="83">
        <v>105776111</v>
      </c>
      <c r="F74" s="83">
        <v>53940023</v>
      </c>
      <c r="G74" s="83">
        <v>53940023</v>
      </c>
      <c r="H74" s="83">
        <v>2784479</v>
      </c>
      <c r="I74" s="83">
        <v>2784479</v>
      </c>
      <c r="J74" s="50">
        <f t="shared" si="1"/>
        <v>0.50994522761382288</v>
      </c>
    </row>
    <row r="75" spans="1:10" x14ac:dyDescent="0.3">
      <c r="A75" s="81" t="s">
        <v>432</v>
      </c>
      <c r="B75" s="82" t="s">
        <v>54</v>
      </c>
      <c r="C75" s="83">
        <v>127929140</v>
      </c>
      <c r="D75" s="83">
        <v>126814481</v>
      </c>
      <c r="E75" s="83">
        <v>126814481</v>
      </c>
      <c r="F75" s="83">
        <v>54215011</v>
      </c>
      <c r="G75" s="83">
        <v>54215011</v>
      </c>
      <c r="H75" s="83">
        <v>2895654</v>
      </c>
      <c r="I75" s="83">
        <v>2895654</v>
      </c>
      <c r="J75" s="50">
        <f t="shared" si="1"/>
        <v>0.42751435461065368</v>
      </c>
    </row>
    <row r="76" spans="1:10" x14ac:dyDescent="0.3">
      <c r="A76" s="81" t="s">
        <v>443</v>
      </c>
      <c r="B76" s="82" t="s">
        <v>54</v>
      </c>
      <c r="C76" s="83">
        <v>100911473</v>
      </c>
      <c r="D76" s="83">
        <v>100911473</v>
      </c>
      <c r="E76" s="83">
        <v>95471633</v>
      </c>
      <c r="F76" s="83">
        <v>49440062</v>
      </c>
      <c r="G76" s="83">
        <v>49440062</v>
      </c>
      <c r="H76" s="83">
        <v>51471411</v>
      </c>
      <c r="I76" s="83">
        <v>46031571</v>
      </c>
      <c r="J76" s="50">
        <f t="shared" si="1"/>
        <v>0.48993499480480279</v>
      </c>
    </row>
    <row r="77" spans="1:10" x14ac:dyDescent="0.3">
      <c r="A77" s="81" t="s">
        <v>455</v>
      </c>
      <c r="B77" s="82" t="s">
        <v>54</v>
      </c>
      <c r="C77" s="83">
        <v>107616307</v>
      </c>
      <c r="D77" s="83">
        <v>108499359</v>
      </c>
      <c r="E77" s="83">
        <v>105502086</v>
      </c>
      <c r="F77" s="83">
        <v>46777877</v>
      </c>
      <c r="G77" s="83">
        <v>46777877</v>
      </c>
      <c r="H77" s="83">
        <v>61721482</v>
      </c>
      <c r="I77" s="83">
        <v>58724209</v>
      </c>
      <c r="J77" s="50">
        <f t="shared" si="1"/>
        <v>0.43113505398681662</v>
      </c>
    </row>
    <row r="78" spans="1:10" x14ac:dyDescent="0.3">
      <c r="A78" s="81" t="s">
        <v>468</v>
      </c>
      <c r="B78" s="82" t="s">
        <v>54</v>
      </c>
      <c r="C78" s="83">
        <v>61150897</v>
      </c>
      <c r="D78" s="83">
        <v>61150897</v>
      </c>
      <c r="E78" s="83">
        <v>58762470</v>
      </c>
      <c r="F78" s="83">
        <v>30565221.52</v>
      </c>
      <c r="G78" s="83">
        <v>26550962.52</v>
      </c>
      <c r="H78" s="83">
        <v>30585675.48</v>
      </c>
      <c r="I78" s="83">
        <v>28197248.48</v>
      </c>
      <c r="J78" s="50">
        <f t="shared" si="1"/>
        <v>0.49983275829952256</v>
      </c>
    </row>
    <row r="79" spans="1:10" x14ac:dyDescent="0.3">
      <c r="A79" s="81" t="s">
        <v>486</v>
      </c>
      <c r="B79" s="82" t="s">
        <v>54</v>
      </c>
      <c r="C79" s="83">
        <v>80698122</v>
      </c>
      <c r="D79" s="83">
        <v>80698122</v>
      </c>
      <c r="E79" s="83">
        <v>78074055</v>
      </c>
      <c r="F79" s="83">
        <v>45098793.210000001</v>
      </c>
      <c r="G79" s="83">
        <v>36757865.920000002</v>
      </c>
      <c r="H79" s="83">
        <v>35599328.789999999</v>
      </c>
      <c r="I79" s="83">
        <v>32975261.789999999</v>
      </c>
      <c r="J79" s="50">
        <f t="shared" si="1"/>
        <v>0.55885802658455919</v>
      </c>
    </row>
    <row r="80" spans="1:10" x14ac:dyDescent="0.3">
      <c r="A80" s="81" t="s">
        <v>497</v>
      </c>
      <c r="B80" s="82" t="s">
        <v>54</v>
      </c>
      <c r="C80" s="83">
        <v>8731940</v>
      </c>
      <c r="D80" s="83">
        <v>8774994</v>
      </c>
      <c r="E80" s="83">
        <v>8608008</v>
      </c>
      <c r="F80" s="83">
        <v>4930641.6900000004</v>
      </c>
      <c r="G80" s="83">
        <v>4275925.1399999997</v>
      </c>
      <c r="H80" s="83">
        <v>3844352.31</v>
      </c>
      <c r="I80" s="83">
        <v>3677366.31</v>
      </c>
      <c r="J80" s="50">
        <f t="shared" si="1"/>
        <v>0.56189687309187908</v>
      </c>
    </row>
    <row r="81" spans="1:10" x14ac:dyDescent="0.3">
      <c r="A81" s="81" t="s">
        <v>513</v>
      </c>
      <c r="B81" s="82" t="s">
        <v>54</v>
      </c>
      <c r="C81" s="83">
        <v>10713166</v>
      </c>
      <c r="D81" s="83">
        <v>10901719</v>
      </c>
      <c r="E81" s="83">
        <v>10752013</v>
      </c>
      <c r="F81" s="83">
        <v>5631337</v>
      </c>
      <c r="G81" s="83">
        <v>5631337</v>
      </c>
      <c r="H81" s="83">
        <v>188553</v>
      </c>
      <c r="I81" s="83">
        <v>38847</v>
      </c>
      <c r="J81" s="50">
        <f t="shared" si="1"/>
        <v>0.51655495798414908</v>
      </c>
    </row>
    <row r="82" spans="1:10" x14ac:dyDescent="0.3">
      <c r="A82" s="81" t="s">
        <v>523</v>
      </c>
      <c r="B82" s="82" t="s">
        <v>54</v>
      </c>
      <c r="C82" s="83">
        <v>84922424</v>
      </c>
      <c r="D82" s="83">
        <v>84922424</v>
      </c>
      <c r="E82" s="83">
        <v>81711291</v>
      </c>
      <c r="F82" s="83">
        <v>45466808</v>
      </c>
      <c r="G82" s="83">
        <v>39332188</v>
      </c>
      <c r="H82" s="83">
        <v>39455616</v>
      </c>
      <c r="I82" s="83">
        <v>36244483</v>
      </c>
      <c r="J82" s="50">
        <f t="shared" si="1"/>
        <v>0.53539225399406876</v>
      </c>
    </row>
    <row r="83" spans="1:10" x14ac:dyDescent="0.3">
      <c r="A83" s="81" t="s">
        <v>535</v>
      </c>
      <c r="B83" s="82" t="s">
        <v>54</v>
      </c>
      <c r="C83" s="83">
        <v>34153517</v>
      </c>
      <c r="D83" s="83">
        <v>34144459</v>
      </c>
      <c r="E83" s="83">
        <v>32027375</v>
      </c>
      <c r="F83" s="83">
        <v>15997759.189999999</v>
      </c>
      <c r="G83" s="83">
        <v>12304685.189999999</v>
      </c>
      <c r="H83" s="83">
        <v>18146699.809999999</v>
      </c>
      <c r="I83" s="83">
        <v>16029615.810000001</v>
      </c>
      <c r="J83" s="50">
        <f t="shared" si="1"/>
        <v>0.4685316346643536</v>
      </c>
    </row>
    <row r="84" spans="1:10" x14ac:dyDescent="0.3">
      <c r="A84" s="81" t="s">
        <v>55</v>
      </c>
      <c r="B84" s="82" t="s">
        <v>56</v>
      </c>
      <c r="C84" s="83">
        <v>73467765</v>
      </c>
      <c r="D84" s="83">
        <v>73467765</v>
      </c>
      <c r="E84" s="83">
        <v>73467765</v>
      </c>
      <c r="F84" s="83">
        <v>42042659</v>
      </c>
      <c r="G84" s="83">
        <v>42042659</v>
      </c>
      <c r="H84" s="83">
        <v>1018058</v>
      </c>
      <c r="I84" s="83">
        <v>1018058</v>
      </c>
      <c r="J84" s="50">
        <f t="shared" si="1"/>
        <v>0.57225994284704318</v>
      </c>
    </row>
    <row r="85" spans="1:10" x14ac:dyDescent="0.3">
      <c r="A85" s="81" t="s">
        <v>281</v>
      </c>
      <c r="B85" s="82" t="s">
        <v>56</v>
      </c>
      <c r="C85" s="83">
        <v>16293667</v>
      </c>
      <c r="D85" s="83">
        <v>16163989</v>
      </c>
      <c r="E85" s="83">
        <v>16163989</v>
      </c>
      <c r="F85" s="83">
        <v>8411027</v>
      </c>
      <c r="G85" s="83">
        <v>8411027</v>
      </c>
      <c r="H85" s="83">
        <v>697171</v>
      </c>
      <c r="I85" s="83">
        <v>697171</v>
      </c>
      <c r="J85" s="50">
        <f t="shared" si="1"/>
        <v>0.52035589729738119</v>
      </c>
    </row>
    <row r="86" spans="1:10" x14ac:dyDescent="0.3">
      <c r="A86" s="81" t="s">
        <v>310</v>
      </c>
      <c r="B86" s="82" t="s">
        <v>56</v>
      </c>
      <c r="C86" s="83">
        <v>54804588</v>
      </c>
      <c r="D86" s="83">
        <v>54804588</v>
      </c>
      <c r="E86" s="83">
        <v>54804588</v>
      </c>
      <c r="F86" s="83">
        <v>27441424.109999999</v>
      </c>
      <c r="G86" s="83">
        <v>27441424.109999999</v>
      </c>
      <c r="H86" s="83">
        <v>27363163.890000001</v>
      </c>
      <c r="I86" s="83">
        <v>27363163.890000001</v>
      </c>
      <c r="J86" s="50">
        <f t="shared" si="1"/>
        <v>0.50071399332479238</v>
      </c>
    </row>
    <row r="87" spans="1:10" x14ac:dyDescent="0.3">
      <c r="A87" s="81" t="s">
        <v>333</v>
      </c>
      <c r="B87" s="82" t="s">
        <v>56</v>
      </c>
      <c r="C87" s="83">
        <v>21850097</v>
      </c>
      <c r="D87" s="83">
        <v>21850097</v>
      </c>
      <c r="E87" s="83">
        <v>21850097</v>
      </c>
      <c r="F87" s="83">
        <v>12750858</v>
      </c>
      <c r="G87" s="83">
        <v>11329405</v>
      </c>
      <c r="H87" s="83">
        <v>9099239</v>
      </c>
      <c r="I87" s="83">
        <v>9099239</v>
      </c>
      <c r="J87" s="50">
        <f t="shared" si="1"/>
        <v>0.58356070455888598</v>
      </c>
    </row>
    <row r="88" spans="1:10" x14ac:dyDescent="0.3">
      <c r="A88" s="81" t="s">
        <v>345</v>
      </c>
      <c r="B88" s="82" t="s">
        <v>56</v>
      </c>
      <c r="C88" s="83">
        <v>5087709</v>
      </c>
      <c r="D88" s="83">
        <v>5087709</v>
      </c>
      <c r="E88" s="83">
        <v>5087709</v>
      </c>
      <c r="F88" s="83">
        <v>1998027</v>
      </c>
      <c r="G88" s="83">
        <v>1998027</v>
      </c>
      <c r="H88" s="83">
        <v>3089682</v>
      </c>
      <c r="I88" s="83">
        <v>3089682</v>
      </c>
      <c r="J88" s="50">
        <f t="shared" si="1"/>
        <v>0.39271644663639371</v>
      </c>
    </row>
    <row r="89" spans="1:10" x14ac:dyDescent="0.3">
      <c r="A89" s="81" t="s">
        <v>364</v>
      </c>
      <c r="B89" s="82" t="s">
        <v>56</v>
      </c>
      <c r="C89" s="83">
        <v>5182834</v>
      </c>
      <c r="D89" s="83">
        <v>5124450</v>
      </c>
      <c r="E89" s="83">
        <v>5124450</v>
      </c>
      <c r="F89" s="83">
        <v>2150548.56</v>
      </c>
      <c r="G89" s="83">
        <v>1816241.56</v>
      </c>
      <c r="H89" s="83">
        <v>2973901.44</v>
      </c>
      <c r="I89" s="83">
        <v>2973901.44</v>
      </c>
      <c r="J89" s="50">
        <f t="shared" si="1"/>
        <v>0.41966426836050696</v>
      </c>
    </row>
    <row r="90" spans="1:10" x14ac:dyDescent="0.3">
      <c r="A90" s="81" t="s">
        <v>374</v>
      </c>
      <c r="B90" s="82" t="s">
        <v>56</v>
      </c>
      <c r="C90" s="83">
        <v>6568312</v>
      </c>
      <c r="D90" s="83">
        <v>6626696</v>
      </c>
      <c r="E90" s="83">
        <v>6626696</v>
      </c>
      <c r="F90" s="83">
        <v>3168678.17</v>
      </c>
      <c r="G90" s="83">
        <v>2770459</v>
      </c>
      <c r="H90" s="83">
        <v>3458017.83</v>
      </c>
      <c r="I90" s="83">
        <v>3458017.83</v>
      </c>
      <c r="J90" s="50">
        <f t="shared" si="1"/>
        <v>0.47816863335816218</v>
      </c>
    </row>
    <row r="91" spans="1:10" x14ac:dyDescent="0.3">
      <c r="A91" s="81" t="s">
        <v>384</v>
      </c>
      <c r="B91" s="82" t="s">
        <v>56</v>
      </c>
      <c r="C91" s="83">
        <v>2947520</v>
      </c>
      <c r="D91" s="83">
        <v>2947520</v>
      </c>
      <c r="E91" s="83">
        <v>2947520</v>
      </c>
      <c r="F91" s="83">
        <v>2240859</v>
      </c>
      <c r="G91" s="83">
        <v>1982522</v>
      </c>
      <c r="H91" s="83">
        <v>706661</v>
      </c>
      <c r="I91" s="83">
        <v>706661</v>
      </c>
      <c r="J91" s="50">
        <f t="shared" si="1"/>
        <v>0.76025234773640216</v>
      </c>
    </row>
    <row r="92" spans="1:10" x14ac:dyDescent="0.3">
      <c r="A92" s="81" t="s">
        <v>393</v>
      </c>
      <c r="B92" s="82" t="s">
        <v>56</v>
      </c>
      <c r="C92" s="83">
        <v>1415662</v>
      </c>
      <c r="D92" s="83">
        <v>1545340</v>
      </c>
      <c r="E92" s="83">
        <v>1545340</v>
      </c>
      <c r="F92" s="83">
        <v>649572.31999999995</v>
      </c>
      <c r="G92" s="83">
        <v>543378.31999999995</v>
      </c>
      <c r="H92" s="83">
        <v>895767.68</v>
      </c>
      <c r="I92" s="83">
        <v>895767.68</v>
      </c>
      <c r="J92" s="50">
        <f t="shared" si="1"/>
        <v>0.42034265598509063</v>
      </c>
    </row>
    <row r="93" spans="1:10" x14ac:dyDescent="0.3">
      <c r="A93" s="81" t="s">
        <v>401</v>
      </c>
      <c r="B93" s="82" t="s">
        <v>56</v>
      </c>
      <c r="C93" s="83">
        <v>19254153</v>
      </c>
      <c r="D93" s="83">
        <v>19254153</v>
      </c>
      <c r="E93" s="83">
        <v>19254153</v>
      </c>
      <c r="F93" s="83">
        <v>9714960</v>
      </c>
      <c r="G93" s="83">
        <v>9714960</v>
      </c>
      <c r="H93" s="83">
        <v>460880</v>
      </c>
      <c r="I93" s="83">
        <v>460880</v>
      </c>
      <c r="J93" s="50">
        <f t="shared" si="1"/>
        <v>0.50456439190028246</v>
      </c>
    </row>
    <row r="94" spans="1:10" x14ac:dyDescent="0.3">
      <c r="A94" s="81" t="s">
        <v>413</v>
      </c>
      <c r="B94" s="82" t="s">
        <v>56</v>
      </c>
      <c r="C94" s="83">
        <v>58547663</v>
      </c>
      <c r="D94" s="83">
        <v>58547663</v>
      </c>
      <c r="E94" s="83">
        <v>58547663</v>
      </c>
      <c r="F94" s="83">
        <v>29822861</v>
      </c>
      <c r="G94" s="83">
        <v>29822861</v>
      </c>
      <c r="H94" s="83">
        <v>1541225</v>
      </c>
      <c r="I94" s="83">
        <v>1541225</v>
      </c>
      <c r="J94" s="50">
        <f t="shared" si="1"/>
        <v>0.50937747933679267</v>
      </c>
    </row>
    <row r="95" spans="1:10" x14ac:dyDescent="0.3">
      <c r="A95" s="81" t="s">
        <v>433</v>
      </c>
      <c r="B95" s="82" t="s">
        <v>56</v>
      </c>
      <c r="C95" s="83">
        <v>70809488</v>
      </c>
      <c r="D95" s="83">
        <v>70192518</v>
      </c>
      <c r="E95" s="83">
        <v>70192518</v>
      </c>
      <c r="F95" s="83">
        <v>37660437</v>
      </c>
      <c r="G95" s="83">
        <v>37660437</v>
      </c>
      <c r="H95" s="83">
        <v>1602761</v>
      </c>
      <c r="I95" s="83">
        <v>1602761</v>
      </c>
      <c r="J95" s="50">
        <f t="shared" si="1"/>
        <v>0.53653064561667385</v>
      </c>
    </row>
    <row r="96" spans="1:10" x14ac:dyDescent="0.3">
      <c r="A96" s="81" t="s">
        <v>444</v>
      </c>
      <c r="B96" s="82" t="s">
        <v>56</v>
      </c>
      <c r="C96" s="83">
        <v>55855059</v>
      </c>
      <c r="D96" s="83">
        <v>55855059</v>
      </c>
      <c r="E96" s="83">
        <v>52844077</v>
      </c>
      <c r="F96" s="83">
        <v>27352629</v>
      </c>
      <c r="G96" s="83">
        <v>27352629</v>
      </c>
      <c r="H96" s="83">
        <v>28502430</v>
      </c>
      <c r="I96" s="83">
        <v>25491448</v>
      </c>
      <c r="J96" s="50">
        <f t="shared" si="1"/>
        <v>0.48970727969332195</v>
      </c>
    </row>
    <row r="97" spans="1:10" x14ac:dyDescent="0.3">
      <c r="A97" s="81" t="s">
        <v>456</v>
      </c>
      <c r="B97" s="82" t="s">
        <v>56</v>
      </c>
      <c r="C97" s="83">
        <v>59566222</v>
      </c>
      <c r="D97" s="83">
        <v>60054996</v>
      </c>
      <c r="E97" s="83">
        <v>58395989</v>
      </c>
      <c r="F97" s="83">
        <v>25773679</v>
      </c>
      <c r="G97" s="83">
        <v>25773679</v>
      </c>
      <c r="H97" s="83">
        <v>34281317</v>
      </c>
      <c r="I97" s="83">
        <v>32622310</v>
      </c>
      <c r="J97" s="50">
        <f t="shared" si="1"/>
        <v>0.4291679413316421</v>
      </c>
    </row>
    <row r="98" spans="1:10" x14ac:dyDescent="0.3">
      <c r="A98" s="81" t="s">
        <v>469</v>
      </c>
      <c r="B98" s="82" t="s">
        <v>56</v>
      </c>
      <c r="C98" s="83">
        <v>33847360</v>
      </c>
      <c r="D98" s="83">
        <v>33847360</v>
      </c>
      <c r="E98" s="83">
        <v>32525352</v>
      </c>
      <c r="F98" s="83">
        <v>16658253.52</v>
      </c>
      <c r="G98" s="83">
        <v>14436343.52</v>
      </c>
      <c r="H98" s="83">
        <v>17189106.48</v>
      </c>
      <c r="I98" s="83">
        <v>15867098.48</v>
      </c>
      <c r="J98" s="50">
        <f t="shared" si="1"/>
        <v>0.49215813345560777</v>
      </c>
    </row>
    <row r="99" spans="1:10" x14ac:dyDescent="0.3">
      <c r="A99" s="81" t="s">
        <v>487</v>
      </c>
      <c r="B99" s="82" t="s">
        <v>56</v>
      </c>
      <c r="C99" s="83">
        <v>44666858</v>
      </c>
      <c r="D99" s="83">
        <v>44666858</v>
      </c>
      <c r="E99" s="83">
        <v>43214422</v>
      </c>
      <c r="F99" s="83">
        <v>24948772.960000001</v>
      </c>
      <c r="G99" s="83">
        <v>20336270.48</v>
      </c>
      <c r="H99" s="83">
        <v>19718085.039999999</v>
      </c>
      <c r="I99" s="83">
        <v>18265649.039999999</v>
      </c>
      <c r="J99" s="50">
        <f t="shared" si="1"/>
        <v>0.55855222590315179</v>
      </c>
    </row>
    <row r="100" spans="1:10" x14ac:dyDescent="0.3">
      <c r="A100" s="81" t="s">
        <v>498</v>
      </c>
      <c r="B100" s="82" t="s">
        <v>56</v>
      </c>
      <c r="C100" s="83">
        <v>4833177</v>
      </c>
      <c r="D100" s="83">
        <v>4857008</v>
      </c>
      <c r="E100" s="83">
        <v>4764581</v>
      </c>
      <c r="F100" s="83">
        <v>2736237.83</v>
      </c>
      <c r="G100" s="83">
        <v>2373847.42</v>
      </c>
      <c r="H100" s="83">
        <v>2120770.17</v>
      </c>
      <c r="I100" s="83">
        <v>2028343.17</v>
      </c>
      <c r="J100" s="50">
        <f t="shared" si="1"/>
        <v>0.56335872413634069</v>
      </c>
    </row>
    <row r="101" spans="1:10" x14ac:dyDescent="0.3">
      <c r="A101" s="81" t="s">
        <v>514</v>
      </c>
      <c r="B101" s="82" t="s">
        <v>56</v>
      </c>
      <c r="C101" s="83">
        <v>5929797</v>
      </c>
      <c r="D101" s="83">
        <v>6034162</v>
      </c>
      <c r="E101" s="83">
        <v>5951299</v>
      </c>
      <c r="F101" s="83">
        <v>3116983</v>
      </c>
      <c r="G101" s="83">
        <v>3116983</v>
      </c>
      <c r="H101" s="83">
        <v>104365</v>
      </c>
      <c r="I101" s="83">
        <v>21502</v>
      </c>
      <c r="J101" s="50">
        <f t="shared" si="1"/>
        <v>0.51655606859742909</v>
      </c>
    </row>
    <row r="102" spans="1:10" x14ac:dyDescent="0.3">
      <c r="A102" s="81" t="s">
        <v>524</v>
      </c>
      <c r="B102" s="82" t="s">
        <v>56</v>
      </c>
      <c r="C102" s="83">
        <v>47005032</v>
      </c>
      <c r="D102" s="83">
        <v>47005032</v>
      </c>
      <c r="E102" s="83">
        <v>45227652</v>
      </c>
      <c r="F102" s="83">
        <v>25147118</v>
      </c>
      <c r="G102" s="83">
        <v>21751568</v>
      </c>
      <c r="H102" s="83">
        <v>21857914</v>
      </c>
      <c r="I102" s="83">
        <v>20080534</v>
      </c>
      <c r="J102" s="50">
        <f t="shared" si="1"/>
        <v>0.53498778598852992</v>
      </c>
    </row>
    <row r="103" spans="1:10" x14ac:dyDescent="0.3">
      <c r="A103" s="81" t="s">
        <v>536</v>
      </c>
      <c r="B103" s="82" t="s">
        <v>56</v>
      </c>
      <c r="C103" s="83">
        <v>18904161</v>
      </c>
      <c r="D103" s="83">
        <v>18899147</v>
      </c>
      <c r="E103" s="83">
        <v>17727329</v>
      </c>
      <c r="F103" s="83">
        <v>8493744.9299999997</v>
      </c>
      <c r="G103" s="83">
        <v>7418833.9299999997</v>
      </c>
      <c r="H103" s="83">
        <v>10405402.07</v>
      </c>
      <c r="I103" s="83">
        <v>9233584.0700000003</v>
      </c>
      <c r="J103" s="50">
        <f t="shared" si="1"/>
        <v>0.44942477721349011</v>
      </c>
    </row>
    <row r="104" spans="1:10" x14ac:dyDescent="0.3">
      <c r="A104" s="81" t="s">
        <v>57</v>
      </c>
      <c r="B104" s="82" t="s">
        <v>58</v>
      </c>
      <c r="C104" s="83">
        <v>36733883</v>
      </c>
      <c r="D104" s="83">
        <v>36733883</v>
      </c>
      <c r="E104" s="83">
        <v>36733883</v>
      </c>
      <c r="F104" s="83">
        <v>21021329</v>
      </c>
      <c r="G104" s="83">
        <v>21021329</v>
      </c>
      <c r="H104" s="83">
        <v>509029</v>
      </c>
      <c r="I104" s="83">
        <v>509029</v>
      </c>
      <c r="J104" s="50">
        <f t="shared" si="1"/>
        <v>0.57225992144636606</v>
      </c>
    </row>
    <row r="105" spans="1:10" x14ac:dyDescent="0.3">
      <c r="A105" s="81" t="s">
        <v>282</v>
      </c>
      <c r="B105" s="82" t="s">
        <v>58</v>
      </c>
      <c r="C105" s="83">
        <v>8146834</v>
      </c>
      <c r="D105" s="83">
        <v>8081995</v>
      </c>
      <c r="E105" s="83">
        <v>8081995</v>
      </c>
      <c r="F105" s="83">
        <v>4205508</v>
      </c>
      <c r="G105" s="83">
        <v>4205508</v>
      </c>
      <c r="H105" s="83">
        <v>348585</v>
      </c>
      <c r="I105" s="83">
        <v>348585</v>
      </c>
      <c r="J105" s="50">
        <f t="shared" si="1"/>
        <v>0.52035518458004493</v>
      </c>
    </row>
    <row r="106" spans="1:10" x14ac:dyDescent="0.3">
      <c r="A106" s="81" t="s">
        <v>311</v>
      </c>
      <c r="B106" s="82" t="s">
        <v>58</v>
      </c>
      <c r="C106" s="83">
        <v>27402294</v>
      </c>
      <c r="D106" s="83">
        <v>27402294</v>
      </c>
      <c r="E106" s="83">
        <v>27402294</v>
      </c>
      <c r="F106" s="83">
        <v>13720712.07</v>
      </c>
      <c r="G106" s="83">
        <v>13720712.07</v>
      </c>
      <c r="H106" s="83">
        <v>13681581.93</v>
      </c>
      <c r="I106" s="83">
        <v>13681581.93</v>
      </c>
      <c r="J106" s="50">
        <f t="shared" si="1"/>
        <v>0.50071399387219184</v>
      </c>
    </row>
    <row r="107" spans="1:10" x14ac:dyDescent="0.3">
      <c r="A107" s="81" t="s">
        <v>334</v>
      </c>
      <c r="B107" s="82" t="s">
        <v>58</v>
      </c>
      <c r="C107" s="83">
        <v>10925049</v>
      </c>
      <c r="D107" s="83">
        <v>10925049</v>
      </c>
      <c r="E107" s="83">
        <v>10925049</v>
      </c>
      <c r="F107" s="83">
        <v>6375421</v>
      </c>
      <c r="G107" s="83">
        <v>5664696</v>
      </c>
      <c r="H107" s="83">
        <v>4549628</v>
      </c>
      <c r="I107" s="83">
        <v>4549628</v>
      </c>
      <c r="J107" s="50">
        <f t="shared" si="1"/>
        <v>0.58355994558926005</v>
      </c>
    </row>
    <row r="108" spans="1:10" x14ac:dyDescent="0.3">
      <c r="A108" s="81" t="s">
        <v>346</v>
      </c>
      <c r="B108" s="82" t="s">
        <v>58</v>
      </c>
      <c r="C108" s="83">
        <v>2543855</v>
      </c>
      <c r="D108" s="83">
        <v>2543855</v>
      </c>
      <c r="E108" s="83">
        <v>2543855</v>
      </c>
      <c r="F108" s="83">
        <v>999775</v>
      </c>
      <c r="G108" s="83">
        <v>999775</v>
      </c>
      <c r="H108" s="83">
        <v>1544080</v>
      </c>
      <c r="I108" s="83">
        <v>1544080</v>
      </c>
      <c r="J108" s="50">
        <f t="shared" si="1"/>
        <v>0.39301571827010578</v>
      </c>
    </row>
    <row r="109" spans="1:10" x14ac:dyDescent="0.3">
      <c r="A109" s="81" t="s">
        <v>365</v>
      </c>
      <c r="B109" s="82" t="s">
        <v>58</v>
      </c>
      <c r="C109" s="83">
        <v>2591417</v>
      </c>
      <c r="D109" s="83">
        <v>2562225</v>
      </c>
      <c r="E109" s="83">
        <v>2562225</v>
      </c>
      <c r="F109" s="83">
        <v>1075280.28</v>
      </c>
      <c r="G109" s="83">
        <v>908128.28</v>
      </c>
      <c r="H109" s="83">
        <v>1486944.72</v>
      </c>
      <c r="I109" s="83">
        <v>1486944.72</v>
      </c>
      <c r="J109" s="50">
        <f t="shared" si="1"/>
        <v>0.4196666100752276</v>
      </c>
    </row>
    <row r="110" spans="1:10" x14ac:dyDescent="0.3">
      <c r="A110" s="81" t="s">
        <v>375</v>
      </c>
      <c r="B110" s="82" t="s">
        <v>58</v>
      </c>
      <c r="C110" s="83">
        <v>3284156</v>
      </c>
      <c r="D110" s="83">
        <v>3313348</v>
      </c>
      <c r="E110" s="83">
        <v>3313348</v>
      </c>
      <c r="F110" s="83">
        <v>1584339.09</v>
      </c>
      <c r="G110" s="83">
        <v>1385225</v>
      </c>
      <c r="H110" s="83">
        <v>1729008.91</v>
      </c>
      <c r="I110" s="83">
        <v>1729008.91</v>
      </c>
      <c r="J110" s="50">
        <f t="shared" si="1"/>
        <v>0.4781686348672099</v>
      </c>
    </row>
    <row r="111" spans="1:10" x14ac:dyDescent="0.3">
      <c r="A111" s="81" t="s">
        <v>385</v>
      </c>
      <c r="B111" s="82" t="s">
        <v>58</v>
      </c>
      <c r="C111" s="83">
        <v>1473760</v>
      </c>
      <c r="D111" s="83">
        <v>1473760</v>
      </c>
      <c r="E111" s="83">
        <v>1473760</v>
      </c>
      <c r="F111" s="83">
        <v>1034242</v>
      </c>
      <c r="G111" s="83">
        <v>915010</v>
      </c>
      <c r="H111" s="83">
        <v>439518</v>
      </c>
      <c r="I111" s="83">
        <v>439518</v>
      </c>
      <c r="J111" s="50">
        <f t="shared" si="1"/>
        <v>0.70177098034958207</v>
      </c>
    </row>
    <row r="112" spans="1:10" x14ac:dyDescent="0.3">
      <c r="A112" s="81" t="s">
        <v>394</v>
      </c>
      <c r="B112" s="82" t="s">
        <v>58</v>
      </c>
      <c r="C112" s="83">
        <v>707831</v>
      </c>
      <c r="D112" s="83">
        <v>772670</v>
      </c>
      <c r="E112" s="83">
        <v>772670</v>
      </c>
      <c r="F112" s="83">
        <v>350051.16</v>
      </c>
      <c r="G112" s="83">
        <v>296953.15999999997</v>
      </c>
      <c r="H112" s="83">
        <v>422618.84</v>
      </c>
      <c r="I112" s="83">
        <v>422618.84</v>
      </c>
      <c r="J112" s="50">
        <f t="shared" si="1"/>
        <v>0.45304096185952603</v>
      </c>
    </row>
    <row r="113" spans="1:10" x14ac:dyDescent="0.3">
      <c r="A113" s="81" t="s">
        <v>402</v>
      </c>
      <c r="B113" s="82" t="s">
        <v>58</v>
      </c>
      <c r="C113" s="83">
        <v>9627077</v>
      </c>
      <c r="D113" s="83">
        <v>9627077</v>
      </c>
      <c r="E113" s="83">
        <v>9627077</v>
      </c>
      <c r="F113" s="83">
        <v>4857480</v>
      </c>
      <c r="G113" s="83">
        <v>4857480</v>
      </c>
      <c r="H113" s="83">
        <v>230440</v>
      </c>
      <c r="I113" s="83">
        <v>230440</v>
      </c>
      <c r="J113" s="50">
        <f t="shared" si="1"/>
        <v>0.50456436569480023</v>
      </c>
    </row>
    <row r="114" spans="1:10" x14ac:dyDescent="0.3">
      <c r="A114" s="81" t="s">
        <v>414</v>
      </c>
      <c r="B114" s="82" t="s">
        <v>58</v>
      </c>
      <c r="C114" s="83">
        <v>29273832</v>
      </c>
      <c r="D114" s="83">
        <v>29273832</v>
      </c>
      <c r="E114" s="83">
        <v>29273832</v>
      </c>
      <c r="F114" s="83">
        <v>14911425</v>
      </c>
      <c r="G114" s="83">
        <v>14911425</v>
      </c>
      <c r="H114" s="83">
        <v>770612</v>
      </c>
      <c r="I114" s="83">
        <v>770612</v>
      </c>
      <c r="J114" s="50">
        <f t="shared" si="1"/>
        <v>0.50937728275546568</v>
      </c>
    </row>
    <row r="115" spans="1:10" x14ac:dyDescent="0.3">
      <c r="A115" s="81" t="s">
        <v>434</v>
      </c>
      <c r="B115" s="82" t="s">
        <v>58</v>
      </c>
      <c r="C115" s="83">
        <v>35404744</v>
      </c>
      <c r="D115" s="83">
        <v>35096260</v>
      </c>
      <c r="E115" s="83">
        <v>35096260</v>
      </c>
      <c r="F115" s="83">
        <v>18830182</v>
      </c>
      <c r="G115" s="83">
        <v>18830182</v>
      </c>
      <c r="H115" s="83">
        <v>801381</v>
      </c>
      <c r="I115" s="83">
        <v>801381</v>
      </c>
      <c r="J115" s="50">
        <f t="shared" si="1"/>
        <v>0.53652959033241721</v>
      </c>
    </row>
    <row r="116" spans="1:10" x14ac:dyDescent="0.3">
      <c r="A116" s="81" t="s">
        <v>445</v>
      </c>
      <c r="B116" s="82" t="s">
        <v>58</v>
      </c>
      <c r="C116" s="83">
        <v>27927530</v>
      </c>
      <c r="D116" s="83">
        <v>27927530</v>
      </c>
      <c r="E116" s="83">
        <v>26422039</v>
      </c>
      <c r="F116" s="83">
        <v>13676312</v>
      </c>
      <c r="G116" s="83">
        <v>13676312</v>
      </c>
      <c r="H116" s="83">
        <v>14251218</v>
      </c>
      <c r="I116" s="83">
        <v>12745727</v>
      </c>
      <c r="J116" s="50">
        <f t="shared" si="1"/>
        <v>0.48970718140845254</v>
      </c>
    </row>
    <row r="117" spans="1:10" x14ac:dyDescent="0.3">
      <c r="A117" s="81" t="s">
        <v>457</v>
      </c>
      <c r="B117" s="82" t="s">
        <v>58</v>
      </c>
      <c r="C117" s="83">
        <v>29783111</v>
      </c>
      <c r="D117" s="83">
        <v>30027498</v>
      </c>
      <c r="E117" s="83">
        <v>29197994</v>
      </c>
      <c r="F117" s="83">
        <v>12860183</v>
      </c>
      <c r="G117" s="83">
        <v>12860183</v>
      </c>
      <c r="H117" s="83">
        <v>17167315</v>
      </c>
      <c r="I117" s="83">
        <v>16337811</v>
      </c>
      <c r="J117" s="50">
        <f t="shared" si="1"/>
        <v>0.42828020503073549</v>
      </c>
    </row>
    <row r="118" spans="1:10" x14ac:dyDescent="0.3">
      <c r="A118" s="81" t="s">
        <v>470</v>
      </c>
      <c r="B118" s="82" t="s">
        <v>58</v>
      </c>
      <c r="C118" s="83">
        <v>16923680</v>
      </c>
      <c r="D118" s="83">
        <v>16923680</v>
      </c>
      <c r="E118" s="83">
        <v>16262676</v>
      </c>
      <c r="F118" s="83">
        <v>8789914.1999999993</v>
      </c>
      <c r="G118" s="83">
        <v>7678956.2199999997</v>
      </c>
      <c r="H118" s="83">
        <v>8133765.7999999998</v>
      </c>
      <c r="I118" s="83">
        <v>7472761.7999999998</v>
      </c>
      <c r="J118" s="50">
        <f t="shared" si="1"/>
        <v>0.51938551189812143</v>
      </c>
    </row>
    <row r="119" spans="1:10" x14ac:dyDescent="0.3">
      <c r="A119" s="81" t="s">
        <v>488</v>
      </c>
      <c r="B119" s="82" t="s">
        <v>58</v>
      </c>
      <c r="C119" s="83">
        <v>22333429</v>
      </c>
      <c r="D119" s="83">
        <v>22333429</v>
      </c>
      <c r="E119" s="83">
        <v>21607211</v>
      </c>
      <c r="F119" s="83">
        <v>12474393.99</v>
      </c>
      <c r="G119" s="83">
        <v>10168143.74</v>
      </c>
      <c r="H119" s="83">
        <v>9859035.0099999998</v>
      </c>
      <c r="I119" s="83">
        <v>9132817.0099999998</v>
      </c>
      <c r="J119" s="50">
        <f t="shared" si="1"/>
        <v>0.55855256217036797</v>
      </c>
    </row>
    <row r="120" spans="1:10" x14ac:dyDescent="0.3">
      <c r="A120" s="81" t="s">
        <v>499</v>
      </c>
      <c r="B120" s="82" t="s">
        <v>58</v>
      </c>
      <c r="C120" s="83">
        <v>2416589</v>
      </c>
      <c r="D120" s="83">
        <v>2428504</v>
      </c>
      <c r="E120" s="83">
        <v>2382290</v>
      </c>
      <c r="F120" s="83">
        <v>1366696.2</v>
      </c>
      <c r="G120" s="83">
        <v>1185500.99</v>
      </c>
      <c r="H120" s="83">
        <v>1061807.8</v>
      </c>
      <c r="I120" s="83">
        <v>1015593.8</v>
      </c>
      <c r="J120" s="50">
        <f t="shared" si="1"/>
        <v>0.56277288404713355</v>
      </c>
    </row>
    <row r="121" spans="1:10" x14ac:dyDescent="0.3">
      <c r="A121" s="81" t="s">
        <v>515</v>
      </c>
      <c r="B121" s="82" t="s">
        <v>58</v>
      </c>
      <c r="C121" s="83">
        <v>2964899</v>
      </c>
      <c r="D121" s="83">
        <v>3017081</v>
      </c>
      <c r="E121" s="83">
        <v>2975649</v>
      </c>
      <c r="F121" s="83">
        <v>1558487</v>
      </c>
      <c r="G121" s="83">
        <v>1558487</v>
      </c>
      <c r="H121" s="83">
        <v>52182</v>
      </c>
      <c r="I121" s="83">
        <v>10750</v>
      </c>
      <c r="J121" s="50">
        <f t="shared" si="1"/>
        <v>0.51655457708957764</v>
      </c>
    </row>
    <row r="122" spans="1:10" x14ac:dyDescent="0.3">
      <c r="A122" s="81" t="s">
        <v>525</v>
      </c>
      <c r="B122" s="82" t="s">
        <v>58</v>
      </c>
      <c r="C122" s="83">
        <v>23502516</v>
      </c>
      <c r="D122" s="83">
        <v>23502516</v>
      </c>
      <c r="E122" s="83">
        <v>22613826</v>
      </c>
      <c r="F122" s="83">
        <v>12573564</v>
      </c>
      <c r="G122" s="83">
        <v>10875790</v>
      </c>
      <c r="H122" s="83">
        <v>10928952</v>
      </c>
      <c r="I122" s="83">
        <v>10040262</v>
      </c>
      <c r="J122" s="50">
        <f t="shared" si="1"/>
        <v>0.53498799873171021</v>
      </c>
    </row>
    <row r="123" spans="1:10" x14ac:dyDescent="0.3">
      <c r="A123" s="81" t="s">
        <v>537</v>
      </c>
      <c r="B123" s="82" t="s">
        <v>58</v>
      </c>
      <c r="C123" s="83">
        <v>9452081</v>
      </c>
      <c r="D123" s="83">
        <v>9449574</v>
      </c>
      <c r="E123" s="83">
        <v>8863665</v>
      </c>
      <c r="F123" s="83">
        <v>4787203.97</v>
      </c>
      <c r="G123" s="83">
        <v>4249747.97</v>
      </c>
      <c r="H123" s="83">
        <v>4662370.03</v>
      </c>
      <c r="I123" s="83">
        <v>4076461.03</v>
      </c>
      <c r="J123" s="50">
        <f t="shared" si="1"/>
        <v>0.50660526813166384</v>
      </c>
    </row>
    <row r="124" spans="1:10" x14ac:dyDescent="0.3">
      <c r="A124" s="81" t="s">
        <v>312</v>
      </c>
      <c r="B124" s="82" t="s">
        <v>313</v>
      </c>
      <c r="C124" s="83">
        <v>85000000</v>
      </c>
      <c r="D124" s="83">
        <v>85000000</v>
      </c>
      <c r="E124" s="83">
        <v>85000000</v>
      </c>
      <c r="F124" s="83">
        <v>28204783.620000001</v>
      </c>
      <c r="G124" s="83">
        <v>28204783.620000001</v>
      </c>
      <c r="H124" s="83">
        <v>56795216.380000003</v>
      </c>
      <c r="I124" s="83">
        <v>56795216.380000003</v>
      </c>
      <c r="J124" s="50">
        <f t="shared" si="1"/>
        <v>0.33182098376470587</v>
      </c>
    </row>
    <row r="125" spans="1:10" x14ac:dyDescent="0.3">
      <c r="A125" s="81" t="s">
        <v>59</v>
      </c>
      <c r="B125" s="82" t="s">
        <v>60</v>
      </c>
      <c r="C125" s="83">
        <v>85000000</v>
      </c>
      <c r="D125" s="83">
        <v>82500000</v>
      </c>
      <c r="E125" s="83">
        <v>82500000</v>
      </c>
      <c r="F125" s="83">
        <v>31500182.579999998</v>
      </c>
      <c r="G125" s="83">
        <v>31500182.579999998</v>
      </c>
      <c r="H125" s="84">
        <v>0</v>
      </c>
      <c r="I125" s="84">
        <v>0</v>
      </c>
      <c r="J125" s="50">
        <f t="shared" si="1"/>
        <v>0.38182039490909087</v>
      </c>
    </row>
    <row r="126" spans="1:10" x14ac:dyDescent="0.3">
      <c r="A126" s="81" t="s">
        <v>335</v>
      </c>
      <c r="B126" s="82" t="s">
        <v>60</v>
      </c>
      <c r="C126" s="83">
        <v>10000000</v>
      </c>
      <c r="D126" s="83">
        <v>10000000</v>
      </c>
      <c r="E126" s="83">
        <v>10000000</v>
      </c>
      <c r="F126" s="83">
        <v>4648895.59</v>
      </c>
      <c r="G126" s="83">
        <v>4648895.59</v>
      </c>
      <c r="H126" s="83">
        <v>5351104.41</v>
      </c>
      <c r="I126" s="83">
        <v>5351104.41</v>
      </c>
      <c r="J126" s="50">
        <f t="shared" si="1"/>
        <v>0.46488955900000001</v>
      </c>
    </row>
    <row r="127" spans="1:10" x14ac:dyDescent="0.3">
      <c r="A127" s="81" t="s">
        <v>347</v>
      </c>
      <c r="B127" s="82" t="s">
        <v>348</v>
      </c>
      <c r="C127" s="83">
        <v>600000</v>
      </c>
      <c r="D127" s="83">
        <v>3100000</v>
      </c>
      <c r="E127" s="83">
        <v>3100000</v>
      </c>
      <c r="F127" s="83">
        <v>1208988.53</v>
      </c>
      <c r="G127" s="83">
        <v>1208988.53</v>
      </c>
      <c r="H127" s="83">
        <v>1891011.47</v>
      </c>
      <c r="I127" s="83">
        <v>1891011.47</v>
      </c>
      <c r="J127" s="50">
        <f t="shared" si="1"/>
        <v>0.38999630000000002</v>
      </c>
    </row>
    <row r="128" spans="1:10" x14ac:dyDescent="0.3">
      <c r="A128" s="81" t="s">
        <v>366</v>
      </c>
      <c r="B128" s="82" t="s">
        <v>60</v>
      </c>
      <c r="C128" s="83">
        <v>3500000</v>
      </c>
      <c r="D128" s="83">
        <v>3500000</v>
      </c>
      <c r="E128" s="83">
        <v>3500000</v>
      </c>
      <c r="F128" s="83">
        <v>1130413.32</v>
      </c>
      <c r="G128" s="83">
        <v>1130413.32</v>
      </c>
      <c r="H128" s="83">
        <v>2369586.6800000002</v>
      </c>
      <c r="I128" s="83">
        <v>2369586.6800000002</v>
      </c>
      <c r="J128" s="50">
        <f t="shared" si="1"/>
        <v>0.32297523428571429</v>
      </c>
    </row>
    <row r="129" spans="1:10" x14ac:dyDescent="0.3">
      <c r="A129" s="81" t="s">
        <v>376</v>
      </c>
      <c r="B129" s="82" t="s">
        <v>60</v>
      </c>
      <c r="C129" s="83">
        <v>4700000</v>
      </c>
      <c r="D129" s="83">
        <v>4700000</v>
      </c>
      <c r="E129" s="83">
        <v>4700000</v>
      </c>
      <c r="F129" s="83">
        <v>1785047.93</v>
      </c>
      <c r="G129" s="83">
        <v>1785047.93</v>
      </c>
      <c r="H129" s="83">
        <v>2914952.07</v>
      </c>
      <c r="I129" s="83">
        <v>2914952.07</v>
      </c>
      <c r="J129" s="50">
        <f t="shared" si="1"/>
        <v>0.37979743191489362</v>
      </c>
    </row>
    <row r="130" spans="1:10" x14ac:dyDescent="0.3">
      <c r="A130" s="81" t="s">
        <v>750</v>
      </c>
      <c r="B130" s="82" t="s">
        <v>60</v>
      </c>
      <c r="C130" s="83">
        <v>1800000</v>
      </c>
      <c r="D130" s="83">
        <v>1800000</v>
      </c>
      <c r="E130" s="83">
        <v>1800000</v>
      </c>
      <c r="F130" s="83">
        <v>474663</v>
      </c>
      <c r="G130" s="83">
        <v>474663</v>
      </c>
      <c r="H130" s="83">
        <v>1325337</v>
      </c>
      <c r="I130" s="83">
        <v>1325337</v>
      </c>
      <c r="J130" s="50">
        <f t="shared" si="1"/>
        <v>0.26370166666666667</v>
      </c>
    </row>
    <row r="131" spans="1:10" x14ac:dyDescent="0.3">
      <c r="A131" s="81" t="s">
        <v>446</v>
      </c>
      <c r="B131" s="82" t="s">
        <v>60</v>
      </c>
      <c r="C131" s="83">
        <v>15000000</v>
      </c>
      <c r="D131" s="83">
        <v>15000000</v>
      </c>
      <c r="E131" s="83">
        <v>10500000</v>
      </c>
      <c r="F131" s="83">
        <v>3917499.11</v>
      </c>
      <c r="G131" s="83">
        <v>3917499.11</v>
      </c>
      <c r="H131" s="83">
        <v>11082500.890000001</v>
      </c>
      <c r="I131" s="83">
        <v>6582500.8899999997</v>
      </c>
      <c r="J131" s="50">
        <f t="shared" si="1"/>
        <v>0.2611666073333333</v>
      </c>
    </row>
    <row r="132" spans="1:10" x14ac:dyDescent="0.3">
      <c r="A132" s="81" t="s">
        <v>458</v>
      </c>
      <c r="B132" s="82" t="s">
        <v>348</v>
      </c>
      <c r="C132" s="83">
        <v>12400000</v>
      </c>
      <c r="D132" s="83">
        <v>8000000</v>
      </c>
      <c r="E132" s="83">
        <v>8000000</v>
      </c>
      <c r="F132" s="83">
        <v>4627431.3499999996</v>
      </c>
      <c r="G132" s="83">
        <v>4627431.3499999996</v>
      </c>
      <c r="H132" s="83">
        <v>3372568.65</v>
      </c>
      <c r="I132" s="83">
        <v>3372568.65</v>
      </c>
      <c r="J132" s="50">
        <f t="shared" si="1"/>
        <v>0.57842891874999991</v>
      </c>
    </row>
    <row r="133" spans="1:10" x14ac:dyDescent="0.3">
      <c r="A133" s="81" t="s">
        <v>471</v>
      </c>
      <c r="B133" s="82" t="s">
        <v>60</v>
      </c>
      <c r="C133" s="83">
        <v>16000000</v>
      </c>
      <c r="D133" s="83">
        <v>16000000</v>
      </c>
      <c r="E133" s="83">
        <v>16000000</v>
      </c>
      <c r="F133" s="83">
        <v>10726822.560000001</v>
      </c>
      <c r="G133" s="83">
        <v>10726822.550000001</v>
      </c>
      <c r="H133" s="83">
        <v>5273177.4400000004</v>
      </c>
      <c r="I133" s="83">
        <v>5273177.4400000004</v>
      </c>
      <c r="J133" s="50">
        <f t="shared" si="1"/>
        <v>0.67042641000000003</v>
      </c>
    </row>
    <row r="134" spans="1:10" x14ac:dyDescent="0.3">
      <c r="A134" s="81" t="s">
        <v>489</v>
      </c>
      <c r="B134" s="82" t="s">
        <v>60</v>
      </c>
      <c r="C134" s="83">
        <v>14000000</v>
      </c>
      <c r="D134" s="83">
        <v>15000000</v>
      </c>
      <c r="E134" s="83">
        <v>15000000</v>
      </c>
      <c r="F134" s="83">
        <v>11308286.800000001</v>
      </c>
      <c r="G134" s="83">
        <v>11308286.800000001</v>
      </c>
      <c r="H134" s="83">
        <v>3691713.2</v>
      </c>
      <c r="I134" s="83">
        <v>3691713.2</v>
      </c>
      <c r="J134" s="50">
        <f t="shared" ref="J134:J197" si="2">+F134/D134</f>
        <v>0.75388578666666672</v>
      </c>
    </row>
    <row r="135" spans="1:10" x14ac:dyDescent="0.3">
      <c r="A135" s="81" t="s">
        <v>500</v>
      </c>
      <c r="B135" s="82" t="s">
        <v>60</v>
      </c>
      <c r="C135" s="83">
        <v>4000000</v>
      </c>
      <c r="D135" s="83">
        <v>4000000</v>
      </c>
      <c r="E135" s="83">
        <v>4000000</v>
      </c>
      <c r="F135" s="83">
        <v>1138939.31</v>
      </c>
      <c r="G135" s="83">
        <v>1138939.31</v>
      </c>
      <c r="H135" s="83">
        <v>2861060.69</v>
      </c>
      <c r="I135" s="83">
        <v>2861060.69</v>
      </c>
      <c r="J135" s="50">
        <f t="shared" si="2"/>
        <v>0.28473482750000001</v>
      </c>
    </row>
    <row r="136" spans="1:10" x14ac:dyDescent="0.3">
      <c r="A136" s="81" t="s">
        <v>526</v>
      </c>
      <c r="B136" s="82" t="s">
        <v>60</v>
      </c>
      <c r="C136" s="83">
        <v>20000000</v>
      </c>
      <c r="D136" s="83">
        <v>20000000</v>
      </c>
      <c r="E136" s="83">
        <v>20000000</v>
      </c>
      <c r="F136" s="83">
        <v>12350826.619999999</v>
      </c>
      <c r="G136" s="83">
        <v>12350826.619999999</v>
      </c>
      <c r="H136" s="83">
        <v>7649173.3799999999</v>
      </c>
      <c r="I136" s="83">
        <v>7649173.3799999999</v>
      </c>
      <c r="J136" s="50">
        <f t="shared" si="2"/>
        <v>0.61754133099999997</v>
      </c>
    </row>
    <row r="137" spans="1:10" x14ac:dyDescent="0.3">
      <c r="A137" s="81" t="s">
        <v>538</v>
      </c>
      <c r="B137" s="82" t="s">
        <v>60</v>
      </c>
      <c r="C137" s="83">
        <v>8000000</v>
      </c>
      <c r="D137" s="83">
        <v>8000000</v>
      </c>
      <c r="E137" s="83">
        <v>8000000</v>
      </c>
      <c r="F137" s="83">
        <v>2584861.81</v>
      </c>
      <c r="G137" s="83">
        <v>2584861.81</v>
      </c>
      <c r="H137" s="83">
        <v>5415138.1900000004</v>
      </c>
      <c r="I137" s="83">
        <v>5415138.1900000004</v>
      </c>
      <c r="J137" s="50">
        <f t="shared" si="2"/>
        <v>0.32310772625</v>
      </c>
    </row>
    <row r="138" spans="1:10" x14ac:dyDescent="0.3">
      <c r="A138" s="81" t="s">
        <v>61</v>
      </c>
      <c r="B138" s="82" t="s">
        <v>62</v>
      </c>
      <c r="C138" s="83">
        <v>12303749932</v>
      </c>
      <c r="D138" s="83">
        <v>12266803595</v>
      </c>
      <c r="E138" s="83">
        <v>8974181133.6299992</v>
      </c>
      <c r="F138" s="83">
        <v>4160451798.2199998</v>
      </c>
      <c r="G138" s="83">
        <v>3836032112.8400002</v>
      </c>
      <c r="H138" s="83">
        <v>6237765252.5500002</v>
      </c>
      <c r="I138" s="83">
        <v>2945142791.1799998</v>
      </c>
      <c r="J138" s="50">
        <f t="shared" si="2"/>
        <v>0.33916348020080939</v>
      </c>
    </row>
    <row r="139" spans="1:10" x14ac:dyDescent="0.3">
      <c r="A139" s="81" t="s">
        <v>63</v>
      </c>
      <c r="B139" s="82" t="s">
        <v>64</v>
      </c>
      <c r="C139" s="83">
        <v>914986074</v>
      </c>
      <c r="D139" s="83">
        <v>921374141</v>
      </c>
      <c r="E139" s="83">
        <v>729551906.07000005</v>
      </c>
      <c r="F139" s="83">
        <v>292074016.29000002</v>
      </c>
      <c r="G139" s="83">
        <v>279322235.08999997</v>
      </c>
      <c r="H139" s="83">
        <v>333973598.92000002</v>
      </c>
      <c r="I139" s="83">
        <v>142151363.99000001</v>
      </c>
      <c r="J139" s="50">
        <f t="shared" si="2"/>
        <v>0.31699827821627569</v>
      </c>
    </row>
    <row r="140" spans="1:10" x14ac:dyDescent="0.3">
      <c r="A140" s="81" t="s">
        <v>283</v>
      </c>
      <c r="B140" s="82" t="s">
        <v>284</v>
      </c>
      <c r="C140" s="83">
        <v>469395963</v>
      </c>
      <c r="D140" s="83">
        <v>478219030</v>
      </c>
      <c r="E140" s="83">
        <v>353059481.11000001</v>
      </c>
      <c r="F140" s="83">
        <v>241062757.08000001</v>
      </c>
      <c r="G140" s="83">
        <v>231150214.47999999</v>
      </c>
      <c r="H140" s="83">
        <v>214395116.78</v>
      </c>
      <c r="I140" s="83">
        <v>89235567.890000001</v>
      </c>
      <c r="J140" s="50">
        <f t="shared" si="2"/>
        <v>0.50408440893705131</v>
      </c>
    </row>
    <row r="141" spans="1:10" x14ac:dyDescent="0.3">
      <c r="A141" s="81" t="s">
        <v>314</v>
      </c>
      <c r="B141" s="82" t="s">
        <v>315</v>
      </c>
      <c r="C141" s="83">
        <v>158350000</v>
      </c>
      <c r="D141" s="83">
        <v>159070000</v>
      </c>
      <c r="E141" s="83">
        <v>151370030.66</v>
      </c>
      <c r="F141" s="83">
        <v>707440.5</v>
      </c>
      <c r="G141" s="83">
        <v>705353.67</v>
      </c>
      <c r="H141" s="83">
        <v>14282361.449999999</v>
      </c>
      <c r="I141" s="83">
        <v>6582392.1100000003</v>
      </c>
      <c r="J141" s="50">
        <f t="shared" si="2"/>
        <v>4.4473533664424469E-3</v>
      </c>
    </row>
    <row r="142" spans="1:10" x14ac:dyDescent="0.3">
      <c r="A142" s="81" t="s">
        <v>65</v>
      </c>
      <c r="B142" s="82" t="s">
        <v>66</v>
      </c>
      <c r="C142" s="83">
        <v>125940111</v>
      </c>
      <c r="D142" s="83">
        <v>118285111</v>
      </c>
      <c r="E142" s="83">
        <v>79226351.950000003</v>
      </c>
      <c r="F142" s="83">
        <v>47486614.490000002</v>
      </c>
      <c r="G142" s="83">
        <v>44649462.719999999</v>
      </c>
      <c r="H142" s="83">
        <v>63381824.399999999</v>
      </c>
      <c r="I142" s="83">
        <v>24323065.350000001</v>
      </c>
      <c r="J142" s="50">
        <f t="shared" si="2"/>
        <v>0.40145893332255489</v>
      </c>
    </row>
    <row r="143" spans="1:10" x14ac:dyDescent="0.3">
      <c r="A143" s="81" t="s">
        <v>67</v>
      </c>
      <c r="B143" s="82" t="s">
        <v>68</v>
      </c>
      <c r="C143" s="83">
        <v>14300000</v>
      </c>
      <c r="D143" s="83">
        <v>14300000</v>
      </c>
      <c r="E143" s="83">
        <v>10136888.77</v>
      </c>
      <c r="F143" s="84">
        <v>0</v>
      </c>
      <c r="G143" s="84">
        <v>0</v>
      </c>
      <c r="H143" s="83">
        <v>14300000</v>
      </c>
      <c r="I143" s="83">
        <v>10136888.77</v>
      </c>
      <c r="J143" s="50">
        <f t="shared" si="2"/>
        <v>0</v>
      </c>
    </row>
    <row r="144" spans="1:10" x14ac:dyDescent="0.3">
      <c r="A144" s="81" t="s">
        <v>69</v>
      </c>
      <c r="B144" s="82" t="s">
        <v>70</v>
      </c>
      <c r="C144" s="83">
        <v>147000000</v>
      </c>
      <c r="D144" s="83">
        <v>151500000</v>
      </c>
      <c r="E144" s="83">
        <v>135759153.58000001</v>
      </c>
      <c r="F144" s="83">
        <v>2817204.22</v>
      </c>
      <c r="G144" s="83">
        <v>2817204.22</v>
      </c>
      <c r="H144" s="83">
        <v>27614296.289999999</v>
      </c>
      <c r="I144" s="83">
        <v>11873449.869999999</v>
      </c>
      <c r="J144" s="50">
        <f t="shared" si="2"/>
        <v>1.8595407392739276E-2</v>
      </c>
    </row>
    <row r="145" spans="1:10" x14ac:dyDescent="0.3">
      <c r="A145" s="81" t="s">
        <v>71</v>
      </c>
      <c r="B145" s="82" t="s">
        <v>72</v>
      </c>
      <c r="C145" s="83">
        <v>1160799886</v>
      </c>
      <c r="D145" s="83">
        <v>1039328241</v>
      </c>
      <c r="E145" s="83">
        <v>776766103.75</v>
      </c>
      <c r="F145" s="83">
        <v>452872219.05000001</v>
      </c>
      <c r="G145" s="83">
        <v>432945263.63</v>
      </c>
      <c r="H145" s="83">
        <v>488506944.00999999</v>
      </c>
      <c r="I145" s="83">
        <v>225944806.75999999</v>
      </c>
      <c r="J145" s="50">
        <f t="shared" si="2"/>
        <v>0.43573550797990873</v>
      </c>
    </row>
    <row r="146" spans="1:10" x14ac:dyDescent="0.3">
      <c r="A146" s="81" t="s">
        <v>73</v>
      </c>
      <c r="B146" s="82" t="s">
        <v>74</v>
      </c>
      <c r="C146" s="83">
        <v>172812995</v>
      </c>
      <c r="D146" s="83">
        <v>152478315</v>
      </c>
      <c r="E146" s="83">
        <v>106421956.48999999</v>
      </c>
      <c r="F146" s="83">
        <v>66528192.789999999</v>
      </c>
      <c r="G146" s="83">
        <v>64197560.789999999</v>
      </c>
      <c r="H146" s="83">
        <v>75198811.230000004</v>
      </c>
      <c r="I146" s="83">
        <v>29142452.719999999</v>
      </c>
      <c r="J146" s="50">
        <f t="shared" si="2"/>
        <v>0.43631248672967038</v>
      </c>
    </row>
    <row r="147" spans="1:10" x14ac:dyDescent="0.3">
      <c r="A147" s="81" t="s">
        <v>75</v>
      </c>
      <c r="B147" s="82" t="s">
        <v>76</v>
      </c>
      <c r="C147" s="83">
        <v>433340350</v>
      </c>
      <c r="D147" s="83">
        <v>438106950</v>
      </c>
      <c r="E147" s="83">
        <v>316113715.06999999</v>
      </c>
      <c r="F147" s="83">
        <v>235668090.91999999</v>
      </c>
      <c r="G147" s="83">
        <v>228939174.34</v>
      </c>
      <c r="H147" s="83">
        <v>182890596.21000001</v>
      </c>
      <c r="I147" s="83">
        <v>60897361.280000001</v>
      </c>
      <c r="J147" s="50">
        <f t="shared" si="2"/>
        <v>0.53792365293451749</v>
      </c>
    </row>
    <row r="148" spans="1:10" x14ac:dyDescent="0.3">
      <c r="A148" s="81" t="s">
        <v>77</v>
      </c>
      <c r="B148" s="82" t="s">
        <v>78</v>
      </c>
      <c r="C148" s="83">
        <v>3931800</v>
      </c>
      <c r="D148" s="83">
        <v>5180400</v>
      </c>
      <c r="E148" s="83">
        <v>3018645</v>
      </c>
      <c r="F148" s="83">
        <v>1194642.31</v>
      </c>
      <c r="G148" s="83">
        <v>1194642.31</v>
      </c>
      <c r="H148" s="83">
        <v>3950755.69</v>
      </c>
      <c r="I148" s="83">
        <v>1789000.69</v>
      </c>
      <c r="J148" s="50">
        <f t="shared" si="2"/>
        <v>0.2306081209945178</v>
      </c>
    </row>
    <row r="149" spans="1:10" x14ac:dyDescent="0.3">
      <c r="A149" s="81" t="s">
        <v>79</v>
      </c>
      <c r="B149" s="82" t="s">
        <v>80</v>
      </c>
      <c r="C149" s="83">
        <v>458274553</v>
      </c>
      <c r="D149" s="83">
        <v>361608016</v>
      </c>
      <c r="E149" s="83">
        <v>291389741.20999998</v>
      </c>
      <c r="F149" s="83">
        <v>112511819.13</v>
      </c>
      <c r="G149" s="83">
        <v>105447054.89</v>
      </c>
      <c r="H149" s="83">
        <v>182378501.88999999</v>
      </c>
      <c r="I149" s="83">
        <v>112160227.09999999</v>
      </c>
      <c r="J149" s="50">
        <f t="shared" si="2"/>
        <v>0.31114304482121879</v>
      </c>
    </row>
    <row r="150" spans="1:10" x14ac:dyDescent="0.3">
      <c r="A150" s="81" t="s">
        <v>81</v>
      </c>
      <c r="B150" s="82" t="s">
        <v>82</v>
      </c>
      <c r="C150" s="83">
        <v>92440188</v>
      </c>
      <c r="D150" s="83">
        <v>81954560</v>
      </c>
      <c r="E150" s="83">
        <v>59822045.979999997</v>
      </c>
      <c r="F150" s="83">
        <v>36969473.899999999</v>
      </c>
      <c r="G150" s="83">
        <v>33166831.300000001</v>
      </c>
      <c r="H150" s="83">
        <v>44088278.990000002</v>
      </c>
      <c r="I150" s="83">
        <v>21955764.969999999</v>
      </c>
      <c r="J150" s="50">
        <f t="shared" si="2"/>
        <v>0.45109721655512519</v>
      </c>
    </row>
    <row r="151" spans="1:10" x14ac:dyDescent="0.3">
      <c r="A151" s="81" t="s">
        <v>83</v>
      </c>
      <c r="B151" s="82" t="s">
        <v>84</v>
      </c>
      <c r="C151" s="83">
        <v>1407879558</v>
      </c>
      <c r="D151" s="83">
        <v>1391919974</v>
      </c>
      <c r="E151" s="83">
        <v>930022511.91999996</v>
      </c>
      <c r="F151" s="83">
        <v>361679390.54000002</v>
      </c>
      <c r="G151" s="83">
        <v>320749393.51999998</v>
      </c>
      <c r="H151" s="83">
        <v>901793317.90999997</v>
      </c>
      <c r="I151" s="83">
        <v>439895855.82999998</v>
      </c>
      <c r="J151" s="50">
        <f t="shared" si="2"/>
        <v>0.25984208668306674</v>
      </c>
    </row>
    <row r="152" spans="1:10" x14ac:dyDescent="0.3">
      <c r="A152" s="81" t="s">
        <v>85</v>
      </c>
      <c r="B152" s="82" t="s">
        <v>86</v>
      </c>
      <c r="C152" s="83">
        <v>124454000</v>
      </c>
      <c r="D152" s="83">
        <v>44054000</v>
      </c>
      <c r="E152" s="83">
        <v>37276700.969999999</v>
      </c>
      <c r="F152" s="83">
        <v>3851885.88</v>
      </c>
      <c r="G152" s="83">
        <v>3615659.38</v>
      </c>
      <c r="H152" s="83">
        <v>22264554.219999999</v>
      </c>
      <c r="I152" s="83">
        <v>15487255.189999999</v>
      </c>
      <c r="J152" s="50">
        <f t="shared" si="2"/>
        <v>8.7435553638716121E-2</v>
      </c>
    </row>
    <row r="153" spans="1:10" x14ac:dyDescent="0.3">
      <c r="A153" s="81" t="s">
        <v>316</v>
      </c>
      <c r="B153" s="82" t="s">
        <v>317</v>
      </c>
      <c r="C153" s="83">
        <v>52875000</v>
      </c>
      <c r="D153" s="83">
        <v>106435100</v>
      </c>
      <c r="E153" s="83">
        <v>87798309.010000005</v>
      </c>
      <c r="F153" s="83">
        <v>20851954.050000001</v>
      </c>
      <c r="G153" s="83">
        <v>20843554.050000001</v>
      </c>
      <c r="H153" s="83">
        <v>29029315.129999999</v>
      </c>
      <c r="I153" s="83">
        <v>10392524.140000001</v>
      </c>
      <c r="J153" s="50">
        <f t="shared" si="2"/>
        <v>0.19591238275719194</v>
      </c>
    </row>
    <row r="154" spans="1:10" x14ac:dyDescent="0.3">
      <c r="A154" s="81" t="s">
        <v>87</v>
      </c>
      <c r="B154" s="82" t="s">
        <v>88</v>
      </c>
      <c r="C154" s="83">
        <v>106621356</v>
      </c>
      <c r="D154" s="83">
        <v>143071356</v>
      </c>
      <c r="E154" s="83">
        <v>92685434.469999999</v>
      </c>
      <c r="F154" s="83">
        <v>2826389.45</v>
      </c>
      <c r="G154" s="83">
        <v>2806414.45</v>
      </c>
      <c r="H154" s="83">
        <v>130410065.79000001</v>
      </c>
      <c r="I154" s="83">
        <v>80024144.260000005</v>
      </c>
      <c r="J154" s="50">
        <f t="shared" si="2"/>
        <v>1.9755103530297149E-2</v>
      </c>
    </row>
    <row r="155" spans="1:10" x14ac:dyDescent="0.3">
      <c r="A155" s="81" t="s">
        <v>318</v>
      </c>
      <c r="B155" s="82" t="s">
        <v>319</v>
      </c>
      <c r="C155" s="83">
        <v>89164155</v>
      </c>
      <c r="D155" s="83">
        <v>85876000</v>
      </c>
      <c r="E155" s="83">
        <v>51269919.25</v>
      </c>
      <c r="F155" s="83">
        <v>18134367.710000001</v>
      </c>
      <c r="G155" s="83">
        <v>18134367.710000001</v>
      </c>
      <c r="H155" s="83">
        <v>65829372.030000001</v>
      </c>
      <c r="I155" s="83">
        <v>31223291.280000001</v>
      </c>
      <c r="J155" s="50">
        <f t="shared" si="2"/>
        <v>0.21116921735991431</v>
      </c>
    </row>
    <row r="156" spans="1:10" x14ac:dyDescent="0.3">
      <c r="A156" s="81" t="s">
        <v>320</v>
      </c>
      <c r="B156" s="82" t="s">
        <v>321</v>
      </c>
      <c r="C156" s="83">
        <v>29670000</v>
      </c>
      <c r="D156" s="83">
        <v>29670000</v>
      </c>
      <c r="E156" s="83">
        <v>17454454.710000001</v>
      </c>
      <c r="F156" s="84">
        <v>0</v>
      </c>
      <c r="G156" s="84">
        <v>0</v>
      </c>
      <c r="H156" s="83">
        <v>29670000</v>
      </c>
      <c r="I156" s="83">
        <v>17454454.710000001</v>
      </c>
      <c r="J156" s="50">
        <f t="shared" si="2"/>
        <v>0</v>
      </c>
    </row>
    <row r="157" spans="1:10" x14ac:dyDescent="0.3">
      <c r="A157" s="81" t="s">
        <v>89</v>
      </c>
      <c r="B157" s="82" t="s">
        <v>90</v>
      </c>
      <c r="C157" s="83">
        <v>208613329</v>
      </c>
      <c r="D157" s="83">
        <v>200906329</v>
      </c>
      <c r="E157" s="83">
        <v>148973228.72999999</v>
      </c>
      <c r="F157" s="83">
        <v>41173988.979999997</v>
      </c>
      <c r="G157" s="83">
        <v>38113288.68</v>
      </c>
      <c r="H157" s="83">
        <v>139015754.69999999</v>
      </c>
      <c r="I157" s="83">
        <v>87082654.430000007</v>
      </c>
      <c r="J157" s="50">
        <f t="shared" si="2"/>
        <v>0.20494122402684486</v>
      </c>
    </row>
    <row r="158" spans="1:10" x14ac:dyDescent="0.3">
      <c r="A158" s="81" t="s">
        <v>91</v>
      </c>
      <c r="B158" s="82" t="s">
        <v>92</v>
      </c>
      <c r="C158" s="83">
        <v>796481718</v>
      </c>
      <c r="D158" s="83">
        <v>781907189</v>
      </c>
      <c r="E158" s="83">
        <v>494564464.77999997</v>
      </c>
      <c r="F158" s="83">
        <v>274840804.47000003</v>
      </c>
      <c r="G158" s="83">
        <v>237236109.25</v>
      </c>
      <c r="H158" s="83">
        <v>485574256.04000002</v>
      </c>
      <c r="I158" s="83">
        <v>198231531.81999999</v>
      </c>
      <c r="J158" s="50">
        <f t="shared" si="2"/>
        <v>0.35150054678676196</v>
      </c>
    </row>
    <row r="159" spans="1:10" x14ac:dyDescent="0.3">
      <c r="A159" s="81" t="s">
        <v>93</v>
      </c>
      <c r="B159" s="82" t="s">
        <v>94</v>
      </c>
      <c r="C159" s="83">
        <v>6473972557</v>
      </c>
      <c r="D159" s="83">
        <v>6768318339</v>
      </c>
      <c r="E159" s="83">
        <v>5079700066.9099998</v>
      </c>
      <c r="F159" s="83">
        <v>2375264003.9200001</v>
      </c>
      <c r="G159" s="83">
        <v>2240256337.4299998</v>
      </c>
      <c r="H159" s="83">
        <v>3249978517.9899998</v>
      </c>
      <c r="I159" s="83">
        <v>1561360245.9000001</v>
      </c>
      <c r="J159" s="50">
        <f t="shared" si="2"/>
        <v>0.3509385766082242</v>
      </c>
    </row>
    <row r="160" spans="1:10" x14ac:dyDescent="0.3">
      <c r="A160" s="81" t="s">
        <v>322</v>
      </c>
      <c r="B160" s="82" t="s">
        <v>323</v>
      </c>
      <c r="C160" s="83">
        <v>1500000</v>
      </c>
      <c r="D160" s="83">
        <v>1500000</v>
      </c>
      <c r="E160" s="83">
        <v>1063310.01</v>
      </c>
      <c r="F160" s="84">
        <v>0</v>
      </c>
      <c r="G160" s="84">
        <v>0</v>
      </c>
      <c r="H160" s="83">
        <v>1500000</v>
      </c>
      <c r="I160" s="83">
        <v>1063310.01</v>
      </c>
      <c r="J160" s="50">
        <f t="shared" si="2"/>
        <v>0</v>
      </c>
    </row>
    <row r="161" spans="1:10" x14ac:dyDescent="0.3">
      <c r="A161" s="81" t="s">
        <v>285</v>
      </c>
      <c r="B161" s="82" t="s">
        <v>286</v>
      </c>
      <c r="C161" s="83">
        <v>25040000</v>
      </c>
      <c r="D161" s="83">
        <v>25040000</v>
      </c>
      <c r="E161" s="83">
        <v>17745329.670000002</v>
      </c>
      <c r="F161" s="83">
        <v>11792962.5</v>
      </c>
      <c r="G161" s="83">
        <v>11687692.5</v>
      </c>
      <c r="H161" s="83">
        <v>13247037.5</v>
      </c>
      <c r="I161" s="83">
        <v>5952367.1699999999</v>
      </c>
      <c r="J161" s="50">
        <f t="shared" si="2"/>
        <v>0.47096495607028754</v>
      </c>
    </row>
    <row r="162" spans="1:10" x14ac:dyDescent="0.3">
      <c r="A162" s="81" t="s">
        <v>287</v>
      </c>
      <c r="B162" s="82" t="s">
        <v>288</v>
      </c>
      <c r="C162" s="83">
        <v>120000000</v>
      </c>
      <c r="D162" s="83">
        <v>121463000</v>
      </c>
      <c r="E162" s="83">
        <v>101106462.48</v>
      </c>
      <c r="F162" s="83">
        <v>70443842.969999999</v>
      </c>
      <c r="G162" s="83">
        <v>56564082.909999996</v>
      </c>
      <c r="H162" s="83">
        <v>44079276.990000002</v>
      </c>
      <c r="I162" s="83">
        <v>23722739.469999999</v>
      </c>
      <c r="J162" s="50">
        <f t="shared" si="2"/>
        <v>0.57996132954068313</v>
      </c>
    </row>
    <row r="163" spans="1:10" x14ac:dyDescent="0.3">
      <c r="A163" s="81" t="s">
        <v>95</v>
      </c>
      <c r="B163" s="82" t="s">
        <v>96</v>
      </c>
      <c r="C163" s="83">
        <v>295919359</v>
      </c>
      <c r="D163" s="83">
        <v>290919359</v>
      </c>
      <c r="E163" s="83">
        <v>220731029.72</v>
      </c>
      <c r="F163" s="83">
        <v>25036305.039999999</v>
      </c>
      <c r="G163" s="83">
        <v>25036305.039999999</v>
      </c>
      <c r="H163" s="83">
        <v>157940331.11000001</v>
      </c>
      <c r="I163" s="83">
        <v>87752001.829999998</v>
      </c>
      <c r="J163" s="50">
        <f t="shared" si="2"/>
        <v>8.6059260978916155E-2</v>
      </c>
    </row>
    <row r="164" spans="1:10" x14ac:dyDescent="0.3">
      <c r="A164" s="81" t="s">
        <v>97</v>
      </c>
      <c r="B164" s="82" t="s">
        <v>98</v>
      </c>
      <c r="C164" s="83">
        <v>228259357</v>
      </c>
      <c r="D164" s="83">
        <v>168273432</v>
      </c>
      <c r="E164" s="83">
        <v>135801655.66</v>
      </c>
      <c r="F164" s="83">
        <v>51082379.579999998</v>
      </c>
      <c r="G164" s="83">
        <v>51082379.579999998</v>
      </c>
      <c r="H164" s="83">
        <v>85384922.049999997</v>
      </c>
      <c r="I164" s="83">
        <v>52913145.710000001</v>
      </c>
      <c r="J164" s="50">
        <f t="shared" si="2"/>
        <v>0.30356770509084285</v>
      </c>
    </row>
    <row r="165" spans="1:10" x14ac:dyDescent="0.3">
      <c r="A165" s="81" t="s">
        <v>99</v>
      </c>
      <c r="B165" s="82" t="s">
        <v>100</v>
      </c>
      <c r="C165" s="83">
        <v>3224728509</v>
      </c>
      <c r="D165" s="83">
        <v>3270513167</v>
      </c>
      <c r="E165" s="83">
        <v>2512049236.0999999</v>
      </c>
      <c r="F165" s="83">
        <v>1479361900.05</v>
      </c>
      <c r="G165" s="83">
        <v>1391389670.98</v>
      </c>
      <c r="H165" s="83">
        <v>1278634210.75</v>
      </c>
      <c r="I165" s="83">
        <v>520170279.85000002</v>
      </c>
      <c r="J165" s="50">
        <f t="shared" si="2"/>
        <v>0.4523332653043558</v>
      </c>
    </row>
    <row r="166" spans="1:10" x14ac:dyDescent="0.3">
      <c r="A166" s="81" t="s">
        <v>101</v>
      </c>
      <c r="B166" s="82" t="s">
        <v>102</v>
      </c>
      <c r="C166" s="83">
        <v>2578525332</v>
      </c>
      <c r="D166" s="83">
        <v>2890609381</v>
      </c>
      <c r="E166" s="83">
        <v>2091203043.27</v>
      </c>
      <c r="F166" s="83">
        <v>737546613.77999997</v>
      </c>
      <c r="G166" s="83">
        <v>704496206.41999996</v>
      </c>
      <c r="H166" s="83">
        <v>1669192739.5899999</v>
      </c>
      <c r="I166" s="83">
        <v>869786401.86000001</v>
      </c>
      <c r="J166" s="50">
        <f t="shared" si="2"/>
        <v>0.25515263965719481</v>
      </c>
    </row>
    <row r="167" spans="1:10" x14ac:dyDescent="0.3">
      <c r="A167" s="81" t="s">
        <v>103</v>
      </c>
      <c r="B167" s="82" t="s">
        <v>104</v>
      </c>
      <c r="C167" s="83">
        <v>504152994</v>
      </c>
      <c r="D167" s="83">
        <v>314402994</v>
      </c>
      <c r="E167" s="83">
        <v>223707732.63</v>
      </c>
      <c r="F167" s="83">
        <v>87826293.840000004</v>
      </c>
      <c r="G167" s="83">
        <v>83787730.329999998</v>
      </c>
      <c r="H167" s="83">
        <v>189834760.08000001</v>
      </c>
      <c r="I167" s="83">
        <v>99139498.709999993</v>
      </c>
      <c r="J167" s="50">
        <f t="shared" si="2"/>
        <v>0.27934305816438887</v>
      </c>
    </row>
    <row r="168" spans="1:10" x14ac:dyDescent="0.3">
      <c r="A168" s="81" t="s">
        <v>105</v>
      </c>
      <c r="B168" s="82" t="s">
        <v>106</v>
      </c>
      <c r="C168" s="83">
        <v>142945886</v>
      </c>
      <c r="D168" s="83">
        <v>70955886</v>
      </c>
      <c r="E168" s="83">
        <v>42533427.520000003</v>
      </c>
      <c r="F168" s="83">
        <v>16725335.630000001</v>
      </c>
      <c r="G168" s="83">
        <v>13251103.18</v>
      </c>
      <c r="H168" s="83">
        <v>52652591.289999999</v>
      </c>
      <c r="I168" s="83">
        <v>24230132.809999999</v>
      </c>
      <c r="J168" s="50">
        <f t="shared" si="2"/>
        <v>0.23571456256638104</v>
      </c>
    </row>
    <row r="169" spans="1:10" x14ac:dyDescent="0.3">
      <c r="A169" s="81" t="s">
        <v>107</v>
      </c>
      <c r="B169" s="82" t="s">
        <v>108</v>
      </c>
      <c r="C169" s="83">
        <v>248907108</v>
      </c>
      <c r="D169" s="83">
        <v>216407108</v>
      </c>
      <c r="E169" s="83">
        <v>161297166.25999999</v>
      </c>
      <c r="F169" s="83">
        <v>64841569.229999997</v>
      </c>
      <c r="G169" s="83">
        <v>64277238.170000002</v>
      </c>
      <c r="H169" s="83">
        <v>117901557.77</v>
      </c>
      <c r="I169" s="83">
        <v>62791616.030000001</v>
      </c>
      <c r="J169" s="50">
        <f t="shared" si="2"/>
        <v>0.29962772401172699</v>
      </c>
    </row>
    <row r="170" spans="1:10" x14ac:dyDescent="0.3">
      <c r="A170" s="81" t="s">
        <v>501</v>
      </c>
      <c r="B170" s="82" t="s">
        <v>502</v>
      </c>
      <c r="C170" s="83">
        <v>93000000</v>
      </c>
      <c r="D170" s="83">
        <v>15440000</v>
      </c>
      <c r="E170" s="83">
        <v>10612112.119999999</v>
      </c>
      <c r="F170" s="83">
        <v>3355182.94</v>
      </c>
      <c r="G170" s="83">
        <v>3355182.94</v>
      </c>
      <c r="H170" s="83">
        <v>12084817.060000001</v>
      </c>
      <c r="I170" s="83">
        <v>7256929.1799999997</v>
      </c>
      <c r="J170" s="50">
        <f t="shared" si="2"/>
        <v>0.21730459455958548</v>
      </c>
    </row>
    <row r="171" spans="1:10" x14ac:dyDescent="0.3">
      <c r="A171" s="81" t="s">
        <v>503</v>
      </c>
      <c r="B171" s="82" t="s">
        <v>504</v>
      </c>
      <c r="C171" s="83">
        <v>19300000</v>
      </c>
      <c r="D171" s="83">
        <v>11600000</v>
      </c>
      <c r="E171" s="83">
        <v>9265026.7300000004</v>
      </c>
      <c r="F171" s="83">
        <v>2904206.04</v>
      </c>
      <c r="G171" s="83">
        <v>2904206.04</v>
      </c>
      <c r="H171" s="83">
        <v>7195793.96</v>
      </c>
      <c r="I171" s="83">
        <v>4860820.6900000004</v>
      </c>
      <c r="J171" s="50">
        <f t="shared" si="2"/>
        <v>0.25036258965517244</v>
      </c>
    </row>
    <row r="172" spans="1:10" x14ac:dyDescent="0.3">
      <c r="A172" s="81" t="s">
        <v>109</v>
      </c>
      <c r="B172" s="82" t="s">
        <v>110</v>
      </c>
      <c r="C172" s="83">
        <v>542120283</v>
      </c>
      <c r="D172" s="83">
        <v>510077008</v>
      </c>
      <c r="E172" s="83">
        <v>370350546.10000002</v>
      </c>
      <c r="F172" s="83">
        <v>227892234.90000001</v>
      </c>
      <c r="G172" s="83">
        <v>169904060.69999999</v>
      </c>
      <c r="H172" s="83">
        <v>261244450.94999999</v>
      </c>
      <c r="I172" s="83">
        <v>121517989.05</v>
      </c>
      <c r="J172" s="50">
        <f t="shared" si="2"/>
        <v>0.44678005737517973</v>
      </c>
    </row>
    <row r="173" spans="1:10" x14ac:dyDescent="0.3">
      <c r="A173" s="81" t="s">
        <v>111</v>
      </c>
      <c r="B173" s="82" t="s">
        <v>112</v>
      </c>
      <c r="C173" s="83">
        <v>542120283</v>
      </c>
      <c r="D173" s="83">
        <v>510077008</v>
      </c>
      <c r="E173" s="83">
        <v>370350546.10000002</v>
      </c>
      <c r="F173" s="83">
        <v>227892234.90000001</v>
      </c>
      <c r="G173" s="83">
        <v>169904060.69999999</v>
      </c>
      <c r="H173" s="83">
        <v>261244450.94999999</v>
      </c>
      <c r="I173" s="83">
        <v>121517989.05</v>
      </c>
      <c r="J173" s="50">
        <f t="shared" si="2"/>
        <v>0.44678005737517973</v>
      </c>
    </row>
    <row r="174" spans="1:10" x14ac:dyDescent="0.3">
      <c r="A174" s="81" t="s">
        <v>113</v>
      </c>
      <c r="B174" s="82" t="s">
        <v>114</v>
      </c>
      <c r="C174" s="83">
        <v>336012669</v>
      </c>
      <c r="D174" s="83">
        <v>324125683.20999998</v>
      </c>
      <c r="E174" s="83">
        <v>283797175.52999997</v>
      </c>
      <c r="F174" s="83">
        <v>208193369.25</v>
      </c>
      <c r="G174" s="83">
        <v>171746166.63999999</v>
      </c>
      <c r="H174" s="83">
        <v>102116908.13</v>
      </c>
      <c r="I174" s="83">
        <v>61788400.450000003</v>
      </c>
      <c r="J174" s="50">
        <f t="shared" si="2"/>
        <v>0.64232296308068926</v>
      </c>
    </row>
    <row r="175" spans="1:10" x14ac:dyDescent="0.3">
      <c r="A175" s="81" t="s">
        <v>115</v>
      </c>
      <c r="B175" s="82" t="s">
        <v>116</v>
      </c>
      <c r="C175" s="83">
        <v>217492373</v>
      </c>
      <c r="D175" s="83">
        <v>215675183.21000001</v>
      </c>
      <c r="E175" s="83">
        <v>185200203.49000001</v>
      </c>
      <c r="F175" s="83">
        <v>126256122.7</v>
      </c>
      <c r="G175" s="83">
        <v>91507038.090000004</v>
      </c>
      <c r="H175" s="83">
        <v>84535071.209999993</v>
      </c>
      <c r="I175" s="83">
        <v>54060091.490000002</v>
      </c>
      <c r="J175" s="50">
        <f t="shared" si="2"/>
        <v>0.58539939932294449</v>
      </c>
    </row>
    <row r="176" spans="1:10" x14ac:dyDescent="0.3">
      <c r="A176" s="81" t="s">
        <v>117</v>
      </c>
      <c r="B176" s="82" t="s">
        <v>118</v>
      </c>
      <c r="C176" s="83">
        <v>116670296</v>
      </c>
      <c r="D176" s="83">
        <v>106750500</v>
      </c>
      <c r="E176" s="83">
        <v>97605859.159999996</v>
      </c>
      <c r="F176" s="83">
        <v>81654766.549999997</v>
      </c>
      <c r="G176" s="83">
        <v>79956648.549999997</v>
      </c>
      <c r="H176" s="83">
        <v>16181836.92</v>
      </c>
      <c r="I176" s="83">
        <v>7037196.0800000001</v>
      </c>
      <c r="J176" s="50">
        <f t="shared" si="2"/>
        <v>0.7649122631744113</v>
      </c>
    </row>
    <row r="177" spans="1:10" x14ac:dyDescent="0.3">
      <c r="A177" s="81" t="s">
        <v>119</v>
      </c>
      <c r="B177" s="82" t="s">
        <v>120</v>
      </c>
      <c r="C177" s="83">
        <v>1850000</v>
      </c>
      <c r="D177" s="83">
        <v>1700000</v>
      </c>
      <c r="E177" s="83">
        <v>991112.88</v>
      </c>
      <c r="F177" s="83">
        <v>282480</v>
      </c>
      <c r="G177" s="83">
        <v>282480</v>
      </c>
      <c r="H177" s="83">
        <v>1400000</v>
      </c>
      <c r="I177" s="83">
        <v>691112.88</v>
      </c>
      <c r="J177" s="50">
        <f t="shared" si="2"/>
        <v>0.16616470588235294</v>
      </c>
    </row>
    <row r="178" spans="1:10" x14ac:dyDescent="0.3">
      <c r="A178" s="81" t="s">
        <v>121</v>
      </c>
      <c r="B178" s="82" t="s">
        <v>122</v>
      </c>
      <c r="C178" s="83">
        <v>910580911</v>
      </c>
      <c r="D178" s="83">
        <v>943692168.78999996</v>
      </c>
      <c r="E178" s="83">
        <v>537726364.42999995</v>
      </c>
      <c r="F178" s="83">
        <v>125647757.06999999</v>
      </c>
      <c r="G178" s="83">
        <v>108326339.14</v>
      </c>
      <c r="H178" s="83">
        <v>687475020.63</v>
      </c>
      <c r="I178" s="83">
        <v>281509216.26999998</v>
      </c>
      <c r="J178" s="50">
        <f t="shared" si="2"/>
        <v>0.13314485509729859</v>
      </c>
    </row>
    <row r="179" spans="1:10" x14ac:dyDescent="0.3">
      <c r="A179" s="81" t="s">
        <v>123</v>
      </c>
      <c r="B179" s="82" t="s">
        <v>124</v>
      </c>
      <c r="C179" s="83">
        <v>391352546</v>
      </c>
      <c r="D179" s="83">
        <v>451293913.79000002</v>
      </c>
      <c r="E179" s="83">
        <v>260848388.06999999</v>
      </c>
      <c r="F179" s="83">
        <v>40785653.149999999</v>
      </c>
      <c r="G179" s="83">
        <v>36527347.149999999</v>
      </c>
      <c r="H179" s="83">
        <v>319036396</v>
      </c>
      <c r="I179" s="83">
        <v>128590870.28</v>
      </c>
      <c r="J179" s="50">
        <f t="shared" si="2"/>
        <v>9.0374923976880239E-2</v>
      </c>
    </row>
    <row r="180" spans="1:10" x14ac:dyDescent="0.3">
      <c r="A180" s="81" t="s">
        <v>125</v>
      </c>
      <c r="B180" s="82" t="s">
        <v>126</v>
      </c>
      <c r="C180" s="83">
        <v>5759000</v>
      </c>
      <c r="D180" s="83">
        <v>2109000</v>
      </c>
      <c r="E180" s="83">
        <v>1302122.49</v>
      </c>
      <c r="F180" s="84">
        <v>0</v>
      </c>
      <c r="G180" s="84">
        <v>0</v>
      </c>
      <c r="H180" s="83">
        <v>2109000</v>
      </c>
      <c r="I180" s="83">
        <v>1302122.49</v>
      </c>
      <c r="J180" s="50">
        <f t="shared" si="2"/>
        <v>0</v>
      </c>
    </row>
    <row r="181" spans="1:10" x14ac:dyDescent="0.3">
      <c r="A181" s="81" t="s">
        <v>127</v>
      </c>
      <c r="B181" s="82" t="s">
        <v>128</v>
      </c>
      <c r="C181" s="83">
        <v>41765912</v>
      </c>
      <c r="D181" s="83">
        <v>31122607</v>
      </c>
      <c r="E181" s="83">
        <v>25135550.91</v>
      </c>
      <c r="F181" s="83">
        <v>5329529.93</v>
      </c>
      <c r="G181" s="83">
        <v>4273568.8099999996</v>
      </c>
      <c r="H181" s="83">
        <v>23086017.260000002</v>
      </c>
      <c r="I181" s="83">
        <v>17098961.170000002</v>
      </c>
      <c r="J181" s="50">
        <f t="shared" si="2"/>
        <v>0.17124304303942145</v>
      </c>
    </row>
    <row r="182" spans="1:10" x14ac:dyDescent="0.3">
      <c r="A182" s="81" t="s">
        <v>129</v>
      </c>
      <c r="B182" s="82" t="s">
        <v>130</v>
      </c>
      <c r="C182" s="83">
        <v>72139500</v>
      </c>
      <c r="D182" s="83">
        <v>68221730</v>
      </c>
      <c r="E182" s="83">
        <v>52477877.990000002</v>
      </c>
      <c r="F182" s="83">
        <v>22763046.91</v>
      </c>
      <c r="G182" s="83">
        <v>20060577.969999999</v>
      </c>
      <c r="H182" s="83">
        <v>32236187.07</v>
      </c>
      <c r="I182" s="83">
        <v>16492335.060000001</v>
      </c>
      <c r="J182" s="50">
        <f t="shared" si="2"/>
        <v>0.33366270409736021</v>
      </c>
    </row>
    <row r="183" spans="1:10" x14ac:dyDescent="0.3">
      <c r="A183" s="81" t="s">
        <v>131</v>
      </c>
      <c r="B183" s="82" t="s">
        <v>132</v>
      </c>
      <c r="C183" s="83">
        <v>35150000</v>
      </c>
      <c r="D183" s="83">
        <v>27828000</v>
      </c>
      <c r="E183" s="83">
        <v>18611888</v>
      </c>
      <c r="F183" s="83">
        <v>849760</v>
      </c>
      <c r="G183" s="83">
        <v>800040</v>
      </c>
      <c r="H183" s="83">
        <v>26435840</v>
      </c>
      <c r="I183" s="83">
        <v>17219728</v>
      </c>
      <c r="J183" s="50">
        <f t="shared" si="2"/>
        <v>3.0536150639643524E-2</v>
      </c>
    </row>
    <row r="184" spans="1:10" x14ac:dyDescent="0.3">
      <c r="A184" s="81" t="s">
        <v>133</v>
      </c>
      <c r="B184" s="82" t="s">
        <v>134</v>
      </c>
      <c r="C184" s="83">
        <v>70152707</v>
      </c>
      <c r="D184" s="83">
        <v>72568907</v>
      </c>
      <c r="E184" s="83">
        <v>51460090.100000001</v>
      </c>
      <c r="F184" s="83">
        <v>21361898.690000001</v>
      </c>
      <c r="G184" s="83">
        <v>16835508.32</v>
      </c>
      <c r="H184" s="83">
        <v>47167846.840000004</v>
      </c>
      <c r="I184" s="83">
        <v>26059029.940000001</v>
      </c>
      <c r="J184" s="50">
        <f t="shared" si="2"/>
        <v>0.29436709981039128</v>
      </c>
    </row>
    <row r="185" spans="1:10" x14ac:dyDescent="0.3">
      <c r="A185" s="81" t="s">
        <v>135</v>
      </c>
      <c r="B185" s="82" t="s">
        <v>136</v>
      </c>
      <c r="C185" s="83">
        <v>257097345</v>
      </c>
      <c r="D185" s="83">
        <v>253753840</v>
      </c>
      <c r="E185" s="83">
        <v>103138020.34</v>
      </c>
      <c r="F185" s="83">
        <v>32863389.170000002</v>
      </c>
      <c r="G185" s="83">
        <v>28303178.670000002</v>
      </c>
      <c r="H185" s="83">
        <v>205445946.69999999</v>
      </c>
      <c r="I185" s="83">
        <v>54830127.039999999</v>
      </c>
      <c r="J185" s="50">
        <f t="shared" si="2"/>
        <v>0.12950893342146075</v>
      </c>
    </row>
    <row r="186" spans="1:10" x14ac:dyDescent="0.3">
      <c r="A186" s="81" t="s">
        <v>137</v>
      </c>
      <c r="B186" s="82" t="s">
        <v>138</v>
      </c>
      <c r="C186" s="83">
        <v>37163901</v>
      </c>
      <c r="D186" s="83">
        <v>36794171</v>
      </c>
      <c r="E186" s="83">
        <v>24752426.530000001</v>
      </c>
      <c r="F186" s="83">
        <v>1694479.22</v>
      </c>
      <c r="G186" s="83">
        <v>1526118.22</v>
      </c>
      <c r="H186" s="83">
        <v>31957786.760000002</v>
      </c>
      <c r="I186" s="83">
        <v>19916042.289999999</v>
      </c>
      <c r="J186" s="50">
        <f t="shared" si="2"/>
        <v>4.6052925611505147E-2</v>
      </c>
    </row>
    <row r="187" spans="1:10" x14ac:dyDescent="0.3">
      <c r="A187" s="81" t="s">
        <v>139</v>
      </c>
      <c r="B187" s="82" t="s">
        <v>140</v>
      </c>
      <c r="C187" s="83">
        <v>11525000</v>
      </c>
      <c r="D187" s="83">
        <v>11235046</v>
      </c>
      <c r="E187" s="83">
        <v>7563374.0499999998</v>
      </c>
      <c r="F187" s="83">
        <v>1267469.8</v>
      </c>
      <c r="G187" s="83">
        <v>1267469.8</v>
      </c>
      <c r="H187" s="83">
        <v>9386770.9900000002</v>
      </c>
      <c r="I187" s="83">
        <v>5715099.04</v>
      </c>
      <c r="J187" s="50">
        <f t="shared" si="2"/>
        <v>0.11281393952459118</v>
      </c>
    </row>
    <row r="188" spans="1:10" x14ac:dyDescent="0.3">
      <c r="A188" s="81" t="s">
        <v>141</v>
      </c>
      <c r="B188" s="82" t="s">
        <v>142</v>
      </c>
      <c r="C188" s="83">
        <v>1560000</v>
      </c>
      <c r="D188" s="83">
        <v>1792993</v>
      </c>
      <c r="E188" s="83">
        <v>1275525.3999999999</v>
      </c>
      <c r="F188" s="83">
        <v>235471.55</v>
      </c>
      <c r="G188" s="83">
        <v>235471.55</v>
      </c>
      <c r="H188" s="83">
        <v>1324528.45</v>
      </c>
      <c r="I188" s="83">
        <v>807060.85</v>
      </c>
      <c r="J188" s="50">
        <f t="shared" si="2"/>
        <v>0.13132876146198005</v>
      </c>
    </row>
    <row r="189" spans="1:10" x14ac:dyDescent="0.3">
      <c r="A189" s="81" t="s">
        <v>143</v>
      </c>
      <c r="B189" s="82" t="s">
        <v>144</v>
      </c>
      <c r="C189" s="83">
        <v>9965000</v>
      </c>
      <c r="D189" s="83">
        <v>9442053</v>
      </c>
      <c r="E189" s="83">
        <v>6287848.6500000004</v>
      </c>
      <c r="F189" s="83">
        <v>1031998.25</v>
      </c>
      <c r="G189" s="83">
        <v>1031998.25</v>
      </c>
      <c r="H189" s="83">
        <v>8062242.54</v>
      </c>
      <c r="I189" s="83">
        <v>4908038.1900000004</v>
      </c>
      <c r="J189" s="50">
        <f t="shared" si="2"/>
        <v>0.10929807850051254</v>
      </c>
    </row>
    <row r="190" spans="1:10" x14ac:dyDescent="0.3">
      <c r="A190" s="81" t="s">
        <v>145</v>
      </c>
      <c r="B190" s="82" t="s">
        <v>146</v>
      </c>
      <c r="C190" s="83">
        <v>41720000</v>
      </c>
      <c r="D190" s="83">
        <v>42330000</v>
      </c>
      <c r="E190" s="83">
        <v>34995352.240000002</v>
      </c>
      <c r="F190" s="83">
        <v>27735043.559999999</v>
      </c>
      <c r="G190" s="83">
        <v>27727116.559999999</v>
      </c>
      <c r="H190" s="83">
        <v>13454962.939999999</v>
      </c>
      <c r="I190" s="83">
        <v>6120315.1799999997</v>
      </c>
      <c r="J190" s="50">
        <f t="shared" si="2"/>
        <v>0.65521010063784546</v>
      </c>
    </row>
    <row r="191" spans="1:10" x14ac:dyDescent="0.3">
      <c r="A191" s="81" t="s">
        <v>289</v>
      </c>
      <c r="B191" s="82" t="s">
        <v>290</v>
      </c>
      <c r="C191" s="83">
        <v>700000</v>
      </c>
      <c r="D191" s="83">
        <v>650000</v>
      </c>
      <c r="E191" s="83">
        <v>170887.34</v>
      </c>
      <c r="F191" s="84">
        <v>0</v>
      </c>
      <c r="G191" s="84">
        <v>0</v>
      </c>
      <c r="H191" s="83">
        <v>650000</v>
      </c>
      <c r="I191" s="83">
        <v>170887.34</v>
      </c>
      <c r="J191" s="50">
        <f t="shared" si="2"/>
        <v>0</v>
      </c>
    </row>
    <row r="192" spans="1:10" x14ac:dyDescent="0.3">
      <c r="A192" s="81" t="s">
        <v>147</v>
      </c>
      <c r="B192" s="82" t="s">
        <v>148</v>
      </c>
      <c r="C192" s="83">
        <v>3900000</v>
      </c>
      <c r="D192" s="83">
        <v>4700000</v>
      </c>
      <c r="E192" s="83">
        <v>2337450.25</v>
      </c>
      <c r="F192" s="84">
        <v>0</v>
      </c>
      <c r="G192" s="84">
        <v>0</v>
      </c>
      <c r="H192" s="83">
        <v>3560006.5</v>
      </c>
      <c r="I192" s="83">
        <v>1197456.75</v>
      </c>
      <c r="J192" s="50">
        <f t="shared" si="2"/>
        <v>0</v>
      </c>
    </row>
    <row r="193" spans="1:10" x14ac:dyDescent="0.3">
      <c r="A193" s="81" t="s">
        <v>149</v>
      </c>
      <c r="B193" s="82" t="s">
        <v>150</v>
      </c>
      <c r="C193" s="83">
        <v>37120000</v>
      </c>
      <c r="D193" s="83">
        <v>36980000</v>
      </c>
      <c r="E193" s="83">
        <v>32487014.649999999</v>
      </c>
      <c r="F193" s="83">
        <v>27735043.559999999</v>
      </c>
      <c r="G193" s="83">
        <v>27727116.559999999</v>
      </c>
      <c r="H193" s="83">
        <v>9244956.4399999995</v>
      </c>
      <c r="I193" s="83">
        <v>4751971.09</v>
      </c>
      <c r="J193" s="50">
        <f t="shared" si="2"/>
        <v>0.75000117793401833</v>
      </c>
    </row>
    <row r="194" spans="1:10" x14ac:dyDescent="0.3">
      <c r="A194" s="81" t="s">
        <v>151</v>
      </c>
      <c r="B194" s="82" t="s">
        <v>152</v>
      </c>
      <c r="C194" s="83">
        <v>555675236</v>
      </c>
      <c r="D194" s="83">
        <v>555675236</v>
      </c>
      <c r="E194" s="83">
        <v>354120588.07999998</v>
      </c>
      <c r="F194" s="83">
        <v>129024462.5</v>
      </c>
      <c r="G194" s="83">
        <v>120421889.42</v>
      </c>
      <c r="H194" s="83">
        <v>408931846.12</v>
      </c>
      <c r="I194" s="83">
        <v>207377198.19999999</v>
      </c>
      <c r="J194" s="50">
        <f t="shared" si="2"/>
        <v>0.23219401215137109</v>
      </c>
    </row>
    <row r="195" spans="1:10" x14ac:dyDescent="0.3">
      <c r="A195" s="81" t="s">
        <v>153</v>
      </c>
      <c r="B195" s="82" t="s">
        <v>154</v>
      </c>
      <c r="C195" s="83">
        <v>144782692</v>
      </c>
      <c r="D195" s="83">
        <v>139863872</v>
      </c>
      <c r="E195" s="83">
        <v>86605603.840000004</v>
      </c>
      <c r="F195" s="83">
        <v>35660437.890000001</v>
      </c>
      <c r="G195" s="83">
        <v>33087726.210000001</v>
      </c>
      <c r="H195" s="83">
        <v>93723174.060000002</v>
      </c>
      <c r="I195" s="83">
        <v>40464905.899999999</v>
      </c>
      <c r="J195" s="50">
        <f t="shared" si="2"/>
        <v>0.25496532721473636</v>
      </c>
    </row>
    <row r="196" spans="1:10" x14ac:dyDescent="0.3">
      <c r="A196" s="81" t="s">
        <v>155</v>
      </c>
      <c r="B196" s="82" t="s">
        <v>156</v>
      </c>
      <c r="C196" s="83">
        <v>75775678</v>
      </c>
      <c r="D196" s="83">
        <v>74826858</v>
      </c>
      <c r="E196" s="83">
        <v>46842228.219999999</v>
      </c>
      <c r="F196" s="83">
        <v>24054371.91</v>
      </c>
      <c r="G196" s="83">
        <v>21514922.91</v>
      </c>
      <c r="H196" s="83">
        <v>44850881.240000002</v>
      </c>
      <c r="I196" s="83">
        <v>16866251.460000001</v>
      </c>
      <c r="J196" s="50">
        <f t="shared" si="2"/>
        <v>0.32146708485340919</v>
      </c>
    </row>
    <row r="197" spans="1:10" x14ac:dyDescent="0.3">
      <c r="A197" s="81" t="s">
        <v>157</v>
      </c>
      <c r="B197" s="82" t="s">
        <v>158</v>
      </c>
      <c r="C197" s="83">
        <v>4820000</v>
      </c>
      <c r="D197" s="83">
        <v>6550000</v>
      </c>
      <c r="E197" s="83">
        <v>2123105.38</v>
      </c>
      <c r="F197" s="83">
        <v>254380</v>
      </c>
      <c r="G197" s="83">
        <v>231430</v>
      </c>
      <c r="H197" s="83">
        <v>5869825.3099999996</v>
      </c>
      <c r="I197" s="83">
        <v>1442930.69</v>
      </c>
      <c r="J197" s="50">
        <f t="shared" si="2"/>
        <v>3.8836641221374049E-2</v>
      </c>
    </row>
    <row r="198" spans="1:10" x14ac:dyDescent="0.3">
      <c r="A198" s="81" t="s">
        <v>159</v>
      </c>
      <c r="B198" s="82" t="s">
        <v>160</v>
      </c>
      <c r="C198" s="83">
        <v>55337014</v>
      </c>
      <c r="D198" s="83">
        <v>51867014</v>
      </c>
      <c r="E198" s="83">
        <v>32602329.300000001</v>
      </c>
      <c r="F198" s="83">
        <v>11273960.560000001</v>
      </c>
      <c r="G198" s="83">
        <v>11263647.880000001</v>
      </c>
      <c r="H198" s="83">
        <v>36460192.93</v>
      </c>
      <c r="I198" s="83">
        <v>17195508.23</v>
      </c>
      <c r="J198" s="50">
        <f t="shared" ref="J198:J261" si="3">+F198/D198</f>
        <v>0.21736282254459455</v>
      </c>
    </row>
    <row r="199" spans="1:10" x14ac:dyDescent="0.3">
      <c r="A199" s="81" t="s">
        <v>161</v>
      </c>
      <c r="B199" s="82" t="s">
        <v>162</v>
      </c>
      <c r="C199" s="83">
        <v>8850000</v>
      </c>
      <c r="D199" s="83">
        <v>6620000</v>
      </c>
      <c r="E199" s="83">
        <v>5037940.9400000004</v>
      </c>
      <c r="F199" s="83">
        <v>77725.42</v>
      </c>
      <c r="G199" s="83">
        <v>77725.42</v>
      </c>
      <c r="H199" s="83">
        <v>6542274.5800000001</v>
      </c>
      <c r="I199" s="83">
        <v>4960215.5199999996</v>
      </c>
      <c r="J199" s="50">
        <f t="shared" si="3"/>
        <v>1.1741E-2</v>
      </c>
    </row>
    <row r="200" spans="1:10" x14ac:dyDescent="0.3">
      <c r="A200" s="81" t="s">
        <v>163</v>
      </c>
      <c r="B200" s="82" t="s">
        <v>164</v>
      </c>
      <c r="C200" s="83">
        <v>5218863</v>
      </c>
      <c r="D200" s="83">
        <v>4698863</v>
      </c>
      <c r="E200" s="83">
        <v>2121885.7999999998</v>
      </c>
      <c r="F200" s="83">
        <v>328630.87</v>
      </c>
      <c r="G200" s="83">
        <v>278408.75</v>
      </c>
      <c r="H200" s="83">
        <v>4153272.13</v>
      </c>
      <c r="I200" s="83">
        <v>1576294.93</v>
      </c>
      <c r="J200" s="50">
        <f t="shared" si="3"/>
        <v>6.9938380838087857E-2</v>
      </c>
    </row>
    <row r="201" spans="1:10" x14ac:dyDescent="0.3">
      <c r="A201" s="81" t="s">
        <v>165</v>
      </c>
      <c r="B201" s="82" t="s">
        <v>166</v>
      </c>
      <c r="C201" s="83">
        <v>2000000</v>
      </c>
      <c r="D201" s="83">
        <v>1000000</v>
      </c>
      <c r="E201" s="83">
        <v>959964.95</v>
      </c>
      <c r="F201" s="84">
        <v>0</v>
      </c>
      <c r="G201" s="84">
        <v>0</v>
      </c>
      <c r="H201" s="83">
        <v>1000000</v>
      </c>
      <c r="I201" s="83">
        <v>959964.95</v>
      </c>
      <c r="J201" s="50">
        <f t="shared" si="3"/>
        <v>0</v>
      </c>
    </row>
    <row r="202" spans="1:10" x14ac:dyDescent="0.3">
      <c r="A202" s="81" t="s">
        <v>167</v>
      </c>
      <c r="B202" s="82" t="s">
        <v>168</v>
      </c>
      <c r="C202" s="83">
        <v>3218863</v>
      </c>
      <c r="D202" s="83">
        <v>3698863</v>
      </c>
      <c r="E202" s="83">
        <v>1161920.8500000001</v>
      </c>
      <c r="F202" s="83">
        <v>328630.87</v>
      </c>
      <c r="G202" s="83">
        <v>278408.75</v>
      </c>
      <c r="H202" s="83">
        <v>3153272.13</v>
      </c>
      <c r="I202" s="83">
        <v>616329.98</v>
      </c>
      <c r="J202" s="50">
        <f t="shared" si="3"/>
        <v>8.884645632995869E-2</v>
      </c>
    </row>
    <row r="203" spans="1:10" x14ac:dyDescent="0.3">
      <c r="A203" s="81" t="s">
        <v>169</v>
      </c>
      <c r="B203" s="82" t="s">
        <v>170</v>
      </c>
      <c r="C203" s="83">
        <v>93470793</v>
      </c>
      <c r="D203" s="83">
        <v>89782793</v>
      </c>
      <c r="E203" s="83">
        <v>56441496.770000003</v>
      </c>
      <c r="F203" s="83">
        <v>9110410.6999999993</v>
      </c>
      <c r="G203" s="83">
        <v>7612263.2000000002</v>
      </c>
      <c r="H203" s="83">
        <v>79979140.709999993</v>
      </c>
      <c r="I203" s="83">
        <v>46637844.479999997</v>
      </c>
      <c r="J203" s="50">
        <f t="shared" si="3"/>
        <v>0.10147167843174582</v>
      </c>
    </row>
    <row r="204" spans="1:10" x14ac:dyDescent="0.3">
      <c r="A204" s="81" t="s">
        <v>171</v>
      </c>
      <c r="B204" s="82" t="s">
        <v>172</v>
      </c>
      <c r="C204" s="83">
        <v>21662000</v>
      </c>
      <c r="D204" s="83">
        <v>20562000</v>
      </c>
      <c r="E204" s="83">
        <v>12280756.6</v>
      </c>
      <c r="F204" s="83">
        <v>404480.32</v>
      </c>
      <c r="G204" s="83">
        <v>404480.32</v>
      </c>
      <c r="H204" s="83">
        <v>19713303.469999999</v>
      </c>
      <c r="I204" s="83">
        <v>11432060.07</v>
      </c>
      <c r="J204" s="50">
        <f t="shared" si="3"/>
        <v>1.9671253769088612E-2</v>
      </c>
    </row>
    <row r="205" spans="1:10" x14ac:dyDescent="0.3">
      <c r="A205" s="81" t="s">
        <v>173</v>
      </c>
      <c r="B205" s="82" t="s">
        <v>174</v>
      </c>
      <c r="C205" s="83">
        <v>3118800</v>
      </c>
      <c r="D205" s="83">
        <v>2550000</v>
      </c>
      <c r="E205" s="83">
        <v>1906899.08</v>
      </c>
      <c r="F205" s="83">
        <v>625271.98</v>
      </c>
      <c r="G205" s="83">
        <v>349847.08</v>
      </c>
      <c r="H205" s="83">
        <v>1924728.02</v>
      </c>
      <c r="I205" s="83">
        <v>1281627.1000000001</v>
      </c>
      <c r="J205" s="50">
        <f t="shared" si="3"/>
        <v>0.24520469803921568</v>
      </c>
    </row>
    <row r="206" spans="1:10" x14ac:dyDescent="0.3">
      <c r="A206" s="81" t="s">
        <v>175</v>
      </c>
      <c r="B206" s="82" t="s">
        <v>176</v>
      </c>
      <c r="C206" s="83">
        <v>9620000</v>
      </c>
      <c r="D206" s="83">
        <v>3120000</v>
      </c>
      <c r="E206" s="83">
        <v>2640162.7200000002</v>
      </c>
      <c r="F206" s="83">
        <v>5700</v>
      </c>
      <c r="G206" s="83">
        <v>5700</v>
      </c>
      <c r="H206" s="83">
        <v>3114300</v>
      </c>
      <c r="I206" s="83">
        <v>2634462.7200000002</v>
      </c>
      <c r="J206" s="50">
        <f t="shared" si="3"/>
        <v>1.8269230769230769E-3</v>
      </c>
    </row>
    <row r="207" spans="1:10" x14ac:dyDescent="0.3">
      <c r="A207" s="81" t="s">
        <v>177</v>
      </c>
      <c r="B207" s="82" t="s">
        <v>178</v>
      </c>
      <c r="C207" s="83">
        <v>34780909</v>
      </c>
      <c r="D207" s="83">
        <v>40839709</v>
      </c>
      <c r="E207" s="83">
        <v>22172578.190000001</v>
      </c>
      <c r="F207" s="83">
        <v>2835731.09</v>
      </c>
      <c r="G207" s="83">
        <v>1927672.57</v>
      </c>
      <c r="H207" s="83">
        <v>37946208.770000003</v>
      </c>
      <c r="I207" s="83">
        <v>19279077.960000001</v>
      </c>
      <c r="J207" s="50">
        <f t="shared" si="3"/>
        <v>6.9435634078587577E-2</v>
      </c>
    </row>
    <row r="208" spans="1:10" x14ac:dyDescent="0.3">
      <c r="A208" s="81" t="s">
        <v>324</v>
      </c>
      <c r="B208" s="82" t="s">
        <v>325</v>
      </c>
      <c r="C208" s="83">
        <v>906000</v>
      </c>
      <c r="D208" s="83">
        <v>1470000</v>
      </c>
      <c r="E208" s="83">
        <v>891388.84</v>
      </c>
      <c r="F208" s="83">
        <v>49621.13</v>
      </c>
      <c r="G208" s="83">
        <v>49621.13</v>
      </c>
      <c r="H208" s="83">
        <v>1420378.87</v>
      </c>
      <c r="I208" s="83">
        <v>841767.71</v>
      </c>
      <c r="J208" s="50">
        <f t="shared" si="3"/>
        <v>3.3755870748299319E-2</v>
      </c>
    </row>
    <row r="209" spans="1:10" x14ac:dyDescent="0.3">
      <c r="A209" s="81" t="s">
        <v>179</v>
      </c>
      <c r="B209" s="82" t="s">
        <v>180</v>
      </c>
      <c r="C209" s="83">
        <v>8700000</v>
      </c>
      <c r="D209" s="83">
        <v>6708000</v>
      </c>
      <c r="E209" s="83">
        <v>5243016.72</v>
      </c>
      <c r="F209" s="83">
        <v>658892.37</v>
      </c>
      <c r="G209" s="83">
        <v>542898.68000000005</v>
      </c>
      <c r="H209" s="83">
        <v>6049107.6299999999</v>
      </c>
      <c r="I209" s="83">
        <v>4584124.3499999996</v>
      </c>
      <c r="J209" s="50">
        <f t="shared" si="3"/>
        <v>9.8224861359570662E-2</v>
      </c>
    </row>
    <row r="210" spans="1:10" x14ac:dyDescent="0.3">
      <c r="A210" s="81" t="s">
        <v>181</v>
      </c>
      <c r="B210" s="82" t="s">
        <v>182</v>
      </c>
      <c r="C210" s="83">
        <v>14683084</v>
      </c>
      <c r="D210" s="83">
        <v>14533084</v>
      </c>
      <c r="E210" s="83">
        <v>11306694.619999999</v>
      </c>
      <c r="F210" s="83">
        <v>4530713.8099999996</v>
      </c>
      <c r="G210" s="83">
        <v>4332043.42</v>
      </c>
      <c r="H210" s="83">
        <v>9811113.9499999993</v>
      </c>
      <c r="I210" s="83">
        <v>6584724.5700000003</v>
      </c>
      <c r="J210" s="50">
        <f t="shared" si="3"/>
        <v>0.31175171147431607</v>
      </c>
    </row>
    <row r="211" spans="1:10" x14ac:dyDescent="0.3">
      <c r="A211" s="81" t="s">
        <v>183</v>
      </c>
      <c r="B211" s="82" t="s">
        <v>184</v>
      </c>
      <c r="C211" s="83">
        <v>91752187</v>
      </c>
      <c r="D211" s="83">
        <v>92054187</v>
      </c>
      <c r="E211" s="83">
        <v>60260159.640000001</v>
      </c>
      <c r="F211" s="83">
        <v>15230857.51</v>
      </c>
      <c r="G211" s="83">
        <v>14894004.51</v>
      </c>
      <c r="H211" s="83">
        <v>74671387.180000007</v>
      </c>
      <c r="I211" s="83">
        <v>42877359.82</v>
      </c>
      <c r="J211" s="50">
        <f t="shared" si="3"/>
        <v>0.16545534762041839</v>
      </c>
    </row>
    <row r="212" spans="1:10" x14ac:dyDescent="0.3">
      <c r="A212" s="81" t="s">
        <v>185</v>
      </c>
      <c r="B212" s="82" t="s">
        <v>186</v>
      </c>
      <c r="C212" s="83">
        <v>20170000</v>
      </c>
      <c r="D212" s="83">
        <v>17270000</v>
      </c>
      <c r="E212" s="83">
        <v>12186425.27</v>
      </c>
      <c r="F212" s="83">
        <v>906569.41</v>
      </c>
      <c r="G212" s="83">
        <v>906569.41</v>
      </c>
      <c r="H212" s="83">
        <v>15860224.470000001</v>
      </c>
      <c r="I212" s="83">
        <v>10776649.74</v>
      </c>
      <c r="J212" s="50">
        <f t="shared" si="3"/>
        <v>5.2493885929357269E-2</v>
      </c>
    </row>
    <row r="213" spans="1:10" x14ac:dyDescent="0.3">
      <c r="A213" s="81" t="s">
        <v>187</v>
      </c>
      <c r="B213" s="82" t="s">
        <v>188</v>
      </c>
      <c r="C213" s="83">
        <v>71582187</v>
      </c>
      <c r="D213" s="83">
        <v>74784187</v>
      </c>
      <c r="E213" s="83">
        <v>48073734.369999997</v>
      </c>
      <c r="F213" s="83">
        <v>14324288.1</v>
      </c>
      <c r="G213" s="83">
        <v>13987435.1</v>
      </c>
      <c r="H213" s="83">
        <v>58811162.710000001</v>
      </c>
      <c r="I213" s="83">
        <v>32100710.079999998</v>
      </c>
      <c r="J213" s="50">
        <f t="shared" si="3"/>
        <v>0.19154167043361719</v>
      </c>
    </row>
    <row r="214" spans="1:10" x14ac:dyDescent="0.3">
      <c r="A214" s="81" t="s">
        <v>189</v>
      </c>
      <c r="B214" s="82" t="s">
        <v>190</v>
      </c>
      <c r="C214" s="83">
        <v>220450701</v>
      </c>
      <c r="D214" s="83">
        <v>229275521</v>
      </c>
      <c r="E214" s="83">
        <v>148691442.03</v>
      </c>
      <c r="F214" s="83">
        <v>68694125.530000001</v>
      </c>
      <c r="G214" s="83">
        <v>64549486.75</v>
      </c>
      <c r="H214" s="83">
        <v>156404872.03999999</v>
      </c>
      <c r="I214" s="83">
        <v>75820793.069999993</v>
      </c>
      <c r="J214" s="50">
        <f t="shared" si="3"/>
        <v>0.29961386732602824</v>
      </c>
    </row>
    <row r="215" spans="1:10" x14ac:dyDescent="0.3">
      <c r="A215" s="81" t="s">
        <v>191</v>
      </c>
      <c r="B215" s="82" t="s">
        <v>192</v>
      </c>
      <c r="C215" s="83">
        <v>17756404</v>
      </c>
      <c r="D215" s="83">
        <v>18866404</v>
      </c>
      <c r="E215" s="83">
        <v>13207986.210000001</v>
      </c>
      <c r="F215" s="83">
        <v>5013266.79</v>
      </c>
      <c r="G215" s="83">
        <v>4902137.6399999997</v>
      </c>
      <c r="H215" s="83">
        <v>13794335.09</v>
      </c>
      <c r="I215" s="83">
        <v>8135917.2999999998</v>
      </c>
      <c r="J215" s="50">
        <f t="shared" si="3"/>
        <v>0.26572455408036422</v>
      </c>
    </row>
    <row r="216" spans="1:10" x14ac:dyDescent="0.3">
      <c r="A216" s="81" t="s">
        <v>193</v>
      </c>
      <c r="B216" s="82" t="s">
        <v>194</v>
      </c>
      <c r="C216" s="83">
        <v>3470000</v>
      </c>
      <c r="D216" s="83">
        <v>3500000</v>
      </c>
      <c r="E216" s="83">
        <v>1717192.1</v>
      </c>
      <c r="F216" s="83">
        <v>49629</v>
      </c>
      <c r="G216" s="83">
        <v>49629</v>
      </c>
      <c r="H216" s="83">
        <v>3138606</v>
      </c>
      <c r="I216" s="83">
        <v>1355798.1</v>
      </c>
      <c r="J216" s="50">
        <f t="shared" si="3"/>
        <v>1.4179714285714285E-2</v>
      </c>
    </row>
    <row r="217" spans="1:10" x14ac:dyDescent="0.3">
      <c r="A217" s="81" t="s">
        <v>195</v>
      </c>
      <c r="B217" s="82" t="s">
        <v>196</v>
      </c>
      <c r="C217" s="83">
        <v>45455448</v>
      </c>
      <c r="D217" s="83">
        <v>47571448</v>
      </c>
      <c r="E217" s="83">
        <v>27768440.800000001</v>
      </c>
      <c r="F217" s="83">
        <v>5103285.01</v>
      </c>
      <c r="G217" s="83">
        <v>5100141.62</v>
      </c>
      <c r="H217" s="83">
        <v>42335104.969999999</v>
      </c>
      <c r="I217" s="83">
        <v>22532097.77</v>
      </c>
      <c r="J217" s="50">
        <f t="shared" si="3"/>
        <v>0.10727621765896216</v>
      </c>
    </row>
    <row r="218" spans="1:10" x14ac:dyDescent="0.3">
      <c r="A218" s="81" t="s">
        <v>197</v>
      </c>
      <c r="B218" s="82" t="s">
        <v>198</v>
      </c>
      <c r="C218" s="83">
        <v>30045000</v>
      </c>
      <c r="D218" s="83">
        <v>43723850</v>
      </c>
      <c r="E218" s="83">
        <v>20186251.109999999</v>
      </c>
      <c r="F218" s="83">
        <v>6423987.7400000002</v>
      </c>
      <c r="G218" s="83">
        <v>5915332.54</v>
      </c>
      <c r="H218" s="83">
        <v>37299862.259999998</v>
      </c>
      <c r="I218" s="83">
        <v>13762263.369999999</v>
      </c>
      <c r="J218" s="50">
        <f t="shared" si="3"/>
        <v>0.14692182275805996</v>
      </c>
    </row>
    <row r="219" spans="1:10" x14ac:dyDescent="0.3">
      <c r="A219" s="81" t="s">
        <v>199</v>
      </c>
      <c r="B219" s="82" t="s">
        <v>200</v>
      </c>
      <c r="C219" s="83">
        <v>86862849</v>
      </c>
      <c r="D219" s="83">
        <v>78732819</v>
      </c>
      <c r="E219" s="83">
        <v>60304559.539999999</v>
      </c>
      <c r="F219" s="83">
        <v>41645285.700000003</v>
      </c>
      <c r="G219" s="83">
        <v>38152580.229999997</v>
      </c>
      <c r="H219" s="83">
        <v>33694681.689999998</v>
      </c>
      <c r="I219" s="83">
        <v>15266422.23</v>
      </c>
      <c r="J219" s="50">
        <f t="shared" si="3"/>
        <v>0.52894442532281238</v>
      </c>
    </row>
    <row r="220" spans="1:10" x14ac:dyDescent="0.3">
      <c r="A220" s="81" t="s">
        <v>201</v>
      </c>
      <c r="B220" s="82" t="s">
        <v>202</v>
      </c>
      <c r="C220" s="83">
        <v>12156000</v>
      </c>
      <c r="D220" s="83">
        <v>12656000</v>
      </c>
      <c r="E220" s="83">
        <v>9189441.3499999996</v>
      </c>
      <c r="F220" s="83">
        <v>3173926.46</v>
      </c>
      <c r="G220" s="83">
        <v>3173926.46</v>
      </c>
      <c r="H220" s="83">
        <v>9251029.3100000005</v>
      </c>
      <c r="I220" s="83">
        <v>5784470.6600000001</v>
      </c>
      <c r="J220" s="50">
        <f t="shared" si="3"/>
        <v>0.25078432838179521</v>
      </c>
    </row>
    <row r="221" spans="1:10" x14ac:dyDescent="0.3">
      <c r="A221" s="81" t="s">
        <v>203</v>
      </c>
      <c r="B221" s="82" t="s">
        <v>204</v>
      </c>
      <c r="C221" s="83">
        <v>105000</v>
      </c>
      <c r="D221" s="83">
        <v>125000</v>
      </c>
      <c r="E221" s="83">
        <v>82980</v>
      </c>
      <c r="F221" s="84">
        <v>0</v>
      </c>
      <c r="G221" s="84">
        <v>0</v>
      </c>
      <c r="H221" s="83">
        <v>125000</v>
      </c>
      <c r="I221" s="83">
        <v>82980</v>
      </c>
      <c r="J221" s="50">
        <f t="shared" si="3"/>
        <v>0</v>
      </c>
    </row>
    <row r="222" spans="1:10" x14ac:dyDescent="0.3">
      <c r="A222" s="81" t="s">
        <v>205</v>
      </c>
      <c r="B222" s="82" t="s">
        <v>206</v>
      </c>
      <c r="C222" s="83">
        <v>24600000</v>
      </c>
      <c r="D222" s="83">
        <v>24100000</v>
      </c>
      <c r="E222" s="83">
        <v>16234590.92</v>
      </c>
      <c r="F222" s="83">
        <v>7284744.8300000001</v>
      </c>
      <c r="G222" s="83">
        <v>7255739.2599999998</v>
      </c>
      <c r="H222" s="83">
        <v>16766252.720000001</v>
      </c>
      <c r="I222" s="83">
        <v>8900843.6400000006</v>
      </c>
      <c r="J222" s="50">
        <f t="shared" si="3"/>
        <v>0.30227156970954355</v>
      </c>
    </row>
    <row r="223" spans="1:10" x14ac:dyDescent="0.3">
      <c r="A223" s="81" t="s">
        <v>472</v>
      </c>
      <c r="B223" s="82" t="s">
        <v>473</v>
      </c>
      <c r="C223" s="83">
        <v>500000</v>
      </c>
      <c r="D223" s="83">
        <v>500000</v>
      </c>
      <c r="E223" s="83">
        <v>354436.67</v>
      </c>
      <c r="F223" s="84">
        <v>0</v>
      </c>
      <c r="G223" s="84">
        <v>0</v>
      </c>
      <c r="H223" s="83">
        <v>500000</v>
      </c>
      <c r="I223" s="83">
        <v>354436.67</v>
      </c>
      <c r="J223" s="50">
        <f t="shared" si="3"/>
        <v>0</v>
      </c>
    </row>
    <row r="224" spans="1:10" x14ac:dyDescent="0.3">
      <c r="A224" s="81" t="s">
        <v>474</v>
      </c>
      <c r="B224" s="82" t="s">
        <v>475</v>
      </c>
      <c r="C224" s="83">
        <v>500000</v>
      </c>
      <c r="D224" s="83">
        <v>500000</v>
      </c>
      <c r="E224" s="83">
        <v>354436.67</v>
      </c>
      <c r="F224" s="84">
        <v>0</v>
      </c>
      <c r="G224" s="84">
        <v>0</v>
      </c>
      <c r="H224" s="83">
        <v>500000</v>
      </c>
      <c r="I224" s="83">
        <v>354436.67</v>
      </c>
      <c r="J224" s="50">
        <f t="shared" si="3"/>
        <v>0</v>
      </c>
    </row>
    <row r="225" spans="1:10" x14ac:dyDescent="0.3">
      <c r="A225" s="81" t="s">
        <v>476</v>
      </c>
      <c r="B225" s="82" t="s">
        <v>477</v>
      </c>
      <c r="C225" s="83">
        <v>500000</v>
      </c>
      <c r="D225" s="83">
        <v>500000</v>
      </c>
      <c r="E225" s="83">
        <v>354436.67</v>
      </c>
      <c r="F225" s="84">
        <v>0</v>
      </c>
      <c r="G225" s="84">
        <v>0</v>
      </c>
      <c r="H225" s="83">
        <v>500000</v>
      </c>
      <c r="I225" s="83">
        <v>354436.67</v>
      </c>
      <c r="J225" s="50">
        <f t="shared" si="3"/>
        <v>0</v>
      </c>
    </row>
    <row r="226" spans="1:10" x14ac:dyDescent="0.3">
      <c r="A226" s="81" t="s">
        <v>252</v>
      </c>
      <c r="B226" s="82" t="s">
        <v>253</v>
      </c>
      <c r="C226" s="83">
        <v>2675022182</v>
      </c>
      <c r="D226" s="83">
        <v>3237716774.3699999</v>
      </c>
      <c r="E226" s="83">
        <v>2591906025</v>
      </c>
      <c r="F226" s="83">
        <v>300566418.16000003</v>
      </c>
      <c r="G226" s="83">
        <v>275958783.94</v>
      </c>
      <c r="H226" s="83">
        <v>2331255887.7199998</v>
      </c>
      <c r="I226" s="83">
        <v>1685445138.3499999</v>
      </c>
      <c r="J226" s="50">
        <f t="shared" si="3"/>
        <v>9.2832832241320648E-2</v>
      </c>
    </row>
    <row r="227" spans="1:10" x14ac:dyDescent="0.3">
      <c r="A227" s="81" t="s">
        <v>254</v>
      </c>
      <c r="B227" s="82" t="s">
        <v>255</v>
      </c>
      <c r="C227" s="83">
        <v>771952719</v>
      </c>
      <c r="D227" s="83">
        <v>733132226.66999996</v>
      </c>
      <c r="E227" s="83">
        <v>664323252.66999996</v>
      </c>
      <c r="F227" s="83">
        <v>114001939.97</v>
      </c>
      <c r="G227" s="83">
        <v>106269841.09999999</v>
      </c>
      <c r="H227" s="83">
        <v>522583184.11000001</v>
      </c>
      <c r="I227" s="83">
        <v>453774210.11000001</v>
      </c>
      <c r="J227" s="50">
        <f t="shared" si="3"/>
        <v>0.15549983457665537</v>
      </c>
    </row>
    <row r="228" spans="1:10" x14ac:dyDescent="0.3">
      <c r="A228" s="81" t="s">
        <v>256</v>
      </c>
      <c r="B228" s="82" t="s">
        <v>257</v>
      </c>
      <c r="C228" s="83">
        <v>48670000</v>
      </c>
      <c r="D228" s="83">
        <v>32314404.670000002</v>
      </c>
      <c r="E228" s="83">
        <v>11763304.67</v>
      </c>
      <c r="F228" s="84">
        <v>0</v>
      </c>
      <c r="G228" s="84">
        <v>0</v>
      </c>
      <c r="H228" s="83">
        <v>32314404.670000002</v>
      </c>
      <c r="I228" s="83">
        <v>11763304.67</v>
      </c>
      <c r="J228" s="50">
        <f t="shared" si="3"/>
        <v>0</v>
      </c>
    </row>
    <row r="229" spans="1:10" x14ac:dyDescent="0.3">
      <c r="A229" s="81" t="s">
        <v>351</v>
      </c>
      <c r="B229" s="82" t="s">
        <v>352</v>
      </c>
      <c r="C229" s="83">
        <v>200000</v>
      </c>
      <c r="D229" s="84">
        <v>0</v>
      </c>
      <c r="E229" s="84">
        <v>0</v>
      </c>
      <c r="F229" s="84">
        <v>0</v>
      </c>
      <c r="G229" s="84">
        <v>0</v>
      </c>
      <c r="H229" s="84">
        <v>0</v>
      </c>
      <c r="I229" s="84">
        <v>0</v>
      </c>
      <c r="J229" s="50" t="e">
        <f t="shared" si="3"/>
        <v>#DIV/0!</v>
      </c>
    </row>
    <row r="230" spans="1:10" x14ac:dyDescent="0.3">
      <c r="A230" s="81" t="s">
        <v>258</v>
      </c>
      <c r="B230" s="82" t="s">
        <v>259</v>
      </c>
      <c r="C230" s="83">
        <v>95280000</v>
      </c>
      <c r="D230" s="83">
        <v>111439187.90000001</v>
      </c>
      <c r="E230" s="83">
        <v>100439187.90000001</v>
      </c>
      <c r="F230" s="83">
        <v>16034355.220000001</v>
      </c>
      <c r="G230" s="83">
        <v>15915888.039999999</v>
      </c>
      <c r="H230" s="83">
        <v>88552720.599999994</v>
      </c>
      <c r="I230" s="83">
        <v>77552720.599999994</v>
      </c>
      <c r="J230" s="50">
        <f t="shared" si="3"/>
        <v>0.14388435093755739</v>
      </c>
    </row>
    <row r="231" spans="1:10" x14ac:dyDescent="0.3">
      <c r="A231" s="81" t="s">
        <v>260</v>
      </c>
      <c r="B231" s="82" t="s">
        <v>261</v>
      </c>
      <c r="C231" s="83">
        <v>30817078</v>
      </c>
      <c r="D231" s="83">
        <v>28332202.75</v>
      </c>
      <c r="E231" s="83">
        <v>23481678.75</v>
      </c>
      <c r="F231" s="83">
        <v>12129405.73</v>
      </c>
      <c r="G231" s="83">
        <v>11661756.800000001</v>
      </c>
      <c r="H231" s="83">
        <v>9139483.5800000001</v>
      </c>
      <c r="I231" s="83">
        <v>4288959.58</v>
      </c>
      <c r="J231" s="50">
        <f t="shared" si="3"/>
        <v>0.42811375582154482</v>
      </c>
    </row>
    <row r="232" spans="1:10" x14ac:dyDescent="0.3">
      <c r="A232" s="81" t="s">
        <v>262</v>
      </c>
      <c r="B232" s="82" t="s">
        <v>263</v>
      </c>
      <c r="C232" s="83">
        <v>295834575</v>
      </c>
      <c r="D232" s="83">
        <v>268013943.34999999</v>
      </c>
      <c r="E232" s="83">
        <v>251409943.34999999</v>
      </c>
      <c r="F232" s="83">
        <v>23464331.149999999</v>
      </c>
      <c r="G232" s="83">
        <v>16318348.390000001</v>
      </c>
      <c r="H232" s="83">
        <v>221376877.13999999</v>
      </c>
      <c r="I232" s="83">
        <v>204772877.13999999</v>
      </c>
      <c r="J232" s="50">
        <f t="shared" si="3"/>
        <v>8.7548919495422955E-2</v>
      </c>
    </row>
    <row r="233" spans="1:10" x14ac:dyDescent="0.3">
      <c r="A233" s="81" t="s">
        <v>353</v>
      </c>
      <c r="B233" s="82" t="s">
        <v>354</v>
      </c>
      <c r="C233" s="83">
        <v>6014000</v>
      </c>
      <c r="D233" s="83">
        <v>6014000</v>
      </c>
      <c r="E233" s="83">
        <v>6000000</v>
      </c>
      <c r="F233" s="84">
        <v>0</v>
      </c>
      <c r="G233" s="84">
        <v>0</v>
      </c>
      <c r="H233" s="83">
        <v>6014000</v>
      </c>
      <c r="I233" s="83">
        <v>6000000</v>
      </c>
      <c r="J233" s="50">
        <f t="shared" si="3"/>
        <v>0</v>
      </c>
    </row>
    <row r="234" spans="1:10" x14ac:dyDescent="0.3">
      <c r="A234" s="81" t="s">
        <v>355</v>
      </c>
      <c r="B234" s="82" t="s">
        <v>356</v>
      </c>
      <c r="C234" s="83">
        <v>103193305</v>
      </c>
      <c r="D234" s="83">
        <v>107074727</v>
      </c>
      <c r="E234" s="83">
        <v>91305377</v>
      </c>
      <c r="F234" s="83">
        <v>3598747</v>
      </c>
      <c r="G234" s="83">
        <v>3598747</v>
      </c>
      <c r="H234" s="83">
        <v>45945619.380000003</v>
      </c>
      <c r="I234" s="83">
        <v>30176269.379999999</v>
      </c>
      <c r="J234" s="50">
        <f t="shared" si="3"/>
        <v>3.3609677099620344E-2</v>
      </c>
    </row>
    <row r="235" spans="1:10" x14ac:dyDescent="0.3">
      <c r="A235" s="81" t="s">
        <v>264</v>
      </c>
      <c r="B235" s="82" t="s">
        <v>265</v>
      </c>
      <c r="C235" s="83">
        <v>191943761</v>
      </c>
      <c r="D235" s="83">
        <v>179943761</v>
      </c>
      <c r="E235" s="83">
        <v>179923761</v>
      </c>
      <c r="F235" s="83">
        <v>58775100.869999997</v>
      </c>
      <c r="G235" s="83">
        <v>58775100.869999997</v>
      </c>
      <c r="H235" s="83">
        <v>119240078.73999999</v>
      </c>
      <c r="I235" s="83">
        <v>119220078.73999999</v>
      </c>
      <c r="J235" s="50">
        <f t="shared" si="3"/>
        <v>0.326630390202859</v>
      </c>
    </row>
    <row r="236" spans="1:10" x14ac:dyDescent="0.3">
      <c r="A236" s="81" t="s">
        <v>266</v>
      </c>
      <c r="B236" s="82" t="s">
        <v>267</v>
      </c>
      <c r="C236" s="83">
        <v>1663568663</v>
      </c>
      <c r="D236" s="83">
        <v>2291199950.6999998</v>
      </c>
      <c r="E236" s="83">
        <v>1728505358.3299999</v>
      </c>
      <c r="F236" s="83">
        <v>133684018.41</v>
      </c>
      <c r="G236" s="83">
        <v>133638738.41</v>
      </c>
      <c r="H236" s="83">
        <v>1659144516.6300001</v>
      </c>
      <c r="I236" s="83">
        <v>1096449924.26</v>
      </c>
      <c r="J236" s="50">
        <f t="shared" si="3"/>
        <v>5.834672716763864E-2</v>
      </c>
    </row>
    <row r="237" spans="1:10" x14ac:dyDescent="0.3">
      <c r="A237" s="81" t="s">
        <v>268</v>
      </c>
      <c r="B237" s="82" t="s">
        <v>269</v>
      </c>
      <c r="C237" s="83">
        <v>601056182</v>
      </c>
      <c r="D237" s="83">
        <v>615292877.33000004</v>
      </c>
      <c r="E237" s="83">
        <v>615292877.33000004</v>
      </c>
      <c r="F237" s="83">
        <v>111130445.56</v>
      </c>
      <c r="G237" s="83">
        <v>111085165.56</v>
      </c>
      <c r="H237" s="83">
        <v>504162431.76999998</v>
      </c>
      <c r="I237" s="83">
        <v>504162431.76999998</v>
      </c>
      <c r="J237" s="50">
        <f t="shared" si="3"/>
        <v>0.18061389893255242</v>
      </c>
    </row>
    <row r="238" spans="1:10" x14ac:dyDescent="0.3">
      <c r="A238" s="81" t="s">
        <v>270</v>
      </c>
      <c r="B238" s="82" t="s">
        <v>271</v>
      </c>
      <c r="C238" s="83">
        <v>1062512481</v>
      </c>
      <c r="D238" s="83">
        <v>1675907073.3699999</v>
      </c>
      <c r="E238" s="83">
        <v>1113212481</v>
      </c>
      <c r="F238" s="83">
        <v>22553572.850000001</v>
      </c>
      <c r="G238" s="83">
        <v>22553572.850000001</v>
      </c>
      <c r="H238" s="83">
        <v>1154982084.8599999</v>
      </c>
      <c r="I238" s="83">
        <v>592287492.49000001</v>
      </c>
      <c r="J238" s="50">
        <f t="shared" si="3"/>
        <v>1.3457531869382304E-2</v>
      </c>
    </row>
    <row r="239" spans="1:10" x14ac:dyDescent="0.3">
      <c r="A239" s="81" t="s">
        <v>272</v>
      </c>
      <c r="B239" s="82" t="s">
        <v>273</v>
      </c>
      <c r="C239" s="83">
        <v>239500800</v>
      </c>
      <c r="D239" s="83">
        <v>213384597</v>
      </c>
      <c r="E239" s="83">
        <v>199077414</v>
      </c>
      <c r="F239" s="83">
        <v>52880459.780000001</v>
      </c>
      <c r="G239" s="83">
        <v>36050204.43</v>
      </c>
      <c r="H239" s="83">
        <v>149528186.97999999</v>
      </c>
      <c r="I239" s="83">
        <v>135221003.97999999</v>
      </c>
      <c r="J239" s="50">
        <f t="shared" si="3"/>
        <v>0.24781760503547498</v>
      </c>
    </row>
    <row r="240" spans="1:10" x14ac:dyDescent="0.3">
      <c r="A240" s="81" t="s">
        <v>357</v>
      </c>
      <c r="B240" s="82" t="s">
        <v>358</v>
      </c>
      <c r="C240" s="83">
        <v>37874774</v>
      </c>
      <c r="D240" s="83">
        <v>37874774</v>
      </c>
      <c r="E240" s="83">
        <v>37874774</v>
      </c>
      <c r="F240" s="84">
        <v>0</v>
      </c>
      <c r="G240" s="84">
        <v>0</v>
      </c>
      <c r="H240" s="83">
        <v>37874774</v>
      </c>
      <c r="I240" s="83">
        <v>37874774</v>
      </c>
      <c r="J240" s="50">
        <f t="shared" si="3"/>
        <v>0</v>
      </c>
    </row>
    <row r="241" spans="1:10" x14ac:dyDescent="0.3">
      <c r="A241" s="81" t="s">
        <v>274</v>
      </c>
      <c r="B241" s="82" t="s">
        <v>275</v>
      </c>
      <c r="C241" s="83">
        <v>201626026</v>
      </c>
      <c r="D241" s="83">
        <v>175509823</v>
      </c>
      <c r="E241" s="83">
        <v>161202640</v>
      </c>
      <c r="F241" s="83">
        <v>52880459.780000001</v>
      </c>
      <c r="G241" s="83">
        <v>36050204.43</v>
      </c>
      <c r="H241" s="83">
        <v>111653412.98</v>
      </c>
      <c r="I241" s="83">
        <v>97346229.980000004</v>
      </c>
      <c r="J241" s="50">
        <f t="shared" si="3"/>
        <v>0.30129629713090189</v>
      </c>
    </row>
    <row r="242" spans="1:10" x14ac:dyDescent="0.3">
      <c r="A242" s="81" t="s">
        <v>207</v>
      </c>
      <c r="B242" s="82" t="s">
        <v>208</v>
      </c>
      <c r="C242" s="83">
        <v>7186346960</v>
      </c>
      <c r="D242" s="83">
        <v>8241287087</v>
      </c>
      <c r="E242" s="83">
        <v>5837659526.5799999</v>
      </c>
      <c r="F242" s="83">
        <v>3337591407.5500002</v>
      </c>
      <c r="G242" s="83">
        <v>3306684909.54</v>
      </c>
      <c r="H242" s="83">
        <v>4232283851.6599998</v>
      </c>
      <c r="I242" s="83">
        <v>1828656291.24</v>
      </c>
      <c r="J242" s="50">
        <f t="shared" si="3"/>
        <v>0.40498424242674369</v>
      </c>
    </row>
    <row r="243" spans="1:10" x14ac:dyDescent="0.3">
      <c r="A243" s="81" t="s">
        <v>209</v>
      </c>
      <c r="B243" s="82" t="s">
        <v>210</v>
      </c>
      <c r="C243" s="83">
        <v>2332947506</v>
      </c>
      <c r="D243" s="83">
        <v>3333378534</v>
      </c>
      <c r="E243" s="83">
        <v>2296787290.8800001</v>
      </c>
      <c r="F243" s="83">
        <v>952636481.16999996</v>
      </c>
      <c r="G243" s="83">
        <v>948664189.13999999</v>
      </c>
      <c r="H243" s="83">
        <v>2117822350.73</v>
      </c>
      <c r="I243" s="83">
        <v>1081231107.6099999</v>
      </c>
      <c r="J243" s="50">
        <f t="shared" si="3"/>
        <v>0.28578706902118667</v>
      </c>
    </row>
    <row r="244" spans="1:10" x14ac:dyDescent="0.3">
      <c r="A244" s="81" t="s">
        <v>211</v>
      </c>
      <c r="B244" s="82" t="s">
        <v>212</v>
      </c>
      <c r="C244" s="83">
        <v>38448131</v>
      </c>
      <c r="D244" s="83">
        <v>38822576</v>
      </c>
      <c r="E244" s="83">
        <v>38822576</v>
      </c>
      <c r="F244" s="83">
        <v>22002310.32</v>
      </c>
      <c r="G244" s="83">
        <v>22002310.32</v>
      </c>
      <c r="H244" s="83">
        <v>532784</v>
      </c>
      <c r="I244" s="83">
        <v>532784</v>
      </c>
      <c r="J244" s="50">
        <f t="shared" si="3"/>
        <v>0.56674009267185155</v>
      </c>
    </row>
    <row r="245" spans="1:10" x14ac:dyDescent="0.3">
      <c r="A245" s="81" t="s">
        <v>291</v>
      </c>
      <c r="B245" s="82" t="s">
        <v>212</v>
      </c>
      <c r="C245" s="83">
        <v>8527020</v>
      </c>
      <c r="D245" s="83">
        <v>8459155</v>
      </c>
      <c r="E245" s="83">
        <v>8459155</v>
      </c>
      <c r="F245" s="83">
        <v>4401763.8</v>
      </c>
      <c r="G245" s="83">
        <v>4401763.8</v>
      </c>
      <c r="H245" s="83">
        <v>364853</v>
      </c>
      <c r="I245" s="83">
        <v>364853</v>
      </c>
      <c r="J245" s="50">
        <f t="shared" si="3"/>
        <v>0.52035502364006803</v>
      </c>
    </row>
    <row r="246" spans="1:10" x14ac:dyDescent="0.3">
      <c r="A246" s="81" t="s">
        <v>326</v>
      </c>
      <c r="B246" s="82" t="s">
        <v>212</v>
      </c>
      <c r="C246" s="83">
        <v>28681068</v>
      </c>
      <c r="D246" s="83">
        <v>28681068</v>
      </c>
      <c r="E246" s="83">
        <v>28681068</v>
      </c>
      <c r="F246" s="83">
        <v>4988741.2699999996</v>
      </c>
      <c r="G246" s="83">
        <v>4988741.2699999996</v>
      </c>
      <c r="H246" s="83">
        <v>23692326.73</v>
      </c>
      <c r="I246" s="83">
        <v>23692326.73</v>
      </c>
      <c r="J246" s="50">
        <f t="shared" si="3"/>
        <v>0.17393847641935786</v>
      </c>
    </row>
    <row r="247" spans="1:10" x14ac:dyDescent="0.3">
      <c r="A247" s="81" t="s">
        <v>336</v>
      </c>
      <c r="B247" s="82" t="s">
        <v>212</v>
      </c>
      <c r="C247" s="83">
        <v>11434884</v>
      </c>
      <c r="D247" s="83">
        <v>11434884</v>
      </c>
      <c r="E247" s="83">
        <v>11434884</v>
      </c>
      <c r="F247" s="83">
        <v>5158284.2699999996</v>
      </c>
      <c r="G247" s="83">
        <v>5158284.2699999996</v>
      </c>
      <c r="H247" s="83">
        <v>6276599.7300000004</v>
      </c>
      <c r="I247" s="83">
        <v>6276599.7300000004</v>
      </c>
      <c r="J247" s="50">
        <f t="shared" si="3"/>
        <v>0.45110070814885395</v>
      </c>
    </row>
    <row r="248" spans="1:10" x14ac:dyDescent="0.3">
      <c r="A248" s="81" t="s">
        <v>349</v>
      </c>
      <c r="B248" s="82" t="s">
        <v>212</v>
      </c>
      <c r="C248" s="83">
        <v>2662568</v>
      </c>
      <c r="D248" s="83">
        <v>2662568</v>
      </c>
      <c r="E248" s="83">
        <v>2662568</v>
      </c>
      <c r="F248" s="83">
        <v>1028819.47</v>
      </c>
      <c r="G248" s="83">
        <v>1028819.47</v>
      </c>
      <c r="H248" s="83">
        <v>1633748.53</v>
      </c>
      <c r="I248" s="83">
        <v>1633748.53</v>
      </c>
      <c r="J248" s="50">
        <f t="shared" si="3"/>
        <v>0.38640119989423743</v>
      </c>
    </row>
    <row r="249" spans="1:10" x14ac:dyDescent="0.3">
      <c r="A249" s="81" t="s">
        <v>367</v>
      </c>
      <c r="B249" s="82" t="s">
        <v>212</v>
      </c>
      <c r="C249" s="83">
        <v>2712350</v>
      </c>
      <c r="D249" s="83">
        <v>2681796</v>
      </c>
      <c r="E249" s="83">
        <v>2681796</v>
      </c>
      <c r="F249" s="83">
        <v>1010759.14</v>
      </c>
      <c r="G249" s="83">
        <v>1010759.14</v>
      </c>
      <c r="H249" s="83">
        <v>1671036.86</v>
      </c>
      <c r="I249" s="83">
        <v>1671036.86</v>
      </c>
      <c r="J249" s="50">
        <f t="shared" si="3"/>
        <v>0.37689635602409727</v>
      </c>
    </row>
    <row r="250" spans="1:10" x14ac:dyDescent="0.3">
      <c r="A250" s="81" t="s">
        <v>377</v>
      </c>
      <c r="B250" s="82" t="s">
        <v>212</v>
      </c>
      <c r="C250" s="83">
        <v>3437417</v>
      </c>
      <c r="D250" s="83">
        <v>3467971</v>
      </c>
      <c r="E250" s="83">
        <v>3467971</v>
      </c>
      <c r="F250" s="83">
        <v>1885050.64</v>
      </c>
      <c r="G250" s="83">
        <v>1280316.71</v>
      </c>
      <c r="H250" s="83">
        <v>1582920.36</v>
      </c>
      <c r="I250" s="83">
        <v>1582920.36</v>
      </c>
      <c r="J250" s="50">
        <f t="shared" si="3"/>
        <v>0.54356009320723842</v>
      </c>
    </row>
    <row r="251" spans="1:10" x14ac:dyDescent="0.3">
      <c r="A251" s="81" t="s">
        <v>386</v>
      </c>
      <c r="B251" s="82" t="s">
        <v>212</v>
      </c>
      <c r="C251" s="83">
        <v>1542536</v>
      </c>
      <c r="D251" s="83">
        <v>1542536</v>
      </c>
      <c r="E251" s="83">
        <v>1542536</v>
      </c>
      <c r="F251" s="83">
        <v>965016.75</v>
      </c>
      <c r="G251" s="83">
        <v>965016.75</v>
      </c>
      <c r="H251" s="83">
        <v>577519.25</v>
      </c>
      <c r="I251" s="83">
        <v>577519.25</v>
      </c>
      <c r="J251" s="50">
        <f t="shared" si="3"/>
        <v>0.62560403776637952</v>
      </c>
    </row>
    <row r="252" spans="1:10" x14ac:dyDescent="0.3">
      <c r="A252" s="81" t="s">
        <v>395</v>
      </c>
      <c r="B252" s="82" t="s">
        <v>212</v>
      </c>
      <c r="C252" s="83">
        <v>740863</v>
      </c>
      <c r="D252" s="83">
        <v>808728</v>
      </c>
      <c r="E252" s="83">
        <v>808728</v>
      </c>
      <c r="F252" s="83">
        <v>253226.93</v>
      </c>
      <c r="G252" s="83">
        <v>253226.93</v>
      </c>
      <c r="H252" s="83">
        <v>555501.06999999995</v>
      </c>
      <c r="I252" s="83">
        <v>555501.06999999995</v>
      </c>
      <c r="J252" s="50">
        <f t="shared" si="3"/>
        <v>0.31311755002918162</v>
      </c>
    </row>
    <row r="253" spans="1:10" x14ac:dyDescent="0.3">
      <c r="A253" s="81" t="s">
        <v>403</v>
      </c>
      <c r="B253" s="82" t="s">
        <v>212</v>
      </c>
      <c r="C253" s="83">
        <v>10076340</v>
      </c>
      <c r="D253" s="83">
        <v>10076340</v>
      </c>
      <c r="E253" s="83">
        <v>10076340</v>
      </c>
      <c r="F253" s="83">
        <v>5084159.2</v>
      </c>
      <c r="G253" s="83">
        <v>5084159.2</v>
      </c>
      <c r="H253" s="83">
        <v>241194</v>
      </c>
      <c r="I253" s="83">
        <v>241194</v>
      </c>
      <c r="J253" s="50">
        <f t="shared" si="3"/>
        <v>0.50456407782984691</v>
      </c>
    </row>
    <row r="254" spans="1:10" x14ac:dyDescent="0.3">
      <c r="A254" s="81" t="s">
        <v>415</v>
      </c>
      <c r="B254" s="82" t="s">
        <v>212</v>
      </c>
      <c r="C254" s="83">
        <v>30639944</v>
      </c>
      <c r="D254" s="83">
        <v>30639944</v>
      </c>
      <c r="E254" s="83">
        <v>30639944</v>
      </c>
      <c r="F254" s="83">
        <v>15626593.35</v>
      </c>
      <c r="G254" s="83">
        <v>15626593.35</v>
      </c>
      <c r="H254" s="83">
        <v>806574</v>
      </c>
      <c r="I254" s="83">
        <v>806574</v>
      </c>
      <c r="J254" s="50">
        <f t="shared" si="3"/>
        <v>0.51000724250670948</v>
      </c>
    </row>
    <row r="255" spans="1:10" x14ac:dyDescent="0.3">
      <c r="A255" s="81" t="s">
        <v>435</v>
      </c>
      <c r="B255" s="82" t="s">
        <v>212</v>
      </c>
      <c r="C255" s="83">
        <v>37056965</v>
      </c>
      <c r="D255" s="83">
        <v>36734084</v>
      </c>
      <c r="E255" s="83">
        <v>36734084</v>
      </c>
      <c r="F255" s="83">
        <v>19708949.52</v>
      </c>
      <c r="G255" s="83">
        <v>19708949.52</v>
      </c>
      <c r="H255" s="83">
        <v>838778</v>
      </c>
      <c r="I255" s="83">
        <v>838778</v>
      </c>
      <c r="J255" s="50">
        <f t="shared" si="3"/>
        <v>0.53653031119545547</v>
      </c>
    </row>
    <row r="256" spans="1:10" x14ac:dyDescent="0.3">
      <c r="A256" s="81" t="s">
        <v>447</v>
      </c>
      <c r="B256" s="82" t="s">
        <v>212</v>
      </c>
      <c r="C256" s="83">
        <v>29230814</v>
      </c>
      <c r="D256" s="83">
        <v>29230814</v>
      </c>
      <c r="E256" s="83">
        <v>27655067</v>
      </c>
      <c r="F256" s="83">
        <v>13090536.300000001</v>
      </c>
      <c r="G256" s="83">
        <v>13090536.300000001</v>
      </c>
      <c r="H256" s="83">
        <v>16140277.699999999</v>
      </c>
      <c r="I256" s="83">
        <v>14564530.699999999</v>
      </c>
      <c r="J256" s="50">
        <f t="shared" si="3"/>
        <v>0.44783345068666242</v>
      </c>
    </row>
    <row r="257" spans="1:10" x14ac:dyDescent="0.3">
      <c r="A257" s="81" t="s">
        <v>459</v>
      </c>
      <c r="B257" s="82" t="s">
        <v>212</v>
      </c>
      <c r="C257" s="83">
        <v>31172990</v>
      </c>
      <c r="D257" s="83">
        <v>31428782</v>
      </c>
      <c r="E257" s="83">
        <v>30560568</v>
      </c>
      <c r="F257" s="83">
        <v>13460331.859999999</v>
      </c>
      <c r="G257" s="83">
        <v>13460331.859999999</v>
      </c>
      <c r="H257" s="83">
        <v>17968450.140000001</v>
      </c>
      <c r="I257" s="83">
        <v>17100236.140000001</v>
      </c>
      <c r="J257" s="50">
        <f t="shared" si="3"/>
        <v>0.4282804169757517</v>
      </c>
    </row>
    <row r="258" spans="1:10" x14ac:dyDescent="0.3">
      <c r="A258" s="81" t="s">
        <v>478</v>
      </c>
      <c r="B258" s="82" t="s">
        <v>212</v>
      </c>
      <c r="C258" s="83">
        <v>17713452</v>
      </c>
      <c r="D258" s="83">
        <v>17713452</v>
      </c>
      <c r="E258" s="83">
        <v>17021601</v>
      </c>
      <c r="F258" s="83">
        <v>8538290.1699999999</v>
      </c>
      <c r="G258" s="83">
        <v>7375488.3499999996</v>
      </c>
      <c r="H258" s="83">
        <v>9175161.8300000001</v>
      </c>
      <c r="I258" s="83">
        <v>8483310.8300000001</v>
      </c>
      <c r="J258" s="50">
        <f t="shared" si="3"/>
        <v>0.4820229377085844</v>
      </c>
    </row>
    <row r="259" spans="1:10" x14ac:dyDescent="0.3">
      <c r="A259" s="81" t="s">
        <v>490</v>
      </c>
      <c r="B259" s="82" t="s">
        <v>212</v>
      </c>
      <c r="C259" s="83">
        <v>23375656</v>
      </c>
      <c r="D259" s="83">
        <v>23375656</v>
      </c>
      <c r="E259" s="83">
        <v>22615548</v>
      </c>
      <c r="F259" s="83">
        <v>9320505.4499999993</v>
      </c>
      <c r="G259" s="83">
        <v>7661393.6900000004</v>
      </c>
      <c r="H259" s="83">
        <v>14055150.550000001</v>
      </c>
      <c r="I259" s="83">
        <v>13295042.550000001</v>
      </c>
      <c r="J259" s="50">
        <f t="shared" si="3"/>
        <v>0.3987270111264471</v>
      </c>
    </row>
    <row r="260" spans="1:10" x14ac:dyDescent="0.3">
      <c r="A260" s="81" t="s">
        <v>505</v>
      </c>
      <c r="B260" s="82" t="s">
        <v>212</v>
      </c>
      <c r="C260" s="83">
        <v>2529363</v>
      </c>
      <c r="D260" s="83">
        <v>2541834</v>
      </c>
      <c r="E260" s="83">
        <v>2493464</v>
      </c>
      <c r="F260" s="83">
        <v>1240824.3799999999</v>
      </c>
      <c r="G260" s="83">
        <v>1240824.3799999999</v>
      </c>
      <c r="H260" s="83">
        <v>1301009.6200000001</v>
      </c>
      <c r="I260" s="83">
        <v>1252639.6200000001</v>
      </c>
      <c r="J260" s="50">
        <f t="shared" si="3"/>
        <v>0.48816106008496224</v>
      </c>
    </row>
    <row r="261" spans="1:10" x14ac:dyDescent="0.3">
      <c r="A261" s="81" t="s">
        <v>516</v>
      </c>
      <c r="B261" s="82" t="s">
        <v>212</v>
      </c>
      <c r="C261" s="83">
        <v>3103261</v>
      </c>
      <c r="D261" s="83">
        <v>3157879</v>
      </c>
      <c r="E261" s="83">
        <v>3114514</v>
      </c>
      <c r="F261" s="83">
        <v>1631217.77</v>
      </c>
      <c r="G261" s="83">
        <v>1631217.77</v>
      </c>
      <c r="H261" s="83">
        <v>54618</v>
      </c>
      <c r="I261" s="83">
        <v>11253</v>
      </c>
      <c r="J261" s="50">
        <f t="shared" si="3"/>
        <v>0.51655486799842554</v>
      </c>
    </row>
    <row r="262" spans="1:10" x14ac:dyDescent="0.3">
      <c r="A262" s="81" t="s">
        <v>527</v>
      </c>
      <c r="B262" s="82" t="s">
        <v>212</v>
      </c>
      <c r="C262" s="83">
        <v>24599300</v>
      </c>
      <c r="D262" s="83">
        <v>24599300</v>
      </c>
      <c r="E262" s="83">
        <v>23669138</v>
      </c>
      <c r="F262" s="83">
        <v>13160320.949999999</v>
      </c>
      <c r="G262" s="83">
        <v>13160320.949999999</v>
      </c>
      <c r="H262" s="83">
        <v>11438979.050000001</v>
      </c>
      <c r="I262" s="83">
        <v>10508817.050000001</v>
      </c>
      <c r="J262" s="50">
        <f t="shared" ref="J262:J325" si="4">+F262/D262</f>
        <v>0.53498761956641039</v>
      </c>
    </row>
    <row r="263" spans="1:10" x14ac:dyDescent="0.3">
      <c r="A263" s="81" t="s">
        <v>539</v>
      </c>
      <c r="B263" s="82" t="s">
        <v>212</v>
      </c>
      <c r="C263" s="83">
        <v>9893178</v>
      </c>
      <c r="D263" s="83">
        <v>9890554</v>
      </c>
      <c r="E263" s="83">
        <v>9179652</v>
      </c>
      <c r="F263" s="83">
        <v>3343784.48</v>
      </c>
      <c r="G263" s="83">
        <v>3343784.48</v>
      </c>
      <c r="H263" s="83">
        <v>6546769.5199999996</v>
      </c>
      <c r="I263" s="83">
        <v>5835867.5199999996</v>
      </c>
      <c r="J263" s="50">
        <f t="shared" si="4"/>
        <v>0.33807858285794706</v>
      </c>
    </row>
    <row r="264" spans="1:10" x14ac:dyDescent="0.3">
      <c r="A264" s="81" t="s">
        <v>213</v>
      </c>
      <c r="B264" s="82" t="s">
        <v>214</v>
      </c>
      <c r="C264" s="83">
        <v>6122314</v>
      </c>
      <c r="D264" s="83">
        <v>6181939</v>
      </c>
      <c r="E264" s="83">
        <v>6181939</v>
      </c>
      <c r="F264" s="83">
        <v>3503552.62</v>
      </c>
      <c r="G264" s="83">
        <v>3503552.62</v>
      </c>
      <c r="H264" s="83">
        <v>84838</v>
      </c>
      <c r="I264" s="83">
        <v>84838</v>
      </c>
      <c r="J264" s="50">
        <f t="shared" si="4"/>
        <v>0.56674008268279585</v>
      </c>
    </row>
    <row r="265" spans="1:10" x14ac:dyDescent="0.3">
      <c r="A265" s="81" t="s">
        <v>292</v>
      </c>
      <c r="B265" s="82" t="s">
        <v>214</v>
      </c>
      <c r="C265" s="83">
        <v>1357806</v>
      </c>
      <c r="D265" s="83">
        <v>1346999</v>
      </c>
      <c r="E265" s="83">
        <v>1346999</v>
      </c>
      <c r="F265" s="83">
        <v>700917.82</v>
      </c>
      <c r="G265" s="83">
        <v>700917.82</v>
      </c>
      <c r="H265" s="83">
        <v>211218</v>
      </c>
      <c r="I265" s="83">
        <v>211218</v>
      </c>
      <c r="J265" s="50">
        <f t="shared" si="4"/>
        <v>0.52035511533416134</v>
      </c>
    </row>
    <row r="266" spans="1:10" x14ac:dyDescent="0.3">
      <c r="A266" s="81" t="s">
        <v>327</v>
      </c>
      <c r="B266" s="82" t="s">
        <v>214</v>
      </c>
      <c r="C266" s="83">
        <v>4567049</v>
      </c>
      <c r="D266" s="83">
        <v>4567049</v>
      </c>
      <c r="E266" s="83">
        <v>4567049</v>
      </c>
      <c r="F266" s="83">
        <v>794385.56</v>
      </c>
      <c r="G266" s="83">
        <v>794385.56</v>
      </c>
      <c r="H266" s="83">
        <v>3772663.44</v>
      </c>
      <c r="I266" s="83">
        <v>3772663.44</v>
      </c>
      <c r="J266" s="50">
        <f t="shared" si="4"/>
        <v>0.17393847974917723</v>
      </c>
    </row>
    <row r="267" spans="1:10" x14ac:dyDescent="0.3">
      <c r="A267" s="81" t="s">
        <v>337</v>
      </c>
      <c r="B267" s="82" t="s">
        <v>214</v>
      </c>
      <c r="C267" s="83">
        <v>1820842</v>
      </c>
      <c r="D267" s="83">
        <v>1820842</v>
      </c>
      <c r="E267" s="83">
        <v>1820842</v>
      </c>
      <c r="F267" s="83">
        <v>821382.84</v>
      </c>
      <c r="G267" s="83">
        <v>821382.84</v>
      </c>
      <c r="H267" s="83">
        <v>999459.16</v>
      </c>
      <c r="I267" s="83">
        <v>999459.16</v>
      </c>
      <c r="J267" s="50">
        <f t="shared" si="4"/>
        <v>0.45110055677538191</v>
      </c>
    </row>
    <row r="268" spans="1:10" x14ac:dyDescent="0.3">
      <c r="A268" s="81" t="s">
        <v>350</v>
      </c>
      <c r="B268" s="82" t="s">
        <v>214</v>
      </c>
      <c r="C268" s="83">
        <v>423976</v>
      </c>
      <c r="D268" s="83">
        <v>423976</v>
      </c>
      <c r="E268" s="83">
        <v>423976</v>
      </c>
      <c r="F268" s="83">
        <v>163905.17000000001</v>
      </c>
      <c r="G268" s="83">
        <v>163905.17000000001</v>
      </c>
      <c r="H268" s="83">
        <v>260070.83</v>
      </c>
      <c r="I268" s="83">
        <v>260070.83</v>
      </c>
      <c r="J268" s="50">
        <f t="shared" si="4"/>
        <v>0.38659067966111293</v>
      </c>
    </row>
    <row r="269" spans="1:10" x14ac:dyDescent="0.3">
      <c r="A269" s="81" t="s">
        <v>368</v>
      </c>
      <c r="B269" s="82" t="s">
        <v>214</v>
      </c>
      <c r="C269" s="83">
        <v>431903</v>
      </c>
      <c r="D269" s="83">
        <v>427038</v>
      </c>
      <c r="E269" s="83">
        <v>427038</v>
      </c>
      <c r="F269" s="83">
        <v>179212.62</v>
      </c>
      <c r="G269" s="83">
        <v>179212.62</v>
      </c>
      <c r="H269" s="83">
        <v>247825.38</v>
      </c>
      <c r="I269" s="83">
        <v>247825.38</v>
      </c>
      <c r="J269" s="50">
        <f t="shared" si="4"/>
        <v>0.41966433900495975</v>
      </c>
    </row>
    <row r="270" spans="1:10" x14ac:dyDescent="0.3">
      <c r="A270" s="81" t="s">
        <v>378</v>
      </c>
      <c r="B270" s="82" t="s">
        <v>214</v>
      </c>
      <c r="C270" s="83">
        <v>547360</v>
      </c>
      <c r="D270" s="83">
        <v>552225</v>
      </c>
      <c r="E270" s="83">
        <v>552225</v>
      </c>
      <c r="F270" s="83">
        <v>300167.31</v>
      </c>
      <c r="G270" s="83">
        <v>203872.09</v>
      </c>
      <c r="H270" s="83">
        <v>252057.69</v>
      </c>
      <c r="I270" s="83">
        <v>252057.69</v>
      </c>
      <c r="J270" s="50">
        <f t="shared" si="4"/>
        <v>0.54355979899497486</v>
      </c>
    </row>
    <row r="271" spans="1:10" x14ac:dyDescent="0.3">
      <c r="A271" s="81" t="s">
        <v>387</v>
      </c>
      <c r="B271" s="82" t="s">
        <v>214</v>
      </c>
      <c r="C271" s="83">
        <v>245627</v>
      </c>
      <c r="D271" s="83">
        <v>245627</v>
      </c>
      <c r="E271" s="83">
        <v>245627</v>
      </c>
      <c r="F271" s="83">
        <v>153665.07999999999</v>
      </c>
      <c r="G271" s="83">
        <v>153665.07999999999</v>
      </c>
      <c r="H271" s="83">
        <v>91961.919999999998</v>
      </c>
      <c r="I271" s="83">
        <v>91961.919999999998</v>
      </c>
      <c r="J271" s="50">
        <f t="shared" si="4"/>
        <v>0.62560337422188927</v>
      </c>
    </row>
    <row r="272" spans="1:10" x14ac:dyDescent="0.3">
      <c r="A272" s="81" t="s">
        <v>396</v>
      </c>
      <c r="B272" s="82" t="s">
        <v>214</v>
      </c>
      <c r="C272" s="83">
        <v>117972</v>
      </c>
      <c r="D272" s="83">
        <v>128779</v>
      </c>
      <c r="E272" s="83">
        <v>128779</v>
      </c>
      <c r="F272" s="83">
        <v>40319.769999999997</v>
      </c>
      <c r="G272" s="83">
        <v>40319.769999999997</v>
      </c>
      <c r="H272" s="83">
        <v>88459.23</v>
      </c>
      <c r="I272" s="83">
        <v>88459.23</v>
      </c>
      <c r="J272" s="50">
        <f t="shared" si="4"/>
        <v>0.31309274027597667</v>
      </c>
    </row>
    <row r="273" spans="1:10" x14ac:dyDescent="0.3">
      <c r="A273" s="81" t="s">
        <v>404</v>
      </c>
      <c r="B273" s="82" t="s">
        <v>214</v>
      </c>
      <c r="C273" s="83">
        <v>1604513</v>
      </c>
      <c r="D273" s="83">
        <v>1604513</v>
      </c>
      <c r="E273" s="83">
        <v>1604513</v>
      </c>
      <c r="F273" s="83">
        <v>809579.51</v>
      </c>
      <c r="G273" s="83">
        <v>809579.51</v>
      </c>
      <c r="H273" s="83">
        <v>38407</v>
      </c>
      <c r="I273" s="83">
        <v>38407</v>
      </c>
      <c r="J273" s="50">
        <f t="shared" si="4"/>
        <v>0.50456400789523048</v>
      </c>
    </row>
    <row r="274" spans="1:10" x14ac:dyDescent="0.3">
      <c r="A274" s="81" t="s">
        <v>416</v>
      </c>
      <c r="B274" s="82" t="s">
        <v>214</v>
      </c>
      <c r="C274" s="83">
        <v>4878972</v>
      </c>
      <c r="D274" s="83">
        <v>4878972</v>
      </c>
      <c r="E274" s="83">
        <v>4878972</v>
      </c>
      <c r="F274" s="83">
        <v>2485475.37</v>
      </c>
      <c r="G274" s="83">
        <v>2485475.37</v>
      </c>
      <c r="H274" s="83">
        <v>128435</v>
      </c>
      <c r="I274" s="83">
        <v>128435</v>
      </c>
      <c r="J274" s="50">
        <f t="shared" si="4"/>
        <v>0.50942603687826049</v>
      </c>
    </row>
    <row r="275" spans="1:10" x14ac:dyDescent="0.3">
      <c r="A275" s="81" t="s">
        <v>436</v>
      </c>
      <c r="B275" s="82" t="s">
        <v>214</v>
      </c>
      <c r="C275" s="83">
        <v>5900791</v>
      </c>
      <c r="D275" s="83">
        <v>5849376</v>
      </c>
      <c r="E275" s="83">
        <v>5849376</v>
      </c>
      <c r="F275" s="83">
        <v>3138367.78</v>
      </c>
      <c r="G275" s="83">
        <v>3138367.78</v>
      </c>
      <c r="H275" s="83">
        <v>133563</v>
      </c>
      <c r="I275" s="83">
        <v>133563</v>
      </c>
      <c r="J275" s="50">
        <f t="shared" si="4"/>
        <v>0.53653035469082511</v>
      </c>
    </row>
    <row r="276" spans="1:10" x14ac:dyDescent="0.3">
      <c r="A276" s="81" t="s">
        <v>448</v>
      </c>
      <c r="B276" s="82" t="s">
        <v>214</v>
      </c>
      <c r="C276" s="83">
        <v>4654589</v>
      </c>
      <c r="D276" s="83">
        <v>4654589</v>
      </c>
      <c r="E276" s="83">
        <v>4403674</v>
      </c>
      <c r="F276" s="83">
        <v>2090161.15</v>
      </c>
      <c r="G276" s="83">
        <v>2090161.15</v>
      </c>
      <c r="H276" s="83">
        <v>2564427.85</v>
      </c>
      <c r="I276" s="83">
        <v>2313512.85</v>
      </c>
      <c r="J276" s="50">
        <f t="shared" si="4"/>
        <v>0.44905385846097257</v>
      </c>
    </row>
    <row r="277" spans="1:10" x14ac:dyDescent="0.3">
      <c r="A277" s="81" t="s">
        <v>460</v>
      </c>
      <c r="B277" s="82" t="s">
        <v>214</v>
      </c>
      <c r="C277" s="83">
        <v>4963852</v>
      </c>
      <c r="D277" s="83">
        <v>5004583</v>
      </c>
      <c r="E277" s="83">
        <v>4866332</v>
      </c>
      <c r="F277" s="83">
        <v>2143364.96</v>
      </c>
      <c r="G277" s="83">
        <v>2143364.96</v>
      </c>
      <c r="H277" s="83">
        <v>2861218.04</v>
      </c>
      <c r="I277" s="83">
        <v>2722967.04</v>
      </c>
      <c r="J277" s="50">
        <f t="shared" si="4"/>
        <v>0.42828043015771744</v>
      </c>
    </row>
    <row r="278" spans="1:10" x14ac:dyDescent="0.3">
      <c r="A278" s="81" t="s">
        <v>479</v>
      </c>
      <c r="B278" s="82" t="s">
        <v>214</v>
      </c>
      <c r="C278" s="83">
        <v>2820614</v>
      </c>
      <c r="D278" s="83">
        <v>2820614</v>
      </c>
      <c r="E278" s="83">
        <v>2710447</v>
      </c>
      <c r="F278" s="83">
        <v>1357613.98</v>
      </c>
      <c r="G278" s="83">
        <v>1172454.45</v>
      </c>
      <c r="H278" s="83">
        <v>1463000.02</v>
      </c>
      <c r="I278" s="83">
        <v>1352833.02</v>
      </c>
      <c r="J278" s="50">
        <f t="shared" si="4"/>
        <v>0.48131859942551514</v>
      </c>
    </row>
    <row r="279" spans="1:10" x14ac:dyDescent="0.3">
      <c r="A279" s="81" t="s">
        <v>491</v>
      </c>
      <c r="B279" s="82" t="s">
        <v>214</v>
      </c>
      <c r="C279" s="83">
        <v>3722239</v>
      </c>
      <c r="D279" s="83">
        <v>3722239</v>
      </c>
      <c r="E279" s="83">
        <v>3601203</v>
      </c>
      <c r="F279" s="83">
        <v>1484156.93</v>
      </c>
      <c r="G279" s="83">
        <v>1219967.1599999999</v>
      </c>
      <c r="H279" s="83">
        <v>2238082.0699999998</v>
      </c>
      <c r="I279" s="83">
        <v>2117046.0699999998</v>
      </c>
      <c r="J279" s="50">
        <f t="shared" si="4"/>
        <v>0.39872693021592648</v>
      </c>
    </row>
    <row r="280" spans="1:10" x14ac:dyDescent="0.3">
      <c r="A280" s="81" t="s">
        <v>506</v>
      </c>
      <c r="B280" s="82" t="s">
        <v>214</v>
      </c>
      <c r="C280" s="83">
        <v>402765</v>
      </c>
      <c r="D280" s="83">
        <v>404751</v>
      </c>
      <c r="E280" s="83">
        <v>397049</v>
      </c>
      <c r="F280" s="83">
        <v>197583.51</v>
      </c>
      <c r="G280" s="83">
        <v>197583.51</v>
      </c>
      <c r="H280" s="83">
        <v>207167.49</v>
      </c>
      <c r="I280" s="83">
        <v>199465.49</v>
      </c>
      <c r="J280" s="50">
        <f t="shared" si="4"/>
        <v>0.48816064691625222</v>
      </c>
    </row>
    <row r="281" spans="1:10" x14ac:dyDescent="0.3">
      <c r="A281" s="81" t="s">
        <v>517</v>
      </c>
      <c r="B281" s="82" t="s">
        <v>214</v>
      </c>
      <c r="C281" s="83">
        <v>494150</v>
      </c>
      <c r="D281" s="83">
        <v>502848</v>
      </c>
      <c r="E281" s="83">
        <v>495943</v>
      </c>
      <c r="F281" s="83">
        <v>259748.05</v>
      </c>
      <c r="G281" s="83">
        <v>259748.05</v>
      </c>
      <c r="H281" s="83">
        <v>8698</v>
      </c>
      <c r="I281" s="83">
        <v>1793</v>
      </c>
      <c r="J281" s="50">
        <f t="shared" si="4"/>
        <v>0.51655380950108176</v>
      </c>
    </row>
    <row r="282" spans="1:10" x14ac:dyDescent="0.3">
      <c r="A282" s="81" t="s">
        <v>528</v>
      </c>
      <c r="B282" s="82" t="s">
        <v>214</v>
      </c>
      <c r="C282" s="83">
        <v>3917086</v>
      </c>
      <c r="D282" s="83">
        <v>3917086</v>
      </c>
      <c r="E282" s="83">
        <v>3768971</v>
      </c>
      <c r="F282" s="83">
        <v>2095592.51</v>
      </c>
      <c r="G282" s="83">
        <v>2095592.51</v>
      </c>
      <c r="H282" s="83">
        <v>1821493.49</v>
      </c>
      <c r="I282" s="83">
        <v>1673378.49</v>
      </c>
      <c r="J282" s="50">
        <f t="shared" si="4"/>
        <v>0.53498761834690378</v>
      </c>
    </row>
    <row r="283" spans="1:10" x14ac:dyDescent="0.3">
      <c r="A283" s="81" t="s">
        <v>540</v>
      </c>
      <c r="B283" s="82" t="s">
        <v>214</v>
      </c>
      <c r="C283" s="83">
        <v>1575347</v>
      </c>
      <c r="D283" s="83">
        <v>1574929</v>
      </c>
      <c r="E283" s="83">
        <v>1477278</v>
      </c>
      <c r="F283" s="83">
        <v>532449.61</v>
      </c>
      <c r="G283" s="83">
        <v>532449.61</v>
      </c>
      <c r="H283" s="83">
        <v>1042479.39</v>
      </c>
      <c r="I283" s="83">
        <v>944828.39</v>
      </c>
      <c r="J283" s="50">
        <f t="shared" si="4"/>
        <v>0.33807848480788655</v>
      </c>
    </row>
    <row r="284" spans="1:10" x14ac:dyDescent="0.3">
      <c r="A284" s="81" t="s">
        <v>541</v>
      </c>
      <c r="B284" s="82" t="s">
        <v>542</v>
      </c>
      <c r="C284" s="83">
        <v>9095318</v>
      </c>
      <c r="D284" s="83">
        <v>9095318</v>
      </c>
      <c r="E284" s="83">
        <v>9095318</v>
      </c>
      <c r="F284" s="84">
        <v>0</v>
      </c>
      <c r="G284" s="84">
        <v>0</v>
      </c>
      <c r="H284" s="83">
        <v>9095318</v>
      </c>
      <c r="I284" s="83">
        <v>9095318</v>
      </c>
      <c r="J284" s="50">
        <f t="shared" si="4"/>
        <v>0</v>
      </c>
    </row>
    <row r="285" spans="1:10" x14ac:dyDescent="0.3">
      <c r="A285" s="81" t="s">
        <v>543</v>
      </c>
      <c r="B285" s="82" t="s">
        <v>544</v>
      </c>
      <c r="C285" s="83">
        <v>11047538</v>
      </c>
      <c r="D285" s="83">
        <v>11047538</v>
      </c>
      <c r="E285" s="83">
        <v>6047538</v>
      </c>
      <c r="F285" s="84">
        <v>0</v>
      </c>
      <c r="G285" s="84">
        <v>0</v>
      </c>
      <c r="H285" s="83">
        <v>11047538</v>
      </c>
      <c r="I285" s="83">
        <v>6047538</v>
      </c>
      <c r="J285" s="50">
        <f t="shared" si="4"/>
        <v>0</v>
      </c>
    </row>
    <row r="286" spans="1:10" x14ac:dyDescent="0.3">
      <c r="A286" s="81" t="s">
        <v>545</v>
      </c>
      <c r="B286" s="82" t="s">
        <v>546</v>
      </c>
      <c r="C286" s="83">
        <v>9928162</v>
      </c>
      <c r="D286" s="83">
        <v>9928162</v>
      </c>
      <c r="E286" s="83">
        <v>9928162</v>
      </c>
      <c r="F286" s="83">
        <v>3900000</v>
      </c>
      <c r="G286" s="83">
        <v>3900000</v>
      </c>
      <c r="H286" s="83">
        <v>6028162</v>
      </c>
      <c r="I286" s="83">
        <v>6028162</v>
      </c>
      <c r="J286" s="50">
        <f t="shared" si="4"/>
        <v>0.3928219543557005</v>
      </c>
    </row>
    <row r="287" spans="1:10" x14ac:dyDescent="0.3">
      <c r="A287" s="81" t="s">
        <v>547</v>
      </c>
      <c r="B287" s="82" t="s">
        <v>548</v>
      </c>
      <c r="C287" s="83">
        <v>14382113</v>
      </c>
      <c r="D287" s="83">
        <v>14382113</v>
      </c>
      <c r="E287" s="83">
        <v>9382113</v>
      </c>
      <c r="F287" s="84">
        <v>0</v>
      </c>
      <c r="G287" s="84">
        <v>0</v>
      </c>
      <c r="H287" s="83">
        <v>14382113</v>
      </c>
      <c r="I287" s="83">
        <v>9382113</v>
      </c>
      <c r="J287" s="50">
        <f t="shared" si="4"/>
        <v>0</v>
      </c>
    </row>
    <row r="288" spans="1:10" x14ac:dyDescent="0.3">
      <c r="A288" s="81" t="s">
        <v>549</v>
      </c>
      <c r="B288" s="82" t="s">
        <v>550</v>
      </c>
      <c r="C288" s="83">
        <v>9965331</v>
      </c>
      <c r="D288" s="83">
        <v>9965331</v>
      </c>
      <c r="E288" s="83">
        <v>9965331</v>
      </c>
      <c r="F288" s="84">
        <v>0</v>
      </c>
      <c r="G288" s="84">
        <v>0</v>
      </c>
      <c r="H288" s="83">
        <v>9965331</v>
      </c>
      <c r="I288" s="83">
        <v>9965331</v>
      </c>
      <c r="J288" s="50">
        <f t="shared" si="4"/>
        <v>0</v>
      </c>
    </row>
    <row r="289" spans="1:10" x14ac:dyDescent="0.3">
      <c r="A289" s="81" t="s">
        <v>551</v>
      </c>
      <c r="B289" s="82" t="s">
        <v>552</v>
      </c>
      <c r="C289" s="83">
        <v>5000000</v>
      </c>
      <c r="D289" s="83">
        <v>5000000</v>
      </c>
      <c r="E289" s="83">
        <v>5000000</v>
      </c>
      <c r="F289" s="84">
        <v>0</v>
      </c>
      <c r="G289" s="84">
        <v>0</v>
      </c>
      <c r="H289" s="83">
        <v>5000000</v>
      </c>
      <c r="I289" s="83">
        <v>5000000</v>
      </c>
      <c r="J289" s="50">
        <f t="shared" si="4"/>
        <v>0</v>
      </c>
    </row>
    <row r="290" spans="1:10" x14ac:dyDescent="0.3">
      <c r="A290" s="81" t="s">
        <v>553</v>
      </c>
      <c r="B290" s="82" t="s">
        <v>554</v>
      </c>
      <c r="C290" s="83">
        <v>9237874</v>
      </c>
      <c r="D290" s="83">
        <v>9237874</v>
      </c>
      <c r="E290" s="83">
        <v>9237874</v>
      </c>
      <c r="F290" s="84">
        <v>0</v>
      </c>
      <c r="G290" s="84">
        <v>0</v>
      </c>
      <c r="H290" s="83">
        <v>9237874</v>
      </c>
      <c r="I290" s="83">
        <v>9237874</v>
      </c>
      <c r="J290" s="50">
        <f t="shared" si="4"/>
        <v>0</v>
      </c>
    </row>
    <row r="291" spans="1:10" x14ac:dyDescent="0.3">
      <c r="A291" s="81" t="s">
        <v>555</v>
      </c>
      <c r="B291" s="82" t="s">
        <v>556</v>
      </c>
      <c r="C291" s="83">
        <v>7591227</v>
      </c>
      <c r="D291" s="83">
        <v>7591227</v>
      </c>
      <c r="E291" s="83">
        <v>7591227</v>
      </c>
      <c r="F291" s="83">
        <v>2591227</v>
      </c>
      <c r="G291" s="83">
        <v>2591227</v>
      </c>
      <c r="H291" s="83">
        <v>5000000</v>
      </c>
      <c r="I291" s="83">
        <v>5000000</v>
      </c>
      <c r="J291" s="50">
        <f t="shared" si="4"/>
        <v>0.34134494990072095</v>
      </c>
    </row>
    <row r="292" spans="1:10" x14ac:dyDescent="0.3">
      <c r="A292" s="81" t="s">
        <v>557</v>
      </c>
      <c r="B292" s="82" t="s">
        <v>558</v>
      </c>
      <c r="C292" s="83">
        <v>10582477</v>
      </c>
      <c r="D292" s="83">
        <v>10582477</v>
      </c>
      <c r="E292" s="83">
        <v>10582477</v>
      </c>
      <c r="F292" s="83">
        <v>5100000</v>
      </c>
      <c r="G292" s="83">
        <v>5100000</v>
      </c>
      <c r="H292" s="83">
        <v>5482477</v>
      </c>
      <c r="I292" s="83">
        <v>5482477</v>
      </c>
      <c r="J292" s="50">
        <f t="shared" si="4"/>
        <v>0.48192875826708625</v>
      </c>
    </row>
    <row r="293" spans="1:10" x14ac:dyDescent="0.3">
      <c r="A293" s="81" t="s">
        <v>559</v>
      </c>
      <c r="B293" s="82" t="s">
        <v>560</v>
      </c>
      <c r="C293" s="83">
        <v>5000000</v>
      </c>
      <c r="D293" s="83">
        <v>5000000</v>
      </c>
      <c r="E293" s="83">
        <v>5000000</v>
      </c>
      <c r="F293" s="84">
        <v>0</v>
      </c>
      <c r="G293" s="84">
        <v>0</v>
      </c>
      <c r="H293" s="83">
        <v>5000000</v>
      </c>
      <c r="I293" s="83">
        <v>5000000</v>
      </c>
      <c r="J293" s="50">
        <f t="shared" si="4"/>
        <v>0</v>
      </c>
    </row>
    <row r="294" spans="1:10" x14ac:dyDescent="0.3">
      <c r="A294" s="81" t="s">
        <v>561</v>
      </c>
      <c r="B294" s="82" t="s">
        <v>562</v>
      </c>
      <c r="C294" s="83">
        <v>9357914</v>
      </c>
      <c r="D294" s="83">
        <v>9357914</v>
      </c>
      <c r="E294" s="83">
        <v>9357914</v>
      </c>
      <c r="F294" s="84">
        <v>0</v>
      </c>
      <c r="G294" s="84">
        <v>0</v>
      </c>
      <c r="H294" s="83">
        <v>9357914</v>
      </c>
      <c r="I294" s="83">
        <v>9357914</v>
      </c>
      <c r="J294" s="50">
        <f t="shared" si="4"/>
        <v>0</v>
      </c>
    </row>
    <row r="295" spans="1:10" x14ac:dyDescent="0.3">
      <c r="A295" s="81" t="s">
        <v>563</v>
      </c>
      <c r="B295" s="82" t="s">
        <v>564</v>
      </c>
      <c r="C295" s="83">
        <v>8687855</v>
      </c>
      <c r="D295" s="83">
        <v>8687855</v>
      </c>
      <c r="E295" s="83">
        <v>8687855</v>
      </c>
      <c r="F295" s="83">
        <v>3672706</v>
      </c>
      <c r="G295" s="83">
        <v>3672706</v>
      </c>
      <c r="H295" s="83">
        <v>5015149</v>
      </c>
      <c r="I295" s="83">
        <v>5015149</v>
      </c>
      <c r="J295" s="50">
        <f t="shared" si="4"/>
        <v>0.42274025061421949</v>
      </c>
    </row>
    <row r="296" spans="1:10" x14ac:dyDescent="0.3">
      <c r="A296" s="81" t="s">
        <v>565</v>
      </c>
      <c r="B296" s="82" t="s">
        <v>566</v>
      </c>
      <c r="C296" s="83">
        <v>8805228</v>
      </c>
      <c r="D296" s="83">
        <v>8805228</v>
      </c>
      <c r="E296" s="83">
        <v>8805228</v>
      </c>
      <c r="F296" s="84">
        <v>0</v>
      </c>
      <c r="G296" s="84">
        <v>0</v>
      </c>
      <c r="H296" s="83">
        <v>8805228</v>
      </c>
      <c r="I296" s="83">
        <v>8805228</v>
      </c>
      <c r="J296" s="50">
        <f t="shared" si="4"/>
        <v>0</v>
      </c>
    </row>
    <row r="297" spans="1:10" x14ac:dyDescent="0.3">
      <c r="A297" s="81" t="s">
        <v>567</v>
      </c>
      <c r="B297" s="82" t="s">
        <v>568</v>
      </c>
      <c r="C297" s="83">
        <v>11337599</v>
      </c>
      <c r="D297" s="83">
        <v>11337599</v>
      </c>
      <c r="E297" s="83">
        <v>11337599</v>
      </c>
      <c r="F297" s="83">
        <v>6327875</v>
      </c>
      <c r="G297" s="83">
        <v>6327875</v>
      </c>
      <c r="H297" s="83">
        <v>5009724</v>
      </c>
      <c r="I297" s="83">
        <v>5009724</v>
      </c>
      <c r="J297" s="50">
        <f t="shared" si="4"/>
        <v>0.55813184078921829</v>
      </c>
    </row>
    <row r="298" spans="1:10" x14ac:dyDescent="0.3">
      <c r="A298" s="81" t="s">
        <v>569</v>
      </c>
      <c r="B298" s="82" t="s">
        <v>570</v>
      </c>
      <c r="C298" s="83">
        <v>8812810</v>
      </c>
      <c r="D298" s="83">
        <v>8812810</v>
      </c>
      <c r="E298" s="83">
        <v>8812810</v>
      </c>
      <c r="F298" s="84">
        <v>0</v>
      </c>
      <c r="G298" s="84">
        <v>0</v>
      </c>
      <c r="H298" s="83">
        <v>8812810</v>
      </c>
      <c r="I298" s="83">
        <v>8812810</v>
      </c>
      <c r="J298" s="50">
        <f t="shared" si="4"/>
        <v>0</v>
      </c>
    </row>
    <row r="299" spans="1:10" x14ac:dyDescent="0.3">
      <c r="A299" s="81" t="s">
        <v>571</v>
      </c>
      <c r="B299" s="82" t="s">
        <v>572</v>
      </c>
      <c r="C299" s="83">
        <v>7686705</v>
      </c>
      <c r="D299" s="83">
        <v>7686705</v>
      </c>
      <c r="E299" s="83">
        <v>7686705</v>
      </c>
      <c r="F299" s="84">
        <v>0</v>
      </c>
      <c r="G299" s="84">
        <v>0</v>
      </c>
      <c r="H299" s="83">
        <v>7686705</v>
      </c>
      <c r="I299" s="83">
        <v>7686705</v>
      </c>
      <c r="J299" s="50">
        <f t="shared" si="4"/>
        <v>0</v>
      </c>
    </row>
    <row r="300" spans="1:10" x14ac:dyDescent="0.3">
      <c r="A300" s="81" t="s">
        <v>573</v>
      </c>
      <c r="B300" s="82" t="s">
        <v>574</v>
      </c>
      <c r="C300" s="83">
        <v>10482872</v>
      </c>
      <c r="D300" s="83">
        <v>10482872</v>
      </c>
      <c r="E300" s="83">
        <v>5482872</v>
      </c>
      <c r="F300" s="84">
        <v>0</v>
      </c>
      <c r="G300" s="84">
        <v>0</v>
      </c>
      <c r="H300" s="83">
        <v>10482872</v>
      </c>
      <c r="I300" s="83">
        <v>5482872</v>
      </c>
      <c r="J300" s="50">
        <f t="shared" si="4"/>
        <v>0</v>
      </c>
    </row>
    <row r="301" spans="1:10" x14ac:dyDescent="0.3">
      <c r="A301" s="81" t="s">
        <v>575</v>
      </c>
      <c r="B301" s="82" t="s">
        <v>576</v>
      </c>
      <c r="C301" s="83">
        <v>14068763</v>
      </c>
      <c r="D301" s="83">
        <v>14068763</v>
      </c>
      <c r="E301" s="83">
        <v>9068763</v>
      </c>
      <c r="F301" s="84">
        <v>0</v>
      </c>
      <c r="G301" s="84">
        <v>0</v>
      </c>
      <c r="H301" s="83">
        <v>14068763</v>
      </c>
      <c r="I301" s="83">
        <v>9068763</v>
      </c>
      <c r="J301" s="50">
        <f t="shared" si="4"/>
        <v>0</v>
      </c>
    </row>
    <row r="302" spans="1:10" x14ac:dyDescent="0.3">
      <c r="A302" s="81" t="s">
        <v>577</v>
      </c>
      <c r="B302" s="82" t="s">
        <v>578</v>
      </c>
      <c r="C302" s="83">
        <v>9128879</v>
      </c>
      <c r="D302" s="83">
        <v>9128879</v>
      </c>
      <c r="E302" s="83">
        <v>9128879</v>
      </c>
      <c r="F302" s="84">
        <v>0</v>
      </c>
      <c r="G302" s="84">
        <v>0</v>
      </c>
      <c r="H302" s="83">
        <v>9128879</v>
      </c>
      <c r="I302" s="83">
        <v>9128879</v>
      </c>
      <c r="J302" s="50">
        <f t="shared" si="4"/>
        <v>0</v>
      </c>
    </row>
    <row r="303" spans="1:10" x14ac:dyDescent="0.3">
      <c r="A303" s="81" t="s">
        <v>579</v>
      </c>
      <c r="B303" s="82" t="s">
        <v>580</v>
      </c>
      <c r="C303" s="83">
        <v>5000000</v>
      </c>
      <c r="D303" s="83">
        <v>5000000</v>
      </c>
      <c r="E303" s="83">
        <v>5000000</v>
      </c>
      <c r="F303" s="84">
        <v>0</v>
      </c>
      <c r="G303" s="84">
        <v>0</v>
      </c>
      <c r="H303" s="83">
        <v>5000000</v>
      </c>
      <c r="I303" s="83">
        <v>5000000</v>
      </c>
      <c r="J303" s="50">
        <f t="shared" si="4"/>
        <v>0</v>
      </c>
    </row>
    <row r="304" spans="1:10" x14ac:dyDescent="0.3">
      <c r="A304" s="81" t="s">
        <v>581</v>
      </c>
      <c r="B304" s="82" t="s">
        <v>582</v>
      </c>
      <c r="C304" s="83">
        <v>7325076</v>
      </c>
      <c r="D304" s="83">
        <v>7325076</v>
      </c>
      <c r="E304" s="83">
        <v>7325076</v>
      </c>
      <c r="F304" s="84">
        <v>0</v>
      </c>
      <c r="G304" s="84">
        <v>0</v>
      </c>
      <c r="H304" s="83">
        <v>7325076</v>
      </c>
      <c r="I304" s="83">
        <v>7325076</v>
      </c>
      <c r="J304" s="50">
        <f t="shared" si="4"/>
        <v>0</v>
      </c>
    </row>
    <row r="305" spans="1:10" x14ac:dyDescent="0.3">
      <c r="A305" s="81" t="s">
        <v>583</v>
      </c>
      <c r="B305" s="82" t="s">
        <v>584</v>
      </c>
      <c r="C305" s="83">
        <v>8080973</v>
      </c>
      <c r="D305" s="83">
        <v>8080973</v>
      </c>
      <c r="E305" s="83">
        <v>8080973</v>
      </c>
      <c r="F305" s="83">
        <v>3067252</v>
      </c>
      <c r="G305" s="83">
        <v>3067252</v>
      </c>
      <c r="H305" s="83">
        <v>5013721</v>
      </c>
      <c r="I305" s="83">
        <v>5013721</v>
      </c>
      <c r="J305" s="50">
        <f t="shared" si="4"/>
        <v>0.37956468855916237</v>
      </c>
    </row>
    <row r="306" spans="1:10" x14ac:dyDescent="0.3">
      <c r="A306" s="81" t="s">
        <v>585</v>
      </c>
      <c r="B306" s="82" t="s">
        <v>586</v>
      </c>
      <c r="C306" s="83">
        <v>13614622</v>
      </c>
      <c r="D306" s="83">
        <v>13614622</v>
      </c>
      <c r="E306" s="83">
        <v>8614622</v>
      </c>
      <c r="F306" s="84">
        <v>0</v>
      </c>
      <c r="G306" s="84">
        <v>0</v>
      </c>
      <c r="H306" s="83">
        <v>13614622</v>
      </c>
      <c r="I306" s="83">
        <v>8614622</v>
      </c>
      <c r="J306" s="50">
        <f t="shared" si="4"/>
        <v>0</v>
      </c>
    </row>
    <row r="307" spans="1:10" x14ac:dyDescent="0.3">
      <c r="A307" s="81" t="s">
        <v>587</v>
      </c>
      <c r="B307" s="82" t="s">
        <v>588</v>
      </c>
      <c r="C307" s="83">
        <v>8447321</v>
      </c>
      <c r="D307" s="83">
        <v>8447321</v>
      </c>
      <c r="E307" s="83">
        <v>8447321</v>
      </c>
      <c r="F307" s="83">
        <v>3427902</v>
      </c>
      <c r="G307" s="83">
        <v>3427902</v>
      </c>
      <c r="H307" s="83">
        <v>5019419</v>
      </c>
      <c r="I307" s="83">
        <v>5019419</v>
      </c>
      <c r="J307" s="50">
        <f t="shared" si="4"/>
        <v>0.40579753036495242</v>
      </c>
    </row>
    <row r="308" spans="1:10" x14ac:dyDescent="0.3">
      <c r="A308" s="81" t="s">
        <v>589</v>
      </c>
      <c r="B308" s="82" t="s">
        <v>590</v>
      </c>
      <c r="C308" s="83">
        <v>10146919</v>
      </c>
      <c r="D308" s="83">
        <v>10146919</v>
      </c>
      <c r="E308" s="83">
        <v>5146919</v>
      </c>
      <c r="F308" s="84">
        <v>0</v>
      </c>
      <c r="G308" s="84">
        <v>0</v>
      </c>
      <c r="H308" s="83">
        <v>10146919</v>
      </c>
      <c r="I308" s="83">
        <v>5146919</v>
      </c>
      <c r="J308" s="50">
        <f t="shared" si="4"/>
        <v>0</v>
      </c>
    </row>
    <row r="309" spans="1:10" x14ac:dyDescent="0.3">
      <c r="A309" s="81" t="s">
        <v>591</v>
      </c>
      <c r="B309" s="82" t="s">
        <v>592</v>
      </c>
      <c r="C309" s="83">
        <v>10809164</v>
      </c>
      <c r="D309" s="83">
        <v>10809164</v>
      </c>
      <c r="E309" s="83">
        <v>5809164</v>
      </c>
      <c r="F309" s="84">
        <v>0</v>
      </c>
      <c r="G309" s="84">
        <v>0</v>
      </c>
      <c r="H309" s="83">
        <v>10809164</v>
      </c>
      <c r="I309" s="83">
        <v>5809164</v>
      </c>
      <c r="J309" s="50">
        <f t="shared" si="4"/>
        <v>0</v>
      </c>
    </row>
    <row r="310" spans="1:10" x14ac:dyDescent="0.3">
      <c r="A310" s="81" t="s">
        <v>593</v>
      </c>
      <c r="B310" s="82" t="s">
        <v>594</v>
      </c>
      <c r="C310" s="83">
        <v>8569735</v>
      </c>
      <c r="D310" s="83">
        <v>8569735</v>
      </c>
      <c r="E310" s="83">
        <v>8569735</v>
      </c>
      <c r="F310" s="84">
        <v>0</v>
      </c>
      <c r="G310" s="84">
        <v>0</v>
      </c>
      <c r="H310" s="83">
        <v>8569735</v>
      </c>
      <c r="I310" s="83">
        <v>8569735</v>
      </c>
      <c r="J310" s="50">
        <f t="shared" si="4"/>
        <v>0</v>
      </c>
    </row>
    <row r="311" spans="1:10" x14ac:dyDescent="0.3">
      <c r="A311" s="81" t="s">
        <v>595</v>
      </c>
      <c r="B311" s="82" t="s">
        <v>596</v>
      </c>
      <c r="C311" s="83">
        <v>8568398</v>
      </c>
      <c r="D311" s="83">
        <v>8568398</v>
      </c>
      <c r="E311" s="83">
        <v>8568398</v>
      </c>
      <c r="F311" s="84">
        <v>0</v>
      </c>
      <c r="G311" s="84">
        <v>0</v>
      </c>
      <c r="H311" s="83">
        <v>8568398</v>
      </c>
      <c r="I311" s="83">
        <v>8568398</v>
      </c>
      <c r="J311" s="50">
        <f t="shared" si="4"/>
        <v>0</v>
      </c>
    </row>
    <row r="312" spans="1:10" x14ac:dyDescent="0.3">
      <c r="A312" s="81" t="s">
        <v>597</v>
      </c>
      <c r="B312" s="82" t="s">
        <v>598</v>
      </c>
      <c r="C312" s="83">
        <v>7779408</v>
      </c>
      <c r="D312" s="83">
        <v>7779408</v>
      </c>
      <c r="E312" s="83">
        <v>7779408</v>
      </c>
      <c r="F312" s="84">
        <v>0</v>
      </c>
      <c r="G312" s="84">
        <v>0</v>
      </c>
      <c r="H312" s="83">
        <v>7779408</v>
      </c>
      <c r="I312" s="83">
        <v>7779408</v>
      </c>
      <c r="J312" s="50">
        <f t="shared" si="4"/>
        <v>0</v>
      </c>
    </row>
    <row r="313" spans="1:10" x14ac:dyDescent="0.3">
      <c r="A313" s="81" t="s">
        <v>599</v>
      </c>
      <c r="B313" s="82" t="s">
        <v>600</v>
      </c>
      <c r="C313" s="83">
        <v>8435081</v>
      </c>
      <c r="D313" s="83">
        <v>8435081</v>
      </c>
      <c r="E313" s="83">
        <v>8435081</v>
      </c>
      <c r="F313" s="84">
        <v>0</v>
      </c>
      <c r="G313" s="84">
        <v>0</v>
      </c>
      <c r="H313" s="83">
        <v>8435081</v>
      </c>
      <c r="I313" s="83">
        <v>8435081</v>
      </c>
      <c r="J313" s="50">
        <f t="shared" si="4"/>
        <v>0</v>
      </c>
    </row>
    <row r="314" spans="1:10" x14ac:dyDescent="0.3">
      <c r="A314" s="81" t="s">
        <v>601</v>
      </c>
      <c r="B314" s="82" t="s">
        <v>602</v>
      </c>
      <c r="C314" s="83">
        <v>12666448</v>
      </c>
      <c r="D314" s="83">
        <v>12666448</v>
      </c>
      <c r="E314" s="83">
        <v>7666448</v>
      </c>
      <c r="F314" s="84">
        <v>0</v>
      </c>
      <c r="G314" s="84">
        <v>0</v>
      </c>
      <c r="H314" s="83">
        <v>12666448</v>
      </c>
      <c r="I314" s="83">
        <v>7666448</v>
      </c>
      <c r="J314" s="50">
        <f t="shared" si="4"/>
        <v>0</v>
      </c>
    </row>
    <row r="315" spans="1:10" x14ac:dyDescent="0.3">
      <c r="A315" s="81" t="s">
        <v>603</v>
      </c>
      <c r="B315" s="82" t="s">
        <v>604</v>
      </c>
      <c r="C315" s="83">
        <v>6965477</v>
      </c>
      <c r="D315" s="83">
        <v>6965477</v>
      </c>
      <c r="E315" s="83">
        <v>6965477</v>
      </c>
      <c r="F315" s="83">
        <v>1965477</v>
      </c>
      <c r="G315" s="83">
        <v>1965477</v>
      </c>
      <c r="H315" s="83">
        <v>5000000</v>
      </c>
      <c r="I315" s="83">
        <v>5000000</v>
      </c>
      <c r="J315" s="50">
        <f t="shared" si="4"/>
        <v>0.28217407077792372</v>
      </c>
    </row>
    <row r="316" spans="1:10" x14ac:dyDescent="0.3">
      <c r="A316" s="81" t="s">
        <v>605</v>
      </c>
      <c r="B316" s="82" t="s">
        <v>606</v>
      </c>
      <c r="C316" s="83">
        <v>9211615</v>
      </c>
      <c r="D316" s="83">
        <v>9211615</v>
      </c>
      <c r="E316" s="83">
        <v>9211615</v>
      </c>
      <c r="F316" s="84">
        <v>0</v>
      </c>
      <c r="G316" s="84">
        <v>0</v>
      </c>
      <c r="H316" s="83">
        <v>9211615</v>
      </c>
      <c r="I316" s="83">
        <v>9211615</v>
      </c>
      <c r="J316" s="50">
        <f t="shared" si="4"/>
        <v>0</v>
      </c>
    </row>
    <row r="317" spans="1:10" x14ac:dyDescent="0.3">
      <c r="A317" s="81" t="s">
        <v>607</v>
      </c>
      <c r="B317" s="82" t="s">
        <v>608</v>
      </c>
      <c r="C317" s="83">
        <v>10801294</v>
      </c>
      <c r="D317" s="83">
        <v>10801294</v>
      </c>
      <c r="E317" s="83">
        <v>5801294</v>
      </c>
      <c r="F317" s="84">
        <v>0</v>
      </c>
      <c r="G317" s="84">
        <v>0</v>
      </c>
      <c r="H317" s="83">
        <v>10801294</v>
      </c>
      <c r="I317" s="83">
        <v>5801294</v>
      </c>
      <c r="J317" s="50">
        <f t="shared" si="4"/>
        <v>0</v>
      </c>
    </row>
    <row r="318" spans="1:10" x14ac:dyDescent="0.3">
      <c r="A318" s="81" t="s">
        <v>609</v>
      </c>
      <c r="B318" s="82" t="s">
        <v>610</v>
      </c>
      <c r="C318" s="83">
        <v>7876759</v>
      </c>
      <c r="D318" s="83">
        <v>7876759</v>
      </c>
      <c r="E318" s="83">
        <v>7876759</v>
      </c>
      <c r="F318" s="84">
        <v>0</v>
      </c>
      <c r="G318" s="84">
        <v>0</v>
      </c>
      <c r="H318" s="83">
        <v>7876759</v>
      </c>
      <c r="I318" s="83">
        <v>7876759</v>
      </c>
      <c r="J318" s="50">
        <f t="shared" si="4"/>
        <v>0</v>
      </c>
    </row>
    <row r="319" spans="1:10" x14ac:dyDescent="0.3">
      <c r="A319" s="81" t="s">
        <v>611</v>
      </c>
      <c r="B319" s="82" t="s">
        <v>612</v>
      </c>
      <c r="C319" s="83">
        <v>9303676</v>
      </c>
      <c r="D319" s="83">
        <v>9303676</v>
      </c>
      <c r="E319" s="83">
        <v>9303676</v>
      </c>
      <c r="F319" s="84">
        <v>0</v>
      </c>
      <c r="G319" s="84">
        <v>0</v>
      </c>
      <c r="H319" s="83">
        <v>9303676</v>
      </c>
      <c r="I319" s="83">
        <v>9303676</v>
      </c>
      <c r="J319" s="50">
        <f t="shared" si="4"/>
        <v>0</v>
      </c>
    </row>
    <row r="320" spans="1:10" x14ac:dyDescent="0.3">
      <c r="A320" s="81" t="s">
        <v>613</v>
      </c>
      <c r="B320" s="82" t="s">
        <v>614</v>
      </c>
      <c r="C320" s="83">
        <v>11460924</v>
      </c>
      <c r="D320" s="83">
        <v>11460924</v>
      </c>
      <c r="E320" s="83">
        <v>6460924</v>
      </c>
      <c r="F320" s="84">
        <v>0</v>
      </c>
      <c r="G320" s="84">
        <v>0</v>
      </c>
      <c r="H320" s="83">
        <v>11460924</v>
      </c>
      <c r="I320" s="83">
        <v>6460924</v>
      </c>
      <c r="J320" s="50">
        <f t="shared" si="4"/>
        <v>0</v>
      </c>
    </row>
    <row r="321" spans="1:10" x14ac:dyDescent="0.3">
      <c r="A321" s="81" t="s">
        <v>615</v>
      </c>
      <c r="B321" s="82" t="s">
        <v>616</v>
      </c>
      <c r="C321" s="83">
        <v>11690175</v>
      </c>
      <c r="D321" s="83">
        <v>11690175</v>
      </c>
      <c r="E321" s="83">
        <v>6690175</v>
      </c>
      <c r="F321" s="84">
        <v>0</v>
      </c>
      <c r="G321" s="84">
        <v>0</v>
      </c>
      <c r="H321" s="83">
        <v>11690175</v>
      </c>
      <c r="I321" s="83">
        <v>6690175</v>
      </c>
      <c r="J321" s="50">
        <f t="shared" si="4"/>
        <v>0</v>
      </c>
    </row>
    <row r="322" spans="1:10" x14ac:dyDescent="0.3">
      <c r="A322" s="81" t="s">
        <v>617</v>
      </c>
      <c r="B322" s="82" t="s">
        <v>618</v>
      </c>
      <c r="C322" s="83">
        <v>10678272</v>
      </c>
      <c r="D322" s="83">
        <v>10678272</v>
      </c>
      <c r="E322" s="83">
        <v>10678272</v>
      </c>
      <c r="F322" s="83">
        <v>5678272</v>
      </c>
      <c r="G322" s="83">
        <v>5678272</v>
      </c>
      <c r="H322" s="83">
        <v>5000000</v>
      </c>
      <c r="I322" s="83">
        <v>5000000</v>
      </c>
      <c r="J322" s="50">
        <f t="shared" si="4"/>
        <v>0.53175944572305334</v>
      </c>
    </row>
    <row r="323" spans="1:10" x14ac:dyDescent="0.3">
      <c r="A323" s="81" t="s">
        <v>619</v>
      </c>
      <c r="B323" s="82" t="s">
        <v>620</v>
      </c>
      <c r="C323" s="83">
        <v>8946394</v>
      </c>
      <c r="D323" s="83">
        <v>8946394</v>
      </c>
      <c r="E323" s="83">
        <v>5000000</v>
      </c>
      <c r="F323" s="84">
        <v>0</v>
      </c>
      <c r="G323" s="84">
        <v>0</v>
      </c>
      <c r="H323" s="83">
        <v>8946394</v>
      </c>
      <c r="I323" s="83">
        <v>5000000</v>
      </c>
      <c r="J323" s="50">
        <f t="shared" si="4"/>
        <v>0</v>
      </c>
    </row>
    <row r="324" spans="1:10" x14ac:dyDescent="0.3">
      <c r="A324" s="81" t="s">
        <v>621</v>
      </c>
      <c r="B324" s="82" t="s">
        <v>622</v>
      </c>
      <c r="C324" s="83">
        <v>8113994</v>
      </c>
      <c r="D324" s="83">
        <v>8113994</v>
      </c>
      <c r="E324" s="83">
        <v>8113994</v>
      </c>
      <c r="F324" s="84">
        <v>0</v>
      </c>
      <c r="G324" s="84">
        <v>0</v>
      </c>
      <c r="H324" s="83">
        <v>8113994</v>
      </c>
      <c r="I324" s="83">
        <v>8113994</v>
      </c>
      <c r="J324" s="50">
        <f t="shared" si="4"/>
        <v>0</v>
      </c>
    </row>
    <row r="325" spans="1:10" x14ac:dyDescent="0.3">
      <c r="A325" s="81" t="s">
        <v>623</v>
      </c>
      <c r="B325" s="82" t="s">
        <v>624</v>
      </c>
      <c r="C325" s="83">
        <v>10598155</v>
      </c>
      <c r="D325" s="83">
        <v>10598155</v>
      </c>
      <c r="E325" s="83">
        <v>5598155</v>
      </c>
      <c r="F325" s="84">
        <v>0</v>
      </c>
      <c r="G325" s="84">
        <v>0</v>
      </c>
      <c r="H325" s="83">
        <v>10598155</v>
      </c>
      <c r="I325" s="83">
        <v>5598155</v>
      </c>
      <c r="J325" s="50">
        <f t="shared" si="4"/>
        <v>0</v>
      </c>
    </row>
    <row r="326" spans="1:10" x14ac:dyDescent="0.3">
      <c r="A326" s="81" t="s">
        <v>625</v>
      </c>
      <c r="B326" s="82" t="s">
        <v>626</v>
      </c>
      <c r="C326" s="83">
        <v>9664288</v>
      </c>
      <c r="D326" s="83">
        <v>9664288</v>
      </c>
      <c r="E326" s="83">
        <v>9664288</v>
      </c>
      <c r="F326" s="84">
        <v>0</v>
      </c>
      <c r="G326" s="84">
        <v>0</v>
      </c>
      <c r="H326" s="83">
        <v>9664288</v>
      </c>
      <c r="I326" s="83">
        <v>9664288</v>
      </c>
      <c r="J326" s="50">
        <f t="shared" ref="J326:J389" si="5">+F326/D326</f>
        <v>0</v>
      </c>
    </row>
    <row r="327" spans="1:10" x14ac:dyDescent="0.3">
      <c r="A327" s="81" t="s">
        <v>627</v>
      </c>
      <c r="B327" s="82" t="s">
        <v>628</v>
      </c>
      <c r="C327" s="83">
        <v>10909258</v>
      </c>
      <c r="D327" s="83">
        <v>10909258</v>
      </c>
      <c r="E327" s="83">
        <v>10909258</v>
      </c>
      <c r="F327" s="83">
        <v>5909258</v>
      </c>
      <c r="G327" s="83">
        <v>5909258</v>
      </c>
      <c r="H327" s="83">
        <v>5000000</v>
      </c>
      <c r="I327" s="83">
        <v>5000000</v>
      </c>
      <c r="J327" s="50">
        <f t="shared" si="5"/>
        <v>0.54167368669803206</v>
      </c>
    </row>
    <row r="328" spans="1:10" x14ac:dyDescent="0.3">
      <c r="A328" s="81" t="s">
        <v>629</v>
      </c>
      <c r="B328" s="82" t="s">
        <v>630</v>
      </c>
      <c r="C328" s="83">
        <v>8358313</v>
      </c>
      <c r="D328" s="83">
        <v>8358313</v>
      </c>
      <c r="E328" s="83">
        <v>8358313</v>
      </c>
      <c r="F328" s="83">
        <v>2800000</v>
      </c>
      <c r="G328" s="83">
        <v>2800000</v>
      </c>
      <c r="H328" s="83">
        <v>5558313</v>
      </c>
      <c r="I328" s="83">
        <v>5558313</v>
      </c>
      <c r="J328" s="50">
        <f t="shared" si="5"/>
        <v>0.33499582990012461</v>
      </c>
    </row>
    <row r="329" spans="1:10" x14ac:dyDescent="0.3">
      <c r="A329" s="81" t="s">
        <v>631</v>
      </c>
      <c r="B329" s="82" t="s">
        <v>632</v>
      </c>
      <c r="C329" s="83">
        <v>11078636</v>
      </c>
      <c r="D329" s="83">
        <v>11078636</v>
      </c>
      <c r="E329" s="83">
        <v>6078636</v>
      </c>
      <c r="F329" s="84">
        <v>0</v>
      </c>
      <c r="G329" s="84">
        <v>0</v>
      </c>
      <c r="H329" s="83">
        <v>11078636</v>
      </c>
      <c r="I329" s="83">
        <v>6078636</v>
      </c>
      <c r="J329" s="50">
        <f t="shared" si="5"/>
        <v>0</v>
      </c>
    </row>
    <row r="330" spans="1:10" x14ac:dyDescent="0.3">
      <c r="A330" s="81" t="s">
        <v>633</v>
      </c>
      <c r="B330" s="82" t="s">
        <v>634</v>
      </c>
      <c r="C330" s="83">
        <v>9020416</v>
      </c>
      <c r="D330" s="83">
        <v>9020416</v>
      </c>
      <c r="E330" s="83">
        <v>9020416</v>
      </c>
      <c r="F330" s="84">
        <v>0</v>
      </c>
      <c r="G330" s="84">
        <v>0</v>
      </c>
      <c r="H330" s="83">
        <v>9020416</v>
      </c>
      <c r="I330" s="83">
        <v>9020416</v>
      </c>
      <c r="J330" s="50">
        <f t="shared" si="5"/>
        <v>0</v>
      </c>
    </row>
    <row r="331" spans="1:10" x14ac:dyDescent="0.3">
      <c r="A331" s="81" t="s">
        <v>635</v>
      </c>
      <c r="B331" s="82" t="s">
        <v>636</v>
      </c>
      <c r="C331" s="83">
        <v>8805402</v>
      </c>
      <c r="D331" s="83">
        <v>8805402</v>
      </c>
      <c r="E331" s="83">
        <v>8805402</v>
      </c>
      <c r="F331" s="84">
        <v>0</v>
      </c>
      <c r="G331" s="84">
        <v>0</v>
      </c>
      <c r="H331" s="83">
        <v>8805402</v>
      </c>
      <c r="I331" s="83">
        <v>8805402</v>
      </c>
      <c r="J331" s="50">
        <f t="shared" si="5"/>
        <v>0</v>
      </c>
    </row>
    <row r="332" spans="1:10" x14ac:dyDescent="0.3">
      <c r="A332" s="81" t="s">
        <v>637</v>
      </c>
      <c r="B332" s="82" t="s">
        <v>638</v>
      </c>
      <c r="C332" s="83">
        <v>8047430</v>
      </c>
      <c r="D332" s="83">
        <v>8047430</v>
      </c>
      <c r="E332" s="83">
        <v>8047430</v>
      </c>
      <c r="F332" s="84">
        <v>0</v>
      </c>
      <c r="G332" s="84">
        <v>0</v>
      </c>
      <c r="H332" s="83">
        <v>8047430</v>
      </c>
      <c r="I332" s="83">
        <v>8047430</v>
      </c>
      <c r="J332" s="50">
        <f t="shared" si="5"/>
        <v>0</v>
      </c>
    </row>
    <row r="333" spans="1:10" x14ac:dyDescent="0.3">
      <c r="A333" s="81" t="s">
        <v>639</v>
      </c>
      <c r="B333" s="82" t="s">
        <v>640</v>
      </c>
      <c r="C333" s="83">
        <v>7820476</v>
      </c>
      <c r="D333" s="83">
        <v>7820476</v>
      </c>
      <c r="E333" s="83">
        <v>7820476</v>
      </c>
      <c r="F333" s="84">
        <v>0</v>
      </c>
      <c r="G333" s="84">
        <v>0</v>
      </c>
      <c r="H333" s="83">
        <v>7820476</v>
      </c>
      <c r="I333" s="83">
        <v>7820476</v>
      </c>
      <c r="J333" s="50">
        <f t="shared" si="5"/>
        <v>0</v>
      </c>
    </row>
    <row r="334" spans="1:10" x14ac:dyDescent="0.3">
      <c r="A334" s="81" t="s">
        <v>641</v>
      </c>
      <c r="B334" s="82" t="s">
        <v>642</v>
      </c>
      <c r="C334" s="83">
        <v>10102592</v>
      </c>
      <c r="D334" s="83">
        <v>10102592</v>
      </c>
      <c r="E334" s="83">
        <v>5102592</v>
      </c>
      <c r="F334" s="84">
        <v>0</v>
      </c>
      <c r="G334" s="84">
        <v>0</v>
      </c>
      <c r="H334" s="83">
        <v>10102592</v>
      </c>
      <c r="I334" s="83">
        <v>5102592</v>
      </c>
      <c r="J334" s="50">
        <f t="shared" si="5"/>
        <v>0</v>
      </c>
    </row>
    <row r="335" spans="1:10" x14ac:dyDescent="0.3">
      <c r="A335" s="81" t="s">
        <v>643</v>
      </c>
      <c r="B335" s="82" t="s">
        <v>644</v>
      </c>
      <c r="C335" s="83">
        <v>10252096</v>
      </c>
      <c r="D335" s="83">
        <v>10252096</v>
      </c>
      <c r="E335" s="83">
        <v>5252096</v>
      </c>
      <c r="F335" s="84">
        <v>0</v>
      </c>
      <c r="G335" s="84">
        <v>0</v>
      </c>
      <c r="H335" s="83">
        <v>10252096</v>
      </c>
      <c r="I335" s="83">
        <v>5252096</v>
      </c>
      <c r="J335" s="50">
        <f t="shared" si="5"/>
        <v>0</v>
      </c>
    </row>
    <row r="336" spans="1:10" x14ac:dyDescent="0.3">
      <c r="A336" s="81" t="s">
        <v>645</v>
      </c>
      <c r="B336" s="82" t="s">
        <v>646</v>
      </c>
      <c r="C336" s="83">
        <v>9031305</v>
      </c>
      <c r="D336" s="83">
        <v>9031305</v>
      </c>
      <c r="E336" s="83">
        <v>9031305</v>
      </c>
      <c r="F336" s="84">
        <v>0</v>
      </c>
      <c r="G336" s="84">
        <v>0</v>
      </c>
      <c r="H336" s="83">
        <v>9031305</v>
      </c>
      <c r="I336" s="83">
        <v>9031305</v>
      </c>
      <c r="J336" s="50">
        <f t="shared" si="5"/>
        <v>0</v>
      </c>
    </row>
    <row r="337" spans="1:10" x14ac:dyDescent="0.3">
      <c r="A337" s="81" t="s">
        <v>647</v>
      </c>
      <c r="B337" s="82" t="s">
        <v>648</v>
      </c>
      <c r="C337" s="83">
        <v>9864116</v>
      </c>
      <c r="D337" s="83">
        <v>9864116</v>
      </c>
      <c r="E337" s="83">
        <v>9864116</v>
      </c>
      <c r="F337" s="84">
        <v>0</v>
      </c>
      <c r="G337" s="84">
        <v>0</v>
      </c>
      <c r="H337" s="83">
        <v>9864116</v>
      </c>
      <c r="I337" s="83">
        <v>9864116</v>
      </c>
      <c r="J337" s="50">
        <f t="shared" si="5"/>
        <v>0</v>
      </c>
    </row>
    <row r="338" spans="1:10" x14ac:dyDescent="0.3">
      <c r="A338" s="81" t="s">
        <v>649</v>
      </c>
      <c r="B338" s="82" t="s">
        <v>650</v>
      </c>
      <c r="C338" s="83">
        <v>8901772</v>
      </c>
      <c r="D338" s="83">
        <v>8901772</v>
      </c>
      <c r="E338" s="83">
        <v>8901772</v>
      </c>
      <c r="F338" s="84">
        <v>0</v>
      </c>
      <c r="G338" s="84">
        <v>0</v>
      </c>
      <c r="H338" s="83">
        <v>8901772</v>
      </c>
      <c r="I338" s="83">
        <v>8901772</v>
      </c>
      <c r="J338" s="50">
        <f t="shared" si="5"/>
        <v>0</v>
      </c>
    </row>
    <row r="339" spans="1:10" x14ac:dyDescent="0.3">
      <c r="A339" s="81" t="s">
        <v>651</v>
      </c>
      <c r="B339" s="82" t="s">
        <v>652</v>
      </c>
      <c r="C339" s="83">
        <v>8477621</v>
      </c>
      <c r="D339" s="83">
        <v>8477621</v>
      </c>
      <c r="E339" s="83">
        <v>8477621</v>
      </c>
      <c r="F339" s="83">
        <v>3477621</v>
      </c>
      <c r="G339" s="83">
        <v>3477621</v>
      </c>
      <c r="H339" s="83">
        <v>5000000</v>
      </c>
      <c r="I339" s="83">
        <v>5000000</v>
      </c>
      <c r="J339" s="50">
        <f t="shared" si="5"/>
        <v>0.41021189788974999</v>
      </c>
    </row>
    <row r="340" spans="1:10" x14ac:dyDescent="0.3">
      <c r="A340" s="81" t="s">
        <v>653</v>
      </c>
      <c r="B340" s="82" t="s">
        <v>654</v>
      </c>
      <c r="C340" s="83">
        <v>10924822</v>
      </c>
      <c r="D340" s="83">
        <v>10924822</v>
      </c>
      <c r="E340" s="83">
        <v>5924822</v>
      </c>
      <c r="F340" s="84">
        <v>0</v>
      </c>
      <c r="G340" s="84">
        <v>0</v>
      </c>
      <c r="H340" s="83">
        <v>10924822</v>
      </c>
      <c r="I340" s="83">
        <v>5924822</v>
      </c>
      <c r="J340" s="50">
        <f t="shared" si="5"/>
        <v>0</v>
      </c>
    </row>
    <row r="341" spans="1:10" x14ac:dyDescent="0.3">
      <c r="A341" s="81" t="s">
        <v>655</v>
      </c>
      <c r="B341" s="82" t="s">
        <v>656</v>
      </c>
      <c r="C341" s="83">
        <v>7712617</v>
      </c>
      <c r="D341" s="83">
        <v>7712617</v>
      </c>
      <c r="E341" s="83">
        <v>7712617</v>
      </c>
      <c r="F341" s="83">
        <v>2712617</v>
      </c>
      <c r="G341" s="83">
        <v>2712617</v>
      </c>
      <c r="H341" s="83">
        <v>5000000</v>
      </c>
      <c r="I341" s="83">
        <v>5000000</v>
      </c>
      <c r="J341" s="50">
        <f t="shared" si="5"/>
        <v>0.35171161747043839</v>
      </c>
    </row>
    <row r="342" spans="1:10" x14ac:dyDescent="0.3">
      <c r="A342" s="81" t="s">
        <v>657</v>
      </c>
      <c r="B342" s="82" t="s">
        <v>658</v>
      </c>
      <c r="C342" s="83">
        <v>9343580</v>
      </c>
      <c r="D342" s="83">
        <v>9343580</v>
      </c>
      <c r="E342" s="83">
        <v>9343580</v>
      </c>
      <c r="F342" s="83">
        <v>4325814</v>
      </c>
      <c r="G342" s="83">
        <v>4325814</v>
      </c>
      <c r="H342" s="83">
        <v>5017766</v>
      </c>
      <c r="I342" s="83">
        <v>5017766</v>
      </c>
      <c r="J342" s="50">
        <f t="shared" si="5"/>
        <v>0.46297179453699761</v>
      </c>
    </row>
    <row r="343" spans="1:10" x14ac:dyDescent="0.3">
      <c r="A343" s="81" t="s">
        <v>659</v>
      </c>
      <c r="B343" s="82" t="s">
        <v>660</v>
      </c>
      <c r="C343" s="83">
        <v>9193906</v>
      </c>
      <c r="D343" s="83">
        <v>9193906</v>
      </c>
      <c r="E343" s="83">
        <v>9193906</v>
      </c>
      <c r="F343" s="84">
        <v>0</v>
      </c>
      <c r="G343" s="84">
        <v>0</v>
      </c>
      <c r="H343" s="83">
        <v>9193906</v>
      </c>
      <c r="I343" s="83">
        <v>9193906</v>
      </c>
      <c r="J343" s="50">
        <f t="shared" si="5"/>
        <v>0</v>
      </c>
    </row>
    <row r="344" spans="1:10" x14ac:dyDescent="0.3">
      <c r="A344" s="81" t="s">
        <v>661</v>
      </c>
      <c r="B344" s="82" t="s">
        <v>662</v>
      </c>
      <c r="C344" s="83">
        <v>12280348</v>
      </c>
      <c r="D344" s="83">
        <v>12280348</v>
      </c>
      <c r="E344" s="83">
        <v>7280348</v>
      </c>
      <c r="F344" s="84">
        <v>0</v>
      </c>
      <c r="G344" s="84">
        <v>0</v>
      </c>
      <c r="H344" s="83">
        <v>12280348</v>
      </c>
      <c r="I344" s="83">
        <v>7280348</v>
      </c>
      <c r="J344" s="50">
        <f t="shared" si="5"/>
        <v>0</v>
      </c>
    </row>
    <row r="345" spans="1:10" x14ac:dyDescent="0.3">
      <c r="A345" s="81" t="s">
        <v>663</v>
      </c>
      <c r="B345" s="82" t="s">
        <v>664</v>
      </c>
      <c r="C345" s="83">
        <v>7621046</v>
      </c>
      <c r="D345" s="83">
        <v>7621046</v>
      </c>
      <c r="E345" s="83">
        <v>5000000</v>
      </c>
      <c r="F345" s="84">
        <v>0</v>
      </c>
      <c r="G345" s="84">
        <v>0</v>
      </c>
      <c r="H345" s="83">
        <v>7621046</v>
      </c>
      <c r="I345" s="83">
        <v>5000000</v>
      </c>
      <c r="J345" s="50">
        <f t="shared" si="5"/>
        <v>0</v>
      </c>
    </row>
    <row r="346" spans="1:10" x14ac:dyDescent="0.3">
      <c r="A346" s="81" t="s">
        <v>665</v>
      </c>
      <c r="B346" s="82" t="s">
        <v>666</v>
      </c>
      <c r="C346" s="83">
        <v>11669590</v>
      </c>
      <c r="D346" s="83">
        <v>11669590</v>
      </c>
      <c r="E346" s="83">
        <v>6669590</v>
      </c>
      <c r="F346" s="84">
        <v>0</v>
      </c>
      <c r="G346" s="84">
        <v>0</v>
      </c>
      <c r="H346" s="83">
        <v>11669590</v>
      </c>
      <c r="I346" s="83">
        <v>6669590</v>
      </c>
      <c r="J346" s="50">
        <f t="shared" si="5"/>
        <v>0</v>
      </c>
    </row>
    <row r="347" spans="1:10" x14ac:dyDescent="0.3">
      <c r="A347" s="81" t="s">
        <v>667</v>
      </c>
      <c r="B347" s="82" t="s">
        <v>668</v>
      </c>
      <c r="C347" s="83">
        <v>7890330</v>
      </c>
      <c r="D347" s="83">
        <v>7890330</v>
      </c>
      <c r="E347" s="83">
        <v>5000000</v>
      </c>
      <c r="F347" s="84">
        <v>0</v>
      </c>
      <c r="G347" s="84">
        <v>0</v>
      </c>
      <c r="H347" s="83">
        <v>7890330</v>
      </c>
      <c r="I347" s="83">
        <v>5000000</v>
      </c>
      <c r="J347" s="50">
        <f t="shared" si="5"/>
        <v>0</v>
      </c>
    </row>
    <row r="348" spans="1:10" x14ac:dyDescent="0.3">
      <c r="A348" s="81" t="s">
        <v>669</v>
      </c>
      <c r="B348" s="82" t="s">
        <v>670</v>
      </c>
      <c r="C348" s="83">
        <v>7760037</v>
      </c>
      <c r="D348" s="83">
        <v>7760037</v>
      </c>
      <c r="E348" s="83">
        <v>5000000</v>
      </c>
      <c r="F348" s="84">
        <v>0</v>
      </c>
      <c r="G348" s="84">
        <v>0</v>
      </c>
      <c r="H348" s="83">
        <v>7760037</v>
      </c>
      <c r="I348" s="83">
        <v>5000000</v>
      </c>
      <c r="J348" s="50">
        <f t="shared" si="5"/>
        <v>0</v>
      </c>
    </row>
    <row r="349" spans="1:10" x14ac:dyDescent="0.3">
      <c r="A349" s="81" t="s">
        <v>671</v>
      </c>
      <c r="B349" s="82" t="s">
        <v>672</v>
      </c>
      <c r="C349" s="83">
        <v>8726426</v>
      </c>
      <c r="D349" s="83">
        <v>8726426</v>
      </c>
      <c r="E349" s="83">
        <v>8726426</v>
      </c>
      <c r="F349" s="84">
        <v>0</v>
      </c>
      <c r="G349" s="84">
        <v>0</v>
      </c>
      <c r="H349" s="83">
        <v>8726426</v>
      </c>
      <c r="I349" s="83">
        <v>8726426</v>
      </c>
      <c r="J349" s="50">
        <f t="shared" si="5"/>
        <v>0</v>
      </c>
    </row>
    <row r="350" spans="1:10" x14ac:dyDescent="0.3">
      <c r="A350" s="81" t="s">
        <v>673</v>
      </c>
      <c r="B350" s="82" t="s">
        <v>674</v>
      </c>
      <c r="C350" s="83">
        <v>13296082</v>
      </c>
      <c r="D350" s="83">
        <v>13296082</v>
      </c>
      <c r="E350" s="83">
        <v>8296082</v>
      </c>
      <c r="F350" s="84">
        <v>0</v>
      </c>
      <c r="G350" s="84">
        <v>0</v>
      </c>
      <c r="H350" s="83">
        <v>13296082</v>
      </c>
      <c r="I350" s="83">
        <v>8296082</v>
      </c>
      <c r="J350" s="50">
        <f t="shared" si="5"/>
        <v>0</v>
      </c>
    </row>
    <row r="351" spans="1:10" x14ac:dyDescent="0.3">
      <c r="A351" s="81" t="s">
        <v>675</v>
      </c>
      <c r="B351" s="82" t="s">
        <v>676</v>
      </c>
      <c r="C351" s="83">
        <v>7833631</v>
      </c>
      <c r="D351" s="83">
        <v>7833631</v>
      </c>
      <c r="E351" s="83">
        <v>5000000</v>
      </c>
      <c r="F351" s="84">
        <v>0</v>
      </c>
      <c r="G351" s="84">
        <v>0</v>
      </c>
      <c r="H351" s="83">
        <v>7833631</v>
      </c>
      <c r="I351" s="83">
        <v>5000000</v>
      </c>
      <c r="J351" s="50">
        <f t="shared" si="5"/>
        <v>0</v>
      </c>
    </row>
    <row r="352" spans="1:10" x14ac:dyDescent="0.3">
      <c r="A352" s="81" t="s">
        <v>677</v>
      </c>
      <c r="B352" s="82" t="s">
        <v>678</v>
      </c>
      <c r="C352" s="83">
        <v>10034665</v>
      </c>
      <c r="D352" s="83">
        <v>10034665</v>
      </c>
      <c r="E352" s="83">
        <v>5000000</v>
      </c>
      <c r="F352" s="84">
        <v>0</v>
      </c>
      <c r="G352" s="84">
        <v>0</v>
      </c>
      <c r="H352" s="83">
        <v>10034665</v>
      </c>
      <c r="I352" s="83">
        <v>5000000</v>
      </c>
      <c r="J352" s="50">
        <f t="shared" si="5"/>
        <v>0</v>
      </c>
    </row>
    <row r="353" spans="1:10" x14ac:dyDescent="0.3">
      <c r="A353" s="81" t="s">
        <v>679</v>
      </c>
      <c r="B353" s="82" t="s">
        <v>680</v>
      </c>
      <c r="C353" s="83">
        <v>9257779</v>
      </c>
      <c r="D353" s="83">
        <v>9257779</v>
      </c>
      <c r="E353" s="83">
        <v>9257779</v>
      </c>
      <c r="F353" s="83">
        <v>3800000</v>
      </c>
      <c r="G353" s="83">
        <v>3800000</v>
      </c>
      <c r="H353" s="83">
        <v>5457779</v>
      </c>
      <c r="I353" s="83">
        <v>5457779</v>
      </c>
      <c r="J353" s="50">
        <f t="shared" si="5"/>
        <v>0.41046562031778894</v>
      </c>
    </row>
    <row r="354" spans="1:10" x14ac:dyDescent="0.3">
      <c r="A354" s="81" t="s">
        <v>681</v>
      </c>
      <c r="B354" s="82" t="s">
        <v>682</v>
      </c>
      <c r="C354" s="83">
        <v>8376825</v>
      </c>
      <c r="D354" s="83">
        <v>8376825</v>
      </c>
      <c r="E354" s="83">
        <v>5000000</v>
      </c>
      <c r="F354" s="84">
        <v>0</v>
      </c>
      <c r="G354" s="84">
        <v>0</v>
      </c>
      <c r="H354" s="83">
        <v>8376825</v>
      </c>
      <c r="I354" s="83">
        <v>5000000</v>
      </c>
      <c r="J354" s="50">
        <f t="shared" si="5"/>
        <v>0</v>
      </c>
    </row>
    <row r="355" spans="1:10" x14ac:dyDescent="0.3">
      <c r="A355" s="81" t="s">
        <v>683</v>
      </c>
      <c r="B355" s="82" t="s">
        <v>684</v>
      </c>
      <c r="C355" s="83">
        <v>5000000</v>
      </c>
      <c r="D355" s="83">
        <v>5000000</v>
      </c>
      <c r="E355" s="83">
        <v>5000000</v>
      </c>
      <c r="F355" s="84">
        <v>0</v>
      </c>
      <c r="G355" s="84">
        <v>0</v>
      </c>
      <c r="H355" s="83">
        <v>5000000</v>
      </c>
      <c r="I355" s="83">
        <v>5000000</v>
      </c>
      <c r="J355" s="50">
        <f t="shared" si="5"/>
        <v>0</v>
      </c>
    </row>
    <row r="356" spans="1:10" x14ac:dyDescent="0.3">
      <c r="A356" s="81" t="s">
        <v>685</v>
      </c>
      <c r="B356" s="82" t="s">
        <v>686</v>
      </c>
      <c r="C356" s="83">
        <v>9096021</v>
      </c>
      <c r="D356" s="83">
        <v>9096021</v>
      </c>
      <c r="E356" s="83">
        <v>9096021</v>
      </c>
      <c r="F356" s="83">
        <v>4080033</v>
      </c>
      <c r="G356" s="83">
        <v>4080033</v>
      </c>
      <c r="H356" s="83">
        <v>5015988</v>
      </c>
      <c r="I356" s="83">
        <v>5015988</v>
      </c>
      <c r="J356" s="50">
        <f t="shared" si="5"/>
        <v>0.44855140505942104</v>
      </c>
    </row>
    <row r="357" spans="1:10" x14ac:dyDescent="0.3">
      <c r="A357" s="81" t="s">
        <v>687</v>
      </c>
      <c r="B357" s="82" t="s">
        <v>688</v>
      </c>
      <c r="C357" s="83">
        <v>9094747</v>
      </c>
      <c r="D357" s="83">
        <v>9094747</v>
      </c>
      <c r="E357" s="83">
        <v>9094747</v>
      </c>
      <c r="F357" s="83">
        <v>4094747</v>
      </c>
      <c r="G357" s="83">
        <v>4094747</v>
      </c>
      <c r="H357" s="83">
        <v>5000000</v>
      </c>
      <c r="I357" s="83">
        <v>5000000</v>
      </c>
      <c r="J357" s="50">
        <f t="shared" si="5"/>
        <v>0.45023209551623589</v>
      </c>
    </row>
    <row r="358" spans="1:10" x14ac:dyDescent="0.3">
      <c r="A358" s="81" t="s">
        <v>689</v>
      </c>
      <c r="B358" s="82" t="s">
        <v>690</v>
      </c>
      <c r="C358" s="83">
        <v>10653500</v>
      </c>
      <c r="D358" s="83">
        <v>10653500</v>
      </c>
      <c r="E358" s="83">
        <v>10653500</v>
      </c>
      <c r="F358" s="83">
        <v>5653500</v>
      </c>
      <c r="G358" s="83">
        <v>5653500</v>
      </c>
      <c r="H358" s="83">
        <v>5000000</v>
      </c>
      <c r="I358" s="83">
        <v>5000000</v>
      </c>
      <c r="J358" s="50">
        <f t="shared" si="5"/>
        <v>0.53067067161026893</v>
      </c>
    </row>
    <row r="359" spans="1:10" x14ac:dyDescent="0.3">
      <c r="A359" s="81" t="s">
        <v>691</v>
      </c>
      <c r="B359" s="82" t="s">
        <v>692</v>
      </c>
      <c r="C359" s="83">
        <v>11757691</v>
      </c>
      <c r="D359" s="83">
        <v>11757691</v>
      </c>
      <c r="E359" s="83">
        <v>11757691</v>
      </c>
      <c r="F359" s="83">
        <v>6757691</v>
      </c>
      <c r="G359" s="83">
        <v>6757691</v>
      </c>
      <c r="H359" s="83">
        <v>5000000</v>
      </c>
      <c r="I359" s="83">
        <v>5000000</v>
      </c>
      <c r="J359" s="50">
        <f t="shared" si="5"/>
        <v>0.57474643618377108</v>
      </c>
    </row>
    <row r="360" spans="1:10" x14ac:dyDescent="0.3">
      <c r="A360" s="81" t="s">
        <v>693</v>
      </c>
      <c r="B360" s="82" t="s">
        <v>694</v>
      </c>
      <c r="C360" s="83">
        <v>10484204</v>
      </c>
      <c r="D360" s="83">
        <v>10484204</v>
      </c>
      <c r="E360" s="83">
        <v>5484204</v>
      </c>
      <c r="F360" s="84">
        <v>0</v>
      </c>
      <c r="G360" s="84">
        <v>0</v>
      </c>
      <c r="H360" s="83">
        <v>10484204</v>
      </c>
      <c r="I360" s="83">
        <v>5484204</v>
      </c>
      <c r="J360" s="50">
        <f t="shared" si="5"/>
        <v>0</v>
      </c>
    </row>
    <row r="361" spans="1:10" x14ac:dyDescent="0.3">
      <c r="A361" s="81" t="s">
        <v>695</v>
      </c>
      <c r="B361" s="82" t="s">
        <v>696</v>
      </c>
      <c r="C361" s="83">
        <v>10699596</v>
      </c>
      <c r="D361" s="83">
        <v>10699596</v>
      </c>
      <c r="E361" s="83">
        <v>5699596</v>
      </c>
      <c r="F361" s="84">
        <v>0</v>
      </c>
      <c r="G361" s="84">
        <v>0</v>
      </c>
      <c r="H361" s="83">
        <v>10699596</v>
      </c>
      <c r="I361" s="83">
        <v>5699596</v>
      </c>
      <c r="J361" s="50">
        <f t="shared" si="5"/>
        <v>0</v>
      </c>
    </row>
    <row r="362" spans="1:10" x14ac:dyDescent="0.3">
      <c r="A362" s="81" t="s">
        <v>697</v>
      </c>
      <c r="B362" s="82" t="s">
        <v>698</v>
      </c>
      <c r="C362" s="83">
        <v>12191746</v>
      </c>
      <c r="D362" s="83">
        <v>12191746</v>
      </c>
      <c r="E362" s="83">
        <v>12191746</v>
      </c>
      <c r="F362" s="83">
        <v>7191746</v>
      </c>
      <c r="G362" s="83">
        <v>7191746</v>
      </c>
      <c r="H362" s="83">
        <v>5000000</v>
      </c>
      <c r="I362" s="83">
        <v>5000000</v>
      </c>
      <c r="J362" s="50">
        <f t="shared" si="5"/>
        <v>0.58988646909146569</v>
      </c>
    </row>
    <row r="363" spans="1:10" x14ac:dyDescent="0.3">
      <c r="A363" s="81" t="s">
        <v>699</v>
      </c>
      <c r="B363" s="82" t="s">
        <v>700</v>
      </c>
      <c r="C363" s="83">
        <v>11062442</v>
      </c>
      <c r="D363" s="83">
        <v>11062442</v>
      </c>
      <c r="E363" s="83">
        <v>11062442</v>
      </c>
      <c r="F363" s="83">
        <v>6062442</v>
      </c>
      <c r="G363" s="83">
        <v>6062442</v>
      </c>
      <c r="H363" s="83">
        <v>5000000</v>
      </c>
      <c r="I363" s="83">
        <v>5000000</v>
      </c>
      <c r="J363" s="50">
        <f t="shared" si="5"/>
        <v>0.54802022916820714</v>
      </c>
    </row>
    <row r="364" spans="1:10" x14ac:dyDescent="0.3">
      <c r="A364" s="81" t="s">
        <v>701</v>
      </c>
      <c r="B364" s="82" t="s">
        <v>702</v>
      </c>
      <c r="C364" s="83">
        <v>12456583</v>
      </c>
      <c r="D364" s="83">
        <v>12456583</v>
      </c>
      <c r="E364" s="83">
        <v>5000000</v>
      </c>
      <c r="F364" s="84">
        <v>0</v>
      </c>
      <c r="G364" s="84">
        <v>0</v>
      </c>
      <c r="H364" s="83">
        <v>12456583</v>
      </c>
      <c r="I364" s="83">
        <v>5000000</v>
      </c>
      <c r="J364" s="50">
        <f t="shared" si="5"/>
        <v>0</v>
      </c>
    </row>
    <row r="365" spans="1:10" x14ac:dyDescent="0.3">
      <c r="A365" s="81" t="s">
        <v>703</v>
      </c>
      <c r="B365" s="82" t="s">
        <v>704</v>
      </c>
      <c r="C365" s="83">
        <v>10377653</v>
      </c>
      <c r="D365" s="83">
        <v>10377653</v>
      </c>
      <c r="E365" s="83">
        <v>5377653</v>
      </c>
      <c r="F365" s="84">
        <v>0</v>
      </c>
      <c r="G365" s="84">
        <v>0</v>
      </c>
      <c r="H365" s="83">
        <v>10377653</v>
      </c>
      <c r="I365" s="83">
        <v>5377653</v>
      </c>
      <c r="J365" s="50">
        <f t="shared" si="5"/>
        <v>0</v>
      </c>
    </row>
    <row r="366" spans="1:10" x14ac:dyDescent="0.3">
      <c r="A366" s="81" t="s">
        <v>215</v>
      </c>
      <c r="B366" s="82" t="s">
        <v>216</v>
      </c>
      <c r="C366" s="83">
        <v>1184381506</v>
      </c>
      <c r="D366" s="83">
        <v>2184381506</v>
      </c>
      <c r="E366" s="83">
        <v>1295219234.8800001</v>
      </c>
      <c r="F366" s="83">
        <v>690889213</v>
      </c>
      <c r="G366" s="83">
        <v>690889213</v>
      </c>
      <c r="H366" s="83">
        <v>1296030620.79</v>
      </c>
      <c r="I366" s="83">
        <v>406868349.67000002</v>
      </c>
      <c r="J366" s="50">
        <f t="shared" si="5"/>
        <v>0.31628596520446828</v>
      </c>
    </row>
    <row r="367" spans="1:10" x14ac:dyDescent="0.3">
      <c r="A367" s="81" t="s">
        <v>217</v>
      </c>
      <c r="B367" s="82" t="s">
        <v>218</v>
      </c>
      <c r="C367" s="83">
        <v>1765056400</v>
      </c>
      <c r="D367" s="83">
        <v>1763840830</v>
      </c>
      <c r="E367" s="83">
        <v>1254240598.8800001</v>
      </c>
      <c r="F367" s="83">
        <v>754800352.71000004</v>
      </c>
      <c r="G367" s="83">
        <v>727941152.71000004</v>
      </c>
      <c r="H367" s="83">
        <v>993203358.24000001</v>
      </c>
      <c r="I367" s="83">
        <v>483603127.12</v>
      </c>
      <c r="J367" s="50">
        <f t="shared" si="5"/>
        <v>0.42792996957100715</v>
      </c>
    </row>
    <row r="368" spans="1:10" x14ac:dyDescent="0.3">
      <c r="A368" s="81" t="s">
        <v>219</v>
      </c>
      <c r="B368" s="82" t="s">
        <v>220</v>
      </c>
      <c r="C368" s="83">
        <v>104500000</v>
      </c>
      <c r="D368" s="83">
        <v>104500000</v>
      </c>
      <c r="E368" s="83">
        <v>74077264.079999998</v>
      </c>
      <c r="F368" s="83">
        <v>59998400</v>
      </c>
      <c r="G368" s="83">
        <v>39999200</v>
      </c>
      <c r="H368" s="83">
        <v>33612665.950000003</v>
      </c>
      <c r="I368" s="83">
        <v>3189930.03</v>
      </c>
      <c r="J368" s="50">
        <f t="shared" si="5"/>
        <v>0.57414736842105263</v>
      </c>
    </row>
    <row r="369" spans="1:10" x14ac:dyDescent="0.3">
      <c r="A369" s="81" t="s">
        <v>221</v>
      </c>
      <c r="B369" s="82" t="s">
        <v>222</v>
      </c>
      <c r="C369" s="83">
        <v>1660556400</v>
      </c>
      <c r="D369" s="83">
        <v>1659340830</v>
      </c>
      <c r="E369" s="83">
        <v>1180163334.8</v>
      </c>
      <c r="F369" s="83">
        <v>694801952.71000004</v>
      </c>
      <c r="G369" s="83">
        <v>687941952.71000004</v>
      </c>
      <c r="H369" s="83">
        <v>959590692.28999996</v>
      </c>
      <c r="I369" s="83">
        <v>480413197.08999997</v>
      </c>
      <c r="J369" s="50">
        <f t="shared" si="5"/>
        <v>0.41872166353551371</v>
      </c>
    </row>
    <row r="370" spans="1:10" x14ac:dyDescent="0.3">
      <c r="A370" s="81" t="s">
        <v>223</v>
      </c>
      <c r="B370" s="82" t="s">
        <v>224</v>
      </c>
      <c r="C370" s="83">
        <v>472700000</v>
      </c>
      <c r="D370" s="83">
        <v>518197778</v>
      </c>
      <c r="E370" s="83">
        <v>408906347.91000003</v>
      </c>
      <c r="F370" s="83">
        <v>212712542.83000001</v>
      </c>
      <c r="G370" s="83">
        <v>212637536.84999999</v>
      </c>
      <c r="H370" s="83">
        <v>259129381.90000001</v>
      </c>
      <c r="I370" s="83">
        <v>149837951.81</v>
      </c>
      <c r="J370" s="50">
        <f t="shared" si="5"/>
        <v>0.41048524687035615</v>
      </c>
    </row>
    <row r="371" spans="1:10" x14ac:dyDescent="0.3">
      <c r="A371" s="81" t="s">
        <v>225</v>
      </c>
      <c r="B371" s="82" t="s">
        <v>226</v>
      </c>
      <c r="C371" s="83">
        <v>331300000</v>
      </c>
      <c r="D371" s="83">
        <v>382297778</v>
      </c>
      <c r="E371" s="83">
        <v>275306347.91000003</v>
      </c>
      <c r="F371" s="83">
        <v>146058635.52000001</v>
      </c>
      <c r="G371" s="83">
        <v>146058635.52000001</v>
      </c>
      <c r="H371" s="83">
        <v>189883289.21000001</v>
      </c>
      <c r="I371" s="83">
        <v>82891859.120000005</v>
      </c>
      <c r="J371" s="50">
        <f t="shared" si="5"/>
        <v>0.38205462842109433</v>
      </c>
    </row>
    <row r="372" spans="1:10" x14ac:dyDescent="0.3">
      <c r="A372" s="81" t="s">
        <v>227</v>
      </c>
      <c r="B372" s="82" t="s">
        <v>228</v>
      </c>
      <c r="C372" s="83">
        <v>141400000</v>
      </c>
      <c r="D372" s="83">
        <v>135900000</v>
      </c>
      <c r="E372" s="83">
        <v>133600000</v>
      </c>
      <c r="F372" s="83">
        <v>66653907.310000002</v>
      </c>
      <c r="G372" s="83">
        <v>66578901.329999998</v>
      </c>
      <c r="H372" s="83">
        <v>69246092.689999998</v>
      </c>
      <c r="I372" s="83">
        <v>66946092.689999998</v>
      </c>
      <c r="J372" s="50">
        <f t="shared" si="5"/>
        <v>0.49046289411331861</v>
      </c>
    </row>
    <row r="373" spans="1:10" x14ac:dyDescent="0.3">
      <c r="A373" s="81" t="s">
        <v>229</v>
      </c>
      <c r="B373" s="82" t="s">
        <v>230</v>
      </c>
      <c r="C373" s="83">
        <v>2119698268</v>
      </c>
      <c r="D373" s="83">
        <v>2119698268</v>
      </c>
      <c r="E373" s="83">
        <v>1529099217.22</v>
      </c>
      <c r="F373" s="83">
        <v>1163180979.5699999</v>
      </c>
      <c r="G373" s="83">
        <v>1163180979.5699999</v>
      </c>
      <c r="H373" s="83">
        <v>620201738.86000001</v>
      </c>
      <c r="I373" s="83">
        <v>29602688.079999998</v>
      </c>
      <c r="J373" s="50">
        <f t="shared" si="5"/>
        <v>0.54874837477104543</v>
      </c>
    </row>
    <row r="374" spans="1:10" x14ac:dyDescent="0.3">
      <c r="A374" s="81" t="s">
        <v>293</v>
      </c>
      <c r="B374" s="82" t="s">
        <v>294</v>
      </c>
      <c r="C374" s="83">
        <v>3462515</v>
      </c>
      <c r="D374" s="83">
        <v>3462515</v>
      </c>
      <c r="E374" s="84">
        <v>0</v>
      </c>
      <c r="F374" s="84">
        <v>0</v>
      </c>
      <c r="G374" s="84">
        <v>0</v>
      </c>
      <c r="H374" s="83">
        <v>3462515</v>
      </c>
      <c r="I374" s="84">
        <v>0</v>
      </c>
      <c r="J374" s="50">
        <f t="shared" si="5"/>
        <v>0</v>
      </c>
    </row>
    <row r="375" spans="1:10" x14ac:dyDescent="0.3">
      <c r="A375" s="81" t="s">
        <v>405</v>
      </c>
      <c r="B375" s="82" t="s">
        <v>406</v>
      </c>
      <c r="C375" s="83">
        <v>4253946</v>
      </c>
      <c r="D375" s="83">
        <v>4253946</v>
      </c>
      <c r="E375" s="83">
        <v>2073720.78</v>
      </c>
      <c r="F375" s="84">
        <v>0</v>
      </c>
      <c r="G375" s="84">
        <v>0</v>
      </c>
      <c r="H375" s="83">
        <v>4253946</v>
      </c>
      <c r="I375" s="83">
        <v>2073720.78</v>
      </c>
      <c r="J375" s="50">
        <f t="shared" si="5"/>
        <v>0</v>
      </c>
    </row>
    <row r="376" spans="1:10" x14ac:dyDescent="0.3">
      <c r="A376" s="81" t="s">
        <v>437</v>
      </c>
      <c r="B376" s="82" t="s">
        <v>438</v>
      </c>
      <c r="C376" s="83">
        <v>77402773</v>
      </c>
      <c r="D376" s="83">
        <v>77402773</v>
      </c>
      <c r="E376" s="83">
        <v>56418175.030000001</v>
      </c>
      <c r="F376" s="83">
        <v>45151617.57</v>
      </c>
      <c r="G376" s="83">
        <v>45151617.57</v>
      </c>
      <c r="H376" s="83">
        <v>20984598.670000002</v>
      </c>
      <c r="I376" s="84">
        <v>0.7</v>
      </c>
      <c r="J376" s="50">
        <f t="shared" si="5"/>
        <v>0.58333333316107427</v>
      </c>
    </row>
    <row r="377" spans="1:10" x14ac:dyDescent="0.3">
      <c r="A377" s="81" t="s">
        <v>231</v>
      </c>
      <c r="B377" s="82" t="s">
        <v>232</v>
      </c>
      <c r="C377" s="83">
        <v>90000000</v>
      </c>
      <c r="D377" s="83">
        <v>90000000</v>
      </c>
      <c r="E377" s="83">
        <v>72030096.409999996</v>
      </c>
      <c r="F377" s="83">
        <v>52500000</v>
      </c>
      <c r="G377" s="83">
        <v>52500000</v>
      </c>
      <c r="H377" s="83">
        <v>17969903.59</v>
      </c>
      <c r="I377" s="84">
        <v>0</v>
      </c>
      <c r="J377" s="50">
        <f t="shared" si="5"/>
        <v>0.58333333333333337</v>
      </c>
    </row>
    <row r="378" spans="1:10" x14ac:dyDescent="0.3">
      <c r="A378" s="81" t="s">
        <v>233</v>
      </c>
      <c r="B378" s="82" t="s">
        <v>234</v>
      </c>
      <c r="C378" s="83">
        <v>762500000</v>
      </c>
      <c r="D378" s="83">
        <v>762500000</v>
      </c>
      <c r="E378" s="83">
        <v>540515922.14999998</v>
      </c>
      <c r="F378" s="83">
        <v>390400000</v>
      </c>
      <c r="G378" s="83">
        <v>390400000</v>
      </c>
      <c r="H378" s="83">
        <v>221984077.84999999</v>
      </c>
      <c r="I378" s="84">
        <v>0</v>
      </c>
      <c r="J378" s="50">
        <f t="shared" si="5"/>
        <v>0.51200000000000001</v>
      </c>
    </row>
    <row r="379" spans="1:10" x14ac:dyDescent="0.3">
      <c r="A379" s="81" t="s">
        <v>235</v>
      </c>
      <c r="B379" s="82" t="s">
        <v>236</v>
      </c>
      <c r="C379" s="83">
        <v>1047500000</v>
      </c>
      <c r="D379" s="83">
        <v>1047500000</v>
      </c>
      <c r="E379" s="83">
        <v>766444643.25</v>
      </c>
      <c r="F379" s="83">
        <v>611041669</v>
      </c>
      <c r="G379" s="83">
        <v>611041669</v>
      </c>
      <c r="H379" s="83">
        <v>281055356.75</v>
      </c>
      <c r="I379" s="84">
        <v>0</v>
      </c>
      <c r="J379" s="50">
        <f t="shared" si="5"/>
        <v>0.5833333355608592</v>
      </c>
    </row>
    <row r="380" spans="1:10" x14ac:dyDescent="0.3">
      <c r="A380" s="81" t="s">
        <v>461</v>
      </c>
      <c r="B380" s="82" t="s">
        <v>462</v>
      </c>
      <c r="C380" s="83">
        <v>54000000</v>
      </c>
      <c r="D380" s="83">
        <v>54000000</v>
      </c>
      <c r="E380" s="83">
        <v>40500207.270000003</v>
      </c>
      <c r="F380" s="83">
        <v>40500000</v>
      </c>
      <c r="G380" s="83">
        <v>40500000</v>
      </c>
      <c r="H380" s="83">
        <v>13500000</v>
      </c>
      <c r="I380" s="84">
        <v>207.27</v>
      </c>
      <c r="J380" s="50">
        <f t="shared" si="5"/>
        <v>0.75</v>
      </c>
    </row>
    <row r="381" spans="1:10" x14ac:dyDescent="0.3">
      <c r="A381" s="81" t="s">
        <v>518</v>
      </c>
      <c r="B381" s="82" t="s">
        <v>754</v>
      </c>
      <c r="C381" s="83">
        <v>54048204</v>
      </c>
      <c r="D381" s="83">
        <v>54048204</v>
      </c>
      <c r="E381" s="83">
        <v>27528759.329999998</v>
      </c>
      <c r="F381" s="84">
        <v>0</v>
      </c>
      <c r="G381" s="84">
        <v>0</v>
      </c>
      <c r="H381" s="83">
        <v>54048204</v>
      </c>
      <c r="I381" s="83">
        <v>27528759.329999998</v>
      </c>
      <c r="J381" s="50">
        <f t="shared" si="5"/>
        <v>0</v>
      </c>
    </row>
    <row r="382" spans="1:10" x14ac:dyDescent="0.3">
      <c r="A382" s="81" t="s">
        <v>295</v>
      </c>
      <c r="B382" s="82" t="s">
        <v>296</v>
      </c>
      <c r="C382" s="83">
        <v>2943137</v>
      </c>
      <c r="D382" s="83">
        <v>2943137</v>
      </c>
      <c r="E382" s="84">
        <v>0</v>
      </c>
      <c r="F382" s="84">
        <v>0</v>
      </c>
      <c r="G382" s="84">
        <v>0</v>
      </c>
      <c r="H382" s="83">
        <v>2943137</v>
      </c>
      <c r="I382" s="84">
        <v>0</v>
      </c>
      <c r="J382" s="50">
        <f t="shared" si="5"/>
        <v>0</v>
      </c>
    </row>
    <row r="383" spans="1:10" x14ac:dyDescent="0.3">
      <c r="A383" s="81" t="s">
        <v>297</v>
      </c>
      <c r="B383" s="82" t="s">
        <v>298</v>
      </c>
      <c r="C383" s="83">
        <v>9160549</v>
      </c>
      <c r="D383" s="83">
        <v>9160549</v>
      </c>
      <c r="E383" s="83">
        <v>9160549</v>
      </c>
      <c r="F383" s="83">
        <v>9160549</v>
      </c>
      <c r="G383" s="83">
        <v>9160549</v>
      </c>
      <c r="H383" s="84">
        <v>0</v>
      </c>
      <c r="I383" s="84">
        <v>0</v>
      </c>
      <c r="J383" s="50">
        <f t="shared" si="5"/>
        <v>1</v>
      </c>
    </row>
    <row r="384" spans="1:10" x14ac:dyDescent="0.3">
      <c r="A384" s="81" t="s">
        <v>299</v>
      </c>
      <c r="B384" s="82" t="s">
        <v>300</v>
      </c>
      <c r="C384" s="83">
        <v>14427144</v>
      </c>
      <c r="D384" s="83">
        <v>14427144</v>
      </c>
      <c r="E384" s="83">
        <v>14427144</v>
      </c>
      <c r="F384" s="83">
        <v>14427144</v>
      </c>
      <c r="G384" s="83">
        <v>14427144</v>
      </c>
      <c r="H384" s="84">
        <v>0</v>
      </c>
      <c r="I384" s="84">
        <v>0</v>
      </c>
      <c r="J384" s="50">
        <f t="shared" si="5"/>
        <v>1</v>
      </c>
    </row>
    <row r="385" spans="1:10" x14ac:dyDescent="0.3">
      <c r="A385" s="81" t="s">
        <v>237</v>
      </c>
      <c r="B385" s="82" t="s">
        <v>238</v>
      </c>
      <c r="C385" s="83">
        <v>229600000</v>
      </c>
      <c r="D385" s="83">
        <v>233240317</v>
      </c>
      <c r="E385" s="83">
        <v>91403989</v>
      </c>
      <c r="F385" s="83">
        <v>10425968.189999999</v>
      </c>
      <c r="G385" s="83">
        <v>10425968.189999999</v>
      </c>
      <c r="H385" s="83">
        <v>221781348.81</v>
      </c>
      <c r="I385" s="83">
        <v>79945020.810000002</v>
      </c>
      <c r="J385" s="50">
        <f t="shared" si="5"/>
        <v>4.470054030152943E-2</v>
      </c>
    </row>
    <row r="386" spans="1:10" x14ac:dyDescent="0.3">
      <c r="A386" s="81" t="s">
        <v>239</v>
      </c>
      <c r="B386" s="82" t="s">
        <v>240</v>
      </c>
      <c r="C386" s="83">
        <v>228600000</v>
      </c>
      <c r="D386" s="83">
        <v>232240317</v>
      </c>
      <c r="E386" s="83">
        <v>90695115.659999996</v>
      </c>
      <c r="F386" s="83">
        <v>10425968.189999999</v>
      </c>
      <c r="G386" s="83">
        <v>10425968.189999999</v>
      </c>
      <c r="H386" s="83">
        <v>220781348.81</v>
      </c>
      <c r="I386" s="83">
        <v>79236147.469999999</v>
      </c>
      <c r="J386" s="50">
        <f t="shared" si="5"/>
        <v>4.4893015668765211E-2</v>
      </c>
    </row>
    <row r="387" spans="1:10" x14ac:dyDescent="0.3">
      <c r="A387" s="81" t="s">
        <v>480</v>
      </c>
      <c r="B387" s="82" t="s">
        <v>481</v>
      </c>
      <c r="C387" s="83">
        <v>1000000</v>
      </c>
      <c r="D387" s="83">
        <v>1000000</v>
      </c>
      <c r="E387" s="83">
        <v>708873.34</v>
      </c>
      <c r="F387" s="84">
        <v>0</v>
      </c>
      <c r="G387" s="84">
        <v>0</v>
      </c>
      <c r="H387" s="83">
        <v>1000000</v>
      </c>
      <c r="I387" s="83">
        <v>708873.34</v>
      </c>
      <c r="J387" s="50">
        <f t="shared" si="5"/>
        <v>0</v>
      </c>
    </row>
    <row r="388" spans="1:10" x14ac:dyDescent="0.3">
      <c r="A388" s="81" t="s">
        <v>241</v>
      </c>
      <c r="B388" s="82" t="s">
        <v>242</v>
      </c>
      <c r="C388" s="83">
        <v>266344786</v>
      </c>
      <c r="D388" s="83">
        <v>272931360</v>
      </c>
      <c r="E388" s="83">
        <v>257222082.69</v>
      </c>
      <c r="F388" s="83">
        <v>243835083.08000001</v>
      </c>
      <c r="G388" s="83">
        <v>243835083.08000001</v>
      </c>
      <c r="H388" s="83">
        <v>20145673.120000001</v>
      </c>
      <c r="I388" s="83">
        <v>4436395.8099999996</v>
      </c>
      <c r="J388" s="50">
        <f t="shared" si="5"/>
        <v>0.89339342712394798</v>
      </c>
    </row>
    <row r="389" spans="1:10" x14ac:dyDescent="0.3">
      <c r="A389" s="81" t="s">
        <v>338</v>
      </c>
      <c r="B389" s="82" t="s">
        <v>339</v>
      </c>
      <c r="C389" s="83">
        <v>2500106</v>
      </c>
      <c r="D389" s="83">
        <v>2500106</v>
      </c>
      <c r="E389" s="83">
        <v>1967813.69</v>
      </c>
      <c r="F389" s="83">
        <v>1518412.21</v>
      </c>
      <c r="G389" s="83">
        <v>1518412.21</v>
      </c>
      <c r="H389" s="83">
        <v>981693.79</v>
      </c>
      <c r="I389" s="83">
        <v>449401.48</v>
      </c>
      <c r="J389" s="50">
        <f t="shared" si="5"/>
        <v>0.60733913282076835</v>
      </c>
    </row>
    <row r="390" spans="1:10" x14ac:dyDescent="0.3">
      <c r="A390" s="81" t="s">
        <v>449</v>
      </c>
      <c r="B390" s="82" t="s">
        <v>450</v>
      </c>
      <c r="C390" s="83">
        <v>30100000</v>
      </c>
      <c r="D390" s="83">
        <v>30100000</v>
      </c>
      <c r="E390" s="83">
        <v>27518499.050000001</v>
      </c>
      <c r="F390" s="83">
        <v>25273000</v>
      </c>
      <c r="G390" s="83">
        <v>25273000</v>
      </c>
      <c r="H390" s="83">
        <v>4827000</v>
      </c>
      <c r="I390" s="83">
        <v>2245499.0499999998</v>
      </c>
      <c r="J390" s="50">
        <f t="shared" ref="J390:J412" si="6">+F390/D390</f>
        <v>0.83963455149501665</v>
      </c>
    </row>
    <row r="391" spans="1:10" x14ac:dyDescent="0.3">
      <c r="A391" s="81" t="s">
        <v>463</v>
      </c>
      <c r="B391" s="82" t="s">
        <v>751</v>
      </c>
      <c r="C391" s="83">
        <v>30100000</v>
      </c>
      <c r="D391" s="83">
        <v>30100000</v>
      </c>
      <c r="E391" s="83">
        <v>26460000</v>
      </c>
      <c r="F391" s="83">
        <v>25365500</v>
      </c>
      <c r="G391" s="83">
        <v>25365500</v>
      </c>
      <c r="H391" s="83">
        <v>4734500</v>
      </c>
      <c r="I391" s="83">
        <v>1094500</v>
      </c>
      <c r="J391" s="50">
        <f t="shared" si="6"/>
        <v>0.84270764119601327</v>
      </c>
    </row>
    <row r="392" spans="1:10" x14ac:dyDescent="0.3">
      <c r="A392" s="81" t="s">
        <v>492</v>
      </c>
      <c r="B392" s="82" t="s">
        <v>753</v>
      </c>
      <c r="C392" s="83">
        <v>52375926</v>
      </c>
      <c r="D392" s="83">
        <v>52350000</v>
      </c>
      <c r="E392" s="83">
        <v>52350000</v>
      </c>
      <c r="F392" s="83">
        <v>52350000</v>
      </c>
      <c r="G392" s="83">
        <v>52350000</v>
      </c>
      <c r="H392" s="84">
        <v>0</v>
      </c>
      <c r="I392" s="84">
        <v>0</v>
      </c>
      <c r="J392" s="50">
        <f t="shared" si="6"/>
        <v>1</v>
      </c>
    </row>
    <row r="393" spans="1:10" x14ac:dyDescent="0.3">
      <c r="A393" s="81" t="s">
        <v>507</v>
      </c>
      <c r="B393" s="82" t="s">
        <v>508</v>
      </c>
      <c r="C393" s="83">
        <v>81270000</v>
      </c>
      <c r="D393" s="83">
        <v>81270000</v>
      </c>
      <c r="E393" s="83">
        <v>81270000</v>
      </c>
      <c r="F393" s="83">
        <v>81269994.909999996</v>
      </c>
      <c r="G393" s="83">
        <v>81269994.909999996</v>
      </c>
      <c r="H393" s="84">
        <v>5.09</v>
      </c>
      <c r="I393" s="84">
        <v>5.09</v>
      </c>
      <c r="J393" s="50">
        <f t="shared" si="6"/>
        <v>0.99999993736926296</v>
      </c>
    </row>
    <row r="394" spans="1:10" x14ac:dyDescent="0.3">
      <c r="A394" s="81" t="s">
        <v>729</v>
      </c>
      <c r="B394" s="82" t="s">
        <v>755</v>
      </c>
      <c r="C394" s="83">
        <v>291970</v>
      </c>
      <c r="D394" s="83">
        <v>291970</v>
      </c>
      <c r="E394" s="83">
        <v>290969.08</v>
      </c>
      <c r="F394" s="83">
        <v>289802.88</v>
      </c>
      <c r="G394" s="83">
        <v>289802.88</v>
      </c>
      <c r="H394" s="83">
        <v>2167.12</v>
      </c>
      <c r="I394" s="83">
        <v>1166.2</v>
      </c>
      <c r="J394" s="50">
        <f t="shared" si="6"/>
        <v>0.99257759358838238</v>
      </c>
    </row>
    <row r="395" spans="1:10" x14ac:dyDescent="0.3">
      <c r="A395" s="81" t="s">
        <v>758</v>
      </c>
      <c r="B395" s="82" t="s">
        <v>759</v>
      </c>
      <c r="C395" s="84">
        <v>0</v>
      </c>
      <c r="D395" s="83">
        <v>6612500</v>
      </c>
      <c r="E395" s="83">
        <v>6612500</v>
      </c>
      <c r="F395" s="83">
        <v>6505542.2400000002</v>
      </c>
      <c r="G395" s="83">
        <v>6505542.2400000002</v>
      </c>
      <c r="H395" s="83">
        <v>106957.75999999999</v>
      </c>
      <c r="I395" s="83">
        <v>106957.75999999999</v>
      </c>
      <c r="J395" s="50">
        <f t="shared" si="6"/>
        <v>0.9838249134215501</v>
      </c>
    </row>
    <row r="396" spans="1:10" x14ac:dyDescent="0.3">
      <c r="A396" s="81" t="s">
        <v>407</v>
      </c>
      <c r="B396" s="82" t="s">
        <v>408</v>
      </c>
      <c r="C396" s="83">
        <v>15050000</v>
      </c>
      <c r="D396" s="83">
        <v>15050000</v>
      </c>
      <c r="E396" s="83">
        <v>12857500</v>
      </c>
      <c r="F396" s="83">
        <v>12857500</v>
      </c>
      <c r="G396" s="83">
        <v>12857500</v>
      </c>
      <c r="H396" s="83">
        <v>2192500</v>
      </c>
      <c r="I396" s="84">
        <v>0</v>
      </c>
      <c r="J396" s="50">
        <f t="shared" si="6"/>
        <v>0.85431893687707638</v>
      </c>
    </row>
    <row r="397" spans="1:10" x14ac:dyDescent="0.3">
      <c r="A397" s="81" t="s">
        <v>417</v>
      </c>
      <c r="B397" s="82" t="s">
        <v>418</v>
      </c>
      <c r="C397" s="83">
        <v>2284590</v>
      </c>
      <c r="D397" s="83">
        <v>2284590</v>
      </c>
      <c r="E397" s="83">
        <v>2284590</v>
      </c>
      <c r="F397" s="83">
        <v>1783344.3</v>
      </c>
      <c r="G397" s="83">
        <v>1783344.3</v>
      </c>
      <c r="H397" s="83">
        <v>501245.7</v>
      </c>
      <c r="I397" s="83">
        <v>501245.7</v>
      </c>
      <c r="J397" s="50">
        <f t="shared" si="6"/>
        <v>0.78059708744238576</v>
      </c>
    </row>
    <row r="398" spans="1:10" x14ac:dyDescent="0.3">
      <c r="A398" s="81" t="s">
        <v>243</v>
      </c>
      <c r="B398" s="82" t="s">
        <v>244</v>
      </c>
      <c r="C398" s="83">
        <v>1432158</v>
      </c>
      <c r="D398" s="83">
        <v>1432158</v>
      </c>
      <c r="E398" s="83">
        <v>1262018</v>
      </c>
      <c r="F398" s="83">
        <v>1262017.94</v>
      </c>
      <c r="G398" s="83">
        <v>1262017.94</v>
      </c>
      <c r="H398" s="83">
        <v>170140.06</v>
      </c>
      <c r="I398" s="84">
        <v>0.06</v>
      </c>
      <c r="J398" s="50">
        <f t="shared" si="6"/>
        <v>0.88120021673586291</v>
      </c>
    </row>
    <row r="399" spans="1:10" x14ac:dyDescent="0.3">
      <c r="A399" s="81" t="s">
        <v>301</v>
      </c>
      <c r="B399" s="82" t="s">
        <v>302</v>
      </c>
      <c r="C399" s="83">
        <v>1390620</v>
      </c>
      <c r="D399" s="83">
        <v>1390620</v>
      </c>
      <c r="E399" s="83">
        <v>1390620</v>
      </c>
      <c r="F399" s="83">
        <v>1287265.2</v>
      </c>
      <c r="G399" s="83">
        <v>1287265.2</v>
      </c>
      <c r="H399" s="84">
        <v>0</v>
      </c>
      <c r="I399" s="84">
        <v>0</v>
      </c>
      <c r="J399" s="50">
        <f t="shared" si="6"/>
        <v>0.92567717996289423</v>
      </c>
    </row>
    <row r="400" spans="1:10" x14ac:dyDescent="0.3">
      <c r="A400" s="81" t="s">
        <v>419</v>
      </c>
      <c r="B400" s="82" t="s">
        <v>420</v>
      </c>
      <c r="C400" s="83">
        <v>4695600</v>
      </c>
      <c r="D400" s="83">
        <v>4695600</v>
      </c>
      <c r="E400" s="83">
        <v>3922308</v>
      </c>
      <c r="F400" s="83">
        <v>3922308</v>
      </c>
      <c r="G400" s="83">
        <v>3922308</v>
      </c>
      <c r="H400" s="83">
        <v>773292</v>
      </c>
      <c r="I400" s="84">
        <v>0</v>
      </c>
      <c r="J400" s="50">
        <f t="shared" si="6"/>
        <v>0.83531561461794024</v>
      </c>
    </row>
    <row r="401" spans="1:10" x14ac:dyDescent="0.3">
      <c r="A401" s="81" t="s">
        <v>245</v>
      </c>
      <c r="B401" s="82" t="s">
        <v>246</v>
      </c>
      <c r="C401" s="83">
        <v>6020000</v>
      </c>
      <c r="D401" s="83">
        <v>6020000</v>
      </c>
      <c r="E401" s="83">
        <v>5216500</v>
      </c>
      <c r="F401" s="83">
        <v>5216500</v>
      </c>
      <c r="G401" s="83">
        <v>5216500</v>
      </c>
      <c r="H401" s="83">
        <v>803500</v>
      </c>
      <c r="I401" s="84">
        <v>0</v>
      </c>
      <c r="J401" s="50">
        <f t="shared" si="6"/>
        <v>0.86652823920265776</v>
      </c>
    </row>
    <row r="402" spans="1:10" x14ac:dyDescent="0.3">
      <c r="A402" s="81" t="s">
        <v>247</v>
      </c>
      <c r="B402" s="82" t="s">
        <v>248</v>
      </c>
      <c r="C402" s="83">
        <v>7826000</v>
      </c>
      <c r="D402" s="83">
        <v>7826000</v>
      </c>
      <c r="E402" s="83">
        <v>6419400</v>
      </c>
      <c r="F402" s="83">
        <v>6419400</v>
      </c>
      <c r="G402" s="83">
        <v>6419400</v>
      </c>
      <c r="H402" s="83">
        <v>1406600</v>
      </c>
      <c r="I402" s="84">
        <v>0</v>
      </c>
      <c r="J402" s="50">
        <f t="shared" si="6"/>
        <v>0.82026578073089706</v>
      </c>
    </row>
    <row r="403" spans="1:10" x14ac:dyDescent="0.3">
      <c r="A403" s="81" t="s">
        <v>421</v>
      </c>
      <c r="B403" s="82" t="s">
        <v>422</v>
      </c>
      <c r="C403" s="83">
        <v>9030000</v>
      </c>
      <c r="D403" s="83">
        <v>9030000</v>
      </c>
      <c r="E403" s="83">
        <v>8607011.1199999992</v>
      </c>
      <c r="F403" s="84">
        <v>0</v>
      </c>
      <c r="G403" s="84">
        <v>0</v>
      </c>
      <c r="H403" s="83">
        <v>422989</v>
      </c>
      <c r="I403" s="84">
        <v>0.12</v>
      </c>
      <c r="J403" s="50">
        <f t="shared" si="6"/>
        <v>0</v>
      </c>
    </row>
    <row r="404" spans="1:10" x14ac:dyDescent="0.3">
      <c r="A404" s="81" t="s">
        <v>249</v>
      </c>
      <c r="B404" s="82" t="s">
        <v>250</v>
      </c>
      <c r="C404" s="83">
        <v>18060000</v>
      </c>
      <c r="D404" s="83">
        <v>18060000</v>
      </c>
      <c r="E404" s="83">
        <v>15085800</v>
      </c>
      <c r="F404" s="83">
        <v>15085800</v>
      </c>
      <c r="G404" s="83">
        <v>15085800</v>
      </c>
      <c r="H404" s="83">
        <v>2974200</v>
      </c>
      <c r="I404" s="84">
        <v>0</v>
      </c>
      <c r="J404" s="50">
        <f t="shared" si="6"/>
        <v>0.83531561461794024</v>
      </c>
    </row>
    <row r="405" spans="1:10" x14ac:dyDescent="0.3">
      <c r="A405" s="81" t="s">
        <v>423</v>
      </c>
      <c r="B405" s="82" t="s">
        <v>424</v>
      </c>
      <c r="C405" s="83">
        <v>3010000</v>
      </c>
      <c r="D405" s="83">
        <v>3010000</v>
      </c>
      <c r="E405" s="83">
        <v>2895488.78</v>
      </c>
      <c r="F405" s="83">
        <v>2655250</v>
      </c>
      <c r="G405" s="83">
        <v>2655250</v>
      </c>
      <c r="H405" s="83">
        <v>114512</v>
      </c>
      <c r="I405" s="84">
        <v>0.78</v>
      </c>
      <c r="J405" s="50">
        <f t="shared" si="6"/>
        <v>0.88214285714285712</v>
      </c>
    </row>
    <row r="406" spans="1:10" x14ac:dyDescent="0.3">
      <c r="A406" s="81" t="s">
        <v>425</v>
      </c>
      <c r="B406" s="82" t="s">
        <v>426</v>
      </c>
      <c r="C406" s="83">
        <v>336518</v>
      </c>
      <c r="D406" s="83">
        <v>336518</v>
      </c>
      <c r="E406" s="83">
        <v>319881.38</v>
      </c>
      <c r="F406" s="83">
        <v>282261.81</v>
      </c>
      <c r="G406" s="83">
        <v>282261.81</v>
      </c>
      <c r="H406" s="83">
        <v>54256.19</v>
      </c>
      <c r="I406" s="83">
        <v>37619.57</v>
      </c>
      <c r="J406" s="50">
        <f t="shared" si="6"/>
        <v>0.83877180418283714</v>
      </c>
    </row>
    <row r="407" spans="1:10" x14ac:dyDescent="0.3">
      <c r="A407" s="81" t="s">
        <v>427</v>
      </c>
      <c r="B407" s="82" t="s">
        <v>428</v>
      </c>
      <c r="C407" s="83">
        <v>571298</v>
      </c>
      <c r="D407" s="83">
        <v>571298</v>
      </c>
      <c r="E407" s="83">
        <v>491183.59</v>
      </c>
      <c r="F407" s="83">
        <v>491183.59</v>
      </c>
      <c r="G407" s="83">
        <v>491183.59</v>
      </c>
      <c r="H407" s="83">
        <v>80114.41</v>
      </c>
      <c r="I407" s="84">
        <v>0</v>
      </c>
      <c r="J407" s="50">
        <f t="shared" si="6"/>
        <v>0.85976773942845941</v>
      </c>
    </row>
    <row r="408" spans="1:10" x14ac:dyDescent="0.3">
      <c r="A408" s="81" t="s">
        <v>739</v>
      </c>
      <c r="B408" s="82" t="s">
        <v>740</v>
      </c>
      <c r="C408" s="83">
        <v>20000000</v>
      </c>
      <c r="D408" s="83">
        <v>20000000</v>
      </c>
      <c r="E408" s="83">
        <v>15000000</v>
      </c>
      <c r="F408" s="83">
        <v>11666662</v>
      </c>
      <c r="G408" s="83">
        <v>11666662</v>
      </c>
      <c r="H408" s="83">
        <v>5000000</v>
      </c>
      <c r="I408" s="84">
        <v>0</v>
      </c>
      <c r="J408" s="50">
        <f t="shared" si="6"/>
        <v>0.58333310000000005</v>
      </c>
    </row>
    <row r="409" spans="1:10" x14ac:dyDescent="0.3">
      <c r="A409" s="81" t="s">
        <v>741</v>
      </c>
      <c r="B409" s="82" t="s">
        <v>742</v>
      </c>
      <c r="C409" s="83">
        <v>20000000</v>
      </c>
      <c r="D409" s="83">
        <v>20000000</v>
      </c>
      <c r="E409" s="83">
        <v>15000000</v>
      </c>
      <c r="F409" s="83">
        <v>11666662</v>
      </c>
      <c r="G409" s="83">
        <v>11666662</v>
      </c>
      <c r="H409" s="83">
        <v>5000000</v>
      </c>
      <c r="I409" s="84">
        <v>0</v>
      </c>
      <c r="J409" s="50">
        <f t="shared" si="6"/>
        <v>0.58333310000000005</v>
      </c>
    </row>
    <row r="410" spans="1:10" x14ac:dyDescent="0.3">
      <c r="A410" s="81" t="s">
        <v>748</v>
      </c>
      <c r="B410" s="82" t="s">
        <v>749</v>
      </c>
      <c r="C410" s="83">
        <v>20000000</v>
      </c>
      <c r="D410" s="83">
        <v>20000000</v>
      </c>
      <c r="E410" s="83">
        <v>15000000</v>
      </c>
      <c r="F410" s="83">
        <v>11666662</v>
      </c>
      <c r="G410" s="83">
        <v>11666662</v>
      </c>
      <c r="H410" s="83">
        <v>5000000</v>
      </c>
      <c r="I410" s="84">
        <v>0</v>
      </c>
      <c r="J410" s="50">
        <f t="shared" si="6"/>
        <v>0.58333310000000005</v>
      </c>
    </row>
    <row r="411" spans="1:10" x14ac:dyDescent="0.3">
      <c r="A411" s="44" t="s">
        <v>741</v>
      </c>
      <c r="B411" s="44" t="s">
        <v>742</v>
      </c>
      <c r="C411" s="45">
        <v>0</v>
      </c>
      <c r="D411" s="45">
        <v>206121266</v>
      </c>
      <c r="E411" s="45">
        <v>206121266</v>
      </c>
      <c r="F411" s="45">
        <v>206121266</v>
      </c>
      <c r="G411" s="45">
        <v>206121266</v>
      </c>
      <c r="H411" s="45">
        <v>0</v>
      </c>
      <c r="I411" s="45">
        <v>0</v>
      </c>
      <c r="J411" s="50">
        <f t="shared" si="6"/>
        <v>1</v>
      </c>
    </row>
    <row r="412" spans="1:10" x14ac:dyDescent="0.3">
      <c r="A412" s="46" t="s">
        <v>743</v>
      </c>
      <c r="B412" s="46" t="s">
        <v>744</v>
      </c>
      <c r="C412" s="47">
        <v>0</v>
      </c>
      <c r="D412" s="47">
        <v>206121266</v>
      </c>
      <c r="E412" s="47">
        <v>206121266</v>
      </c>
      <c r="F412" s="47">
        <v>206121266</v>
      </c>
      <c r="G412" s="47">
        <v>206121266</v>
      </c>
      <c r="H412" s="47">
        <v>0</v>
      </c>
      <c r="I412" s="47">
        <v>0</v>
      </c>
      <c r="J412" s="50">
        <f t="shared" si="6"/>
        <v>1</v>
      </c>
    </row>
  </sheetData>
  <autoFilter ref="A5:J412" xr:uid="{00000000-0001-0000-0000-000000000000}"/>
  <mergeCells count="3">
    <mergeCell ref="A2:M2"/>
    <mergeCell ref="A3:M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J2:J4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J6:J412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U1924"/>
  <sheetViews>
    <sheetView showGridLines="0" zoomScaleNormal="100" workbookViewId="0">
      <selection activeCell="J1594" sqref="J1594"/>
    </sheetView>
  </sheetViews>
  <sheetFormatPr baseColWidth="10" defaultColWidth="11.44140625" defaultRowHeight="13.8" x14ac:dyDescent="0.25"/>
  <cols>
    <col min="1" max="1" width="11.5546875" style="7" customWidth="1"/>
    <col min="2" max="2" width="32.6640625" style="7" customWidth="1"/>
    <col min="3" max="3" width="37" style="7" hidden="1" customWidth="1"/>
    <col min="4" max="4" width="8" style="33" customWidth="1"/>
    <col min="5" max="5" width="9.44140625" style="35" customWidth="1"/>
    <col min="6" max="6" width="20.5546875" style="7" customWidth="1"/>
    <col min="7" max="7" width="23.88671875" style="10" customWidth="1"/>
    <col min="8" max="8" width="25.109375" style="10" customWidth="1"/>
    <col min="9" max="9" width="21.77734375" style="10" bestFit="1" customWidth="1"/>
    <col min="10" max="10" width="16.33203125" style="10" bestFit="1" customWidth="1"/>
    <col min="11" max="11" width="19.6640625" style="10" bestFit="1" customWidth="1"/>
    <col min="12" max="12" width="15.109375" style="10" bestFit="1" customWidth="1"/>
    <col min="13" max="13" width="21.21875" style="10" bestFit="1" customWidth="1"/>
    <col min="14" max="15" width="19.109375" style="10" bestFit="1" customWidth="1"/>
    <col min="16" max="16" width="16.6640625" style="7" bestFit="1" customWidth="1"/>
    <col min="17" max="17" width="5.21875" style="7" customWidth="1"/>
    <col min="18" max="18" width="28.77734375" style="7" bestFit="1" customWidth="1"/>
    <col min="19" max="19" width="19" style="7" bestFit="1" customWidth="1"/>
    <col min="20" max="20" width="17.88671875" style="7" bestFit="1" customWidth="1"/>
    <col min="21" max="16384" width="11.44140625" style="7"/>
  </cols>
  <sheetData>
    <row r="2" spans="1:16" ht="12.6" x14ac:dyDescent="0.2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12.6" x14ac:dyDescent="0.2">
      <c r="A3" s="93" t="s">
        <v>768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ht="25.5" customHeight="1" x14ac:dyDescent="0.25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ht="25.2" x14ac:dyDescent="0.2">
      <c r="A5" s="41" t="s">
        <v>1</v>
      </c>
      <c r="B5" s="41" t="s">
        <v>2</v>
      </c>
      <c r="C5" s="25" t="s">
        <v>730</v>
      </c>
      <c r="D5" s="42" t="s">
        <v>3</v>
      </c>
      <c r="E5" s="43" t="s">
        <v>4</v>
      </c>
      <c r="F5" s="41" t="s">
        <v>5</v>
      </c>
      <c r="G5" s="39" t="s">
        <v>6</v>
      </c>
      <c r="H5" s="38" t="s">
        <v>7</v>
      </c>
      <c r="I5" s="39" t="s">
        <v>8</v>
      </c>
      <c r="J5" s="39" t="s">
        <v>9</v>
      </c>
      <c r="K5" s="39" t="s">
        <v>10</v>
      </c>
      <c r="L5" s="39" t="s">
        <v>11</v>
      </c>
      <c r="M5" s="38" t="s">
        <v>12</v>
      </c>
      <c r="N5" s="39" t="s">
        <v>13</v>
      </c>
      <c r="O5" s="39" t="s">
        <v>14</v>
      </c>
      <c r="P5" s="40" t="s">
        <v>16</v>
      </c>
    </row>
    <row r="6" spans="1:16" hidden="1" x14ac:dyDescent="0.2">
      <c r="A6" s="36" t="s">
        <v>17</v>
      </c>
      <c r="B6" s="36" t="s">
        <v>760</v>
      </c>
      <c r="C6" s="37" t="str">
        <f>+CONCATENATE(A6," ",B6)</f>
        <v>213 Ministerio de Cultura Juventud</v>
      </c>
      <c r="D6" s="36" t="s">
        <v>18</v>
      </c>
      <c r="E6" s="36" t="s">
        <v>19</v>
      </c>
      <c r="F6" s="36" t="s">
        <v>19</v>
      </c>
      <c r="G6" s="85">
        <v>48895000000</v>
      </c>
      <c r="H6" s="85">
        <v>50457694592.370003</v>
      </c>
      <c r="I6" s="85">
        <v>43401315957.959999</v>
      </c>
      <c r="J6" s="85">
        <v>847323872.86000001</v>
      </c>
      <c r="K6" s="85">
        <v>3035524979.6999998</v>
      </c>
      <c r="L6" s="85">
        <v>62201295.200000003</v>
      </c>
      <c r="M6" s="85">
        <v>21129313166.509998</v>
      </c>
      <c r="N6" s="85">
        <v>20580372570.299999</v>
      </c>
      <c r="O6" s="85">
        <v>25383331278.099998</v>
      </c>
      <c r="P6" s="56">
        <f>+IFERROR(M6/H6,0)</f>
        <v>0.41875304326141533</v>
      </c>
    </row>
    <row r="7" spans="1:16" ht="14.4" hidden="1" x14ac:dyDescent="0.2">
      <c r="A7" s="75" t="s">
        <v>20</v>
      </c>
      <c r="B7" s="75" t="s">
        <v>762</v>
      </c>
      <c r="C7" s="57" t="str">
        <f t="shared" ref="C7:C70" si="0">+CONCATENATE(A7," ",B7)</f>
        <v>21374900 Actividades Centrales</v>
      </c>
      <c r="D7" s="75" t="s">
        <v>18</v>
      </c>
      <c r="E7" s="75" t="s">
        <v>19</v>
      </c>
      <c r="F7" s="75" t="s">
        <v>19</v>
      </c>
      <c r="G7" s="76">
        <v>8666777421</v>
      </c>
      <c r="H7" s="76">
        <v>9666777421</v>
      </c>
      <c r="I7" s="76">
        <v>7743755627.5600004</v>
      </c>
      <c r="J7" s="76">
        <v>171281409.55000001</v>
      </c>
      <c r="K7" s="76">
        <v>1429074522.4300001</v>
      </c>
      <c r="L7" s="76">
        <v>50515995.590000004</v>
      </c>
      <c r="M7" s="76">
        <v>4123664230.1300001</v>
      </c>
      <c r="N7" s="76">
        <v>3989545769.5</v>
      </c>
      <c r="O7" s="76">
        <v>3892241263.3000002</v>
      </c>
      <c r="P7" s="56">
        <f t="shared" ref="P7:P70" si="1">+IFERROR(M7/H7,0)</f>
        <v>0.4265810673546489</v>
      </c>
    </row>
    <row r="8" spans="1:16" ht="14.4" hidden="1" x14ac:dyDescent="0.2">
      <c r="A8" s="75" t="s">
        <v>20</v>
      </c>
      <c r="B8" s="75" t="s">
        <v>762</v>
      </c>
      <c r="C8" s="58" t="str">
        <f t="shared" si="0"/>
        <v>21374900 Actividades Centrales</v>
      </c>
      <c r="D8" s="75" t="s">
        <v>18</v>
      </c>
      <c r="E8" s="75" t="s">
        <v>21</v>
      </c>
      <c r="F8" s="75" t="s">
        <v>22</v>
      </c>
      <c r="G8" s="76">
        <v>3216503639</v>
      </c>
      <c r="H8" s="76">
        <v>3216503639</v>
      </c>
      <c r="I8" s="76">
        <v>3216503639</v>
      </c>
      <c r="J8" s="76">
        <v>0</v>
      </c>
      <c r="K8" s="76">
        <v>248459597.61000001</v>
      </c>
      <c r="L8" s="76">
        <v>0</v>
      </c>
      <c r="M8" s="76">
        <v>1753056947.73</v>
      </c>
      <c r="N8" s="76">
        <v>1753056947.73</v>
      </c>
      <c r="O8" s="76">
        <v>1214987093.6600001</v>
      </c>
      <c r="P8" s="56">
        <f t="shared" si="1"/>
        <v>0.54501941999201953</v>
      </c>
    </row>
    <row r="9" spans="1:16" ht="14.4" hidden="1" x14ac:dyDescent="0.2">
      <c r="A9" s="75" t="s">
        <v>20</v>
      </c>
      <c r="B9" s="75" t="s">
        <v>762</v>
      </c>
      <c r="C9" s="58" t="str">
        <f t="shared" si="0"/>
        <v>21374900 Actividades Centrales</v>
      </c>
      <c r="D9" s="75" t="s">
        <v>18</v>
      </c>
      <c r="E9" s="75" t="s">
        <v>23</v>
      </c>
      <c r="F9" s="75" t="s">
        <v>24</v>
      </c>
      <c r="G9" s="76">
        <v>1294197354</v>
      </c>
      <c r="H9" s="76">
        <v>1408713868</v>
      </c>
      <c r="I9" s="76">
        <v>1408713868</v>
      </c>
      <c r="J9" s="76">
        <v>0</v>
      </c>
      <c r="K9" s="76">
        <v>981512.68</v>
      </c>
      <c r="L9" s="76">
        <v>0</v>
      </c>
      <c r="M9" s="76">
        <v>744419250.04999995</v>
      </c>
      <c r="N9" s="76">
        <v>744419250.04999995</v>
      </c>
      <c r="O9" s="76">
        <v>663313105.26999998</v>
      </c>
      <c r="P9" s="56">
        <f t="shared" si="1"/>
        <v>0.52843893068709391</v>
      </c>
    </row>
    <row r="10" spans="1:16" ht="14.4" hidden="1" x14ac:dyDescent="0.2">
      <c r="A10" s="75" t="s">
        <v>20</v>
      </c>
      <c r="B10" s="75" t="s">
        <v>762</v>
      </c>
      <c r="C10" s="58" t="str">
        <f t="shared" si="0"/>
        <v>21374900 Actividades Centrales</v>
      </c>
      <c r="D10" s="75" t="s">
        <v>18</v>
      </c>
      <c r="E10" s="75" t="s">
        <v>25</v>
      </c>
      <c r="F10" s="75" t="s">
        <v>26</v>
      </c>
      <c r="G10" s="76">
        <v>1279197354</v>
      </c>
      <c r="H10" s="76">
        <v>1398713868</v>
      </c>
      <c r="I10" s="76">
        <v>1398713868</v>
      </c>
      <c r="J10" s="76">
        <v>0</v>
      </c>
      <c r="K10" s="76">
        <v>981512.68</v>
      </c>
      <c r="L10" s="76">
        <v>0</v>
      </c>
      <c r="M10" s="76">
        <v>737723108.85000002</v>
      </c>
      <c r="N10" s="76">
        <v>737723108.85000002</v>
      </c>
      <c r="O10" s="76">
        <v>660009246.47000003</v>
      </c>
      <c r="P10" s="56">
        <f t="shared" si="1"/>
        <v>0.52742960924871596</v>
      </c>
    </row>
    <row r="11" spans="1:16" ht="14.4" hidden="1" x14ac:dyDescent="0.2">
      <c r="A11" s="75" t="s">
        <v>20</v>
      </c>
      <c r="B11" s="75" t="s">
        <v>762</v>
      </c>
      <c r="C11" s="58" t="str">
        <f t="shared" si="0"/>
        <v>21374900 Actividades Centrales</v>
      </c>
      <c r="D11" s="75" t="s">
        <v>18</v>
      </c>
      <c r="E11" s="75" t="s">
        <v>27</v>
      </c>
      <c r="F11" s="75" t="s">
        <v>28</v>
      </c>
      <c r="G11" s="76">
        <v>15000000</v>
      </c>
      <c r="H11" s="76">
        <v>10000000</v>
      </c>
      <c r="I11" s="76">
        <v>10000000</v>
      </c>
      <c r="J11" s="76">
        <v>0</v>
      </c>
      <c r="K11" s="76">
        <v>0</v>
      </c>
      <c r="L11" s="76">
        <v>0</v>
      </c>
      <c r="M11" s="76">
        <v>6696141.2000000002</v>
      </c>
      <c r="N11" s="76">
        <v>6696141.2000000002</v>
      </c>
      <c r="O11" s="76">
        <v>3303858.8</v>
      </c>
      <c r="P11" s="56">
        <f t="shared" si="1"/>
        <v>0.66961411999999998</v>
      </c>
    </row>
    <row r="12" spans="1:16" ht="14.4" hidden="1" x14ac:dyDescent="0.2">
      <c r="A12" s="75" t="s">
        <v>20</v>
      </c>
      <c r="B12" s="75" t="s">
        <v>762</v>
      </c>
      <c r="C12" s="58" t="str">
        <f t="shared" si="0"/>
        <v>21374900 Actividades Centrales</v>
      </c>
      <c r="D12" s="75" t="s">
        <v>18</v>
      </c>
      <c r="E12" s="75" t="s">
        <v>29</v>
      </c>
      <c r="F12" s="75" t="s">
        <v>30</v>
      </c>
      <c r="G12" s="76">
        <v>31100000</v>
      </c>
      <c r="H12" s="76">
        <v>31100000</v>
      </c>
      <c r="I12" s="76">
        <v>31100000</v>
      </c>
      <c r="J12" s="76">
        <v>0</v>
      </c>
      <c r="K12" s="76">
        <v>0</v>
      </c>
      <c r="L12" s="76">
        <v>0</v>
      </c>
      <c r="M12" s="76">
        <v>15939600.140000001</v>
      </c>
      <c r="N12" s="76">
        <v>15939600.140000001</v>
      </c>
      <c r="O12" s="76">
        <v>15160399.859999999</v>
      </c>
      <c r="P12" s="56">
        <f t="shared" si="1"/>
        <v>0.51252733569131836</v>
      </c>
    </row>
    <row r="13" spans="1:16" ht="14.4" hidden="1" x14ac:dyDescent="0.2">
      <c r="A13" s="75" t="s">
        <v>20</v>
      </c>
      <c r="B13" s="75" t="s">
        <v>762</v>
      </c>
      <c r="C13" s="58" t="str">
        <f t="shared" si="0"/>
        <v>21374900 Actividades Centrales</v>
      </c>
      <c r="D13" s="75" t="s">
        <v>18</v>
      </c>
      <c r="E13" s="75" t="s">
        <v>31</v>
      </c>
      <c r="F13" s="75" t="s">
        <v>32</v>
      </c>
      <c r="G13" s="76">
        <v>31100000</v>
      </c>
      <c r="H13" s="76">
        <v>31100000</v>
      </c>
      <c r="I13" s="76">
        <v>31100000</v>
      </c>
      <c r="J13" s="76">
        <v>0</v>
      </c>
      <c r="K13" s="76">
        <v>0</v>
      </c>
      <c r="L13" s="76">
        <v>0</v>
      </c>
      <c r="M13" s="76">
        <v>15939600.140000001</v>
      </c>
      <c r="N13" s="76">
        <v>15939600.140000001</v>
      </c>
      <c r="O13" s="76">
        <v>15160399.859999999</v>
      </c>
      <c r="P13" s="56">
        <f t="shared" si="1"/>
        <v>0.51252733569131836</v>
      </c>
    </row>
    <row r="14" spans="1:16" ht="14.4" hidden="1" x14ac:dyDescent="0.2">
      <c r="A14" s="75" t="s">
        <v>20</v>
      </c>
      <c r="B14" s="75" t="s">
        <v>762</v>
      </c>
      <c r="C14" s="58" t="str">
        <f t="shared" si="0"/>
        <v>21374900 Actividades Centrales</v>
      </c>
      <c r="D14" s="75" t="s">
        <v>18</v>
      </c>
      <c r="E14" s="75" t="s">
        <v>33</v>
      </c>
      <c r="F14" s="75" t="s">
        <v>34</v>
      </c>
      <c r="G14" s="76">
        <v>1324502641</v>
      </c>
      <c r="H14" s="76">
        <v>1212486127</v>
      </c>
      <c r="I14" s="76">
        <v>1212486127</v>
      </c>
      <c r="J14" s="76">
        <v>0</v>
      </c>
      <c r="K14" s="76">
        <v>394454.51</v>
      </c>
      <c r="L14" s="76">
        <v>0</v>
      </c>
      <c r="M14" s="76">
        <v>685392164.96000004</v>
      </c>
      <c r="N14" s="76">
        <v>685392164.96000004</v>
      </c>
      <c r="O14" s="76">
        <v>526699507.52999997</v>
      </c>
      <c r="P14" s="56">
        <f t="shared" si="1"/>
        <v>0.56527835634361867</v>
      </c>
    </row>
    <row r="15" spans="1:16" ht="14.4" hidden="1" x14ac:dyDescent="0.2">
      <c r="A15" s="75" t="s">
        <v>20</v>
      </c>
      <c r="B15" s="75" t="s">
        <v>762</v>
      </c>
      <c r="C15" s="58" t="str">
        <f t="shared" si="0"/>
        <v>21374900 Actividades Centrales</v>
      </c>
      <c r="D15" s="75" t="s">
        <v>18</v>
      </c>
      <c r="E15" s="75" t="s">
        <v>35</v>
      </c>
      <c r="F15" s="75" t="s">
        <v>36</v>
      </c>
      <c r="G15" s="76">
        <v>407700000</v>
      </c>
      <c r="H15" s="76">
        <v>356761312</v>
      </c>
      <c r="I15" s="76">
        <v>356761312</v>
      </c>
      <c r="J15" s="76">
        <v>0</v>
      </c>
      <c r="K15" s="76">
        <v>105298.21</v>
      </c>
      <c r="L15" s="76">
        <v>0</v>
      </c>
      <c r="M15" s="76">
        <v>206365577.71000001</v>
      </c>
      <c r="N15" s="76">
        <v>206365577.71000001</v>
      </c>
      <c r="O15" s="76">
        <v>150290436.08000001</v>
      </c>
      <c r="P15" s="56">
        <f t="shared" si="1"/>
        <v>0.57844158200090934</v>
      </c>
    </row>
    <row r="16" spans="1:16" ht="14.4" hidden="1" x14ac:dyDescent="0.2">
      <c r="A16" s="75" t="s">
        <v>20</v>
      </c>
      <c r="B16" s="75" t="s">
        <v>762</v>
      </c>
      <c r="C16" s="58" t="str">
        <f t="shared" si="0"/>
        <v>21374900 Actividades Centrales</v>
      </c>
      <c r="D16" s="75" t="s">
        <v>18</v>
      </c>
      <c r="E16" s="75" t="s">
        <v>37</v>
      </c>
      <c r="F16" s="75" t="s">
        <v>38</v>
      </c>
      <c r="G16" s="76">
        <v>437416065</v>
      </c>
      <c r="H16" s="76">
        <v>386400135</v>
      </c>
      <c r="I16" s="76">
        <v>386400135</v>
      </c>
      <c r="J16" s="76">
        <v>0</v>
      </c>
      <c r="K16" s="76">
        <v>267335.5</v>
      </c>
      <c r="L16" s="76">
        <v>0</v>
      </c>
      <c r="M16" s="76">
        <v>247068302.06999999</v>
      </c>
      <c r="N16" s="76">
        <v>247068302.06999999</v>
      </c>
      <c r="O16" s="76">
        <v>139064497.43000001</v>
      </c>
      <c r="P16" s="56">
        <f t="shared" si="1"/>
        <v>0.63941049624633284</v>
      </c>
    </row>
    <row r="17" spans="1:16" ht="14.4" hidden="1" x14ac:dyDescent="0.2">
      <c r="A17" s="75" t="s">
        <v>20</v>
      </c>
      <c r="B17" s="75" t="s">
        <v>762</v>
      </c>
      <c r="C17" s="58" t="str">
        <f t="shared" si="0"/>
        <v>21374900 Actividades Centrales</v>
      </c>
      <c r="D17" s="75" t="s">
        <v>18</v>
      </c>
      <c r="E17" s="75" t="s">
        <v>39</v>
      </c>
      <c r="F17" s="75" t="s">
        <v>40</v>
      </c>
      <c r="G17" s="76">
        <v>200874516</v>
      </c>
      <c r="H17" s="76">
        <v>200874516</v>
      </c>
      <c r="I17" s="76">
        <v>200874516</v>
      </c>
      <c r="J17" s="76">
        <v>0</v>
      </c>
      <c r="K17" s="76">
        <v>0</v>
      </c>
      <c r="L17" s="76">
        <v>0</v>
      </c>
      <c r="M17" s="76">
        <v>5773229.4400000004</v>
      </c>
      <c r="N17" s="76">
        <v>5773229.4400000004</v>
      </c>
      <c r="O17" s="76">
        <v>195101286.56</v>
      </c>
      <c r="P17" s="56">
        <f t="shared" si="1"/>
        <v>2.8740477164360661E-2</v>
      </c>
    </row>
    <row r="18" spans="1:16" ht="14.4" hidden="1" x14ac:dyDescent="0.2">
      <c r="A18" s="75" t="s">
        <v>20</v>
      </c>
      <c r="B18" s="75" t="s">
        <v>762</v>
      </c>
      <c r="C18" s="58" t="str">
        <f t="shared" si="0"/>
        <v>21374900 Actividades Centrales</v>
      </c>
      <c r="D18" s="75" t="s">
        <v>18</v>
      </c>
      <c r="E18" s="75" t="s">
        <v>41</v>
      </c>
      <c r="F18" s="75" t="s">
        <v>42</v>
      </c>
      <c r="G18" s="76">
        <v>169512060</v>
      </c>
      <c r="H18" s="76">
        <v>172012060</v>
      </c>
      <c r="I18" s="76">
        <v>172012060</v>
      </c>
      <c r="J18" s="76">
        <v>0</v>
      </c>
      <c r="K18" s="76">
        <v>0</v>
      </c>
      <c r="L18" s="76">
        <v>0</v>
      </c>
      <c r="M18" s="76">
        <v>171980096</v>
      </c>
      <c r="N18" s="76">
        <v>171980096</v>
      </c>
      <c r="O18" s="76">
        <v>31964</v>
      </c>
      <c r="P18" s="56">
        <f t="shared" si="1"/>
        <v>0.99981417581999776</v>
      </c>
    </row>
    <row r="19" spans="1:16" ht="14.4" hidden="1" x14ac:dyDescent="0.2">
      <c r="A19" s="75" t="s">
        <v>20</v>
      </c>
      <c r="B19" s="75" t="s">
        <v>762</v>
      </c>
      <c r="C19" s="58" t="str">
        <f t="shared" si="0"/>
        <v>21374900 Actividades Centrales</v>
      </c>
      <c r="D19" s="75" t="s">
        <v>18</v>
      </c>
      <c r="E19" s="75" t="s">
        <v>43</v>
      </c>
      <c r="F19" s="75" t="s">
        <v>44</v>
      </c>
      <c r="G19" s="76">
        <v>109000000</v>
      </c>
      <c r="H19" s="76">
        <v>96438104</v>
      </c>
      <c r="I19" s="76">
        <v>96438104</v>
      </c>
      <c r="J19" s="76">
        <v>0</v>
      </c>
      <c r="K19" s="76">
        <v>21820.799999999999</v>
      </c>
      <c r="L19" s="76">
        <v>0</v>
      </c>
      <c r="M19" s="76">
        <v>54204959.740000002</v>
      </c>
      <c r="N19" s="76">
        <v>54204959.740000002</v>
      </c>
      <c r="O19" s="76">
        <v>42211323.460000001</v>
      </c>
      <c r="P19" s="56">
        <f t="shared" si="1"/>
        <v>0.56206994426186563</v>
      </c>
    </row>
    <row r="20" spans="1:16" ht="14.4" hidden="1" x14ac:dyDescent="0.2">
      <c r="A20" s="75" t="s">
        <v>20</v>
      </c>
      <c r="B20" s="75" t="s">
        <v>762</v>
      </c>
      <c r="C20" s="58" t="str">
        <f t="shared" si="0"/>
        <v>21374900 Actividades Centrales</v>
      </c>
      <c r="D20" s="75" t="s">
        <v>18</v>
      </c>
      <c r="E20" s="75" t="s">
        <v>45</v>
      </c>
      <c r="F20" s="75" t="s">
        <v>46</v>
      </c>
      <c r="G20" s="76">
        <v>238770235</v>
      </c>
      <c r="H20" s="76">
        <v>238770235</v>
      </c>
      <c r="I20" s="76">
        <v>238770235</v>
      </c>
      <c r="J20" s="76">
        <v>0</v>
      </c>
      <c r="K20" s="76">
        <v>95573259</v>
      </c>
      <c r="L20" s="76">
        <v>0</v>
      </c>
      <c r="M20" s="76">
        <v>136749274</v>
      </c>
      <c r="N20" s="76">
        <v>136749274</v>
      </c>
      <c r="O20" s="76">
        <v>6447702</v>
      </c>
      <c r="P20" s="56">
        <f t="shared" si="1"/>
        <v>0.57272328772470316</v>
      </c>
    </row>
    <row r="21" spans="1:16" ht="14.4" hidden="1" x14ac:dyDescent="0.2">
      <c r="A21" s="75" t="s">
        <v>20</v>
      </c>
      <c r="B21" s="75" t="s">
        <v>762</v>
      </c>
      <c r="C21" s="58" t="str">
        <f t="shared" si="0"/>
        <v>21374900 Actividades Centrales</v>
      </c>
      <c r="D21" s="75" t="s">
        <v>18</v>
      </c>
      <c r="E21" s="75" t="s">
        <v>47</v>
      </c>
      <c r="F21" s="75" t="s">
        <v>48</v>
      </c>
      <c r="G21" s="76">
        <v>226525607</v>
      </c>
      <c r="H21" s="76">
        <v>226525607</v>
      </c>
      <c r="I21" s="76">
        <v>226525607</v>
      </c>
      <c r="J21" s="76">
        <v>0</v>
      </c>
      <c r="K21" s="76">
        <v>90505396</v>
      </c>
      <c r="L21" s="76">
        <v>0</v>
      </c>
      <c r="M21" s="76">
        <v>129742185</v>
      </c>
      <c r="N21" s="76">
        <v>129742185</v>
      </c>
      <c r="O21" s="76">
        <v>6278026</v>
      </c>
      <c r="P21" s="56">
        <f t="shared" si="1"/>
        <v>0.57274842662710534</v>
      </c>
    </row>
    <row r="22" spans="1:16" ht="14.4" hidden="1" x14ac:dyDescent="0.2">
      <c r="A22" s="75" t="s">
        <v>20</v>
      </c>
      <c r="B22" s="75" t="s">
        <v>762</v>
      </c>
      <c r="C22" s="58" t="str">
        <f t="shared" si="0"/>
        <v>21374900 Actividades Centrales</v>
      </c>
      <c r="D22" s="75" t="s">
        <v>18</v>
      </c>
      <c r="E22" s="75" t="s">
        <v>49</v>
      </c>
      <c r="F22" s="75" t="s">
        <v>50</v>
      </c>
      <c r="G22" s="76">
        <v>12244628</v>
      </c>
      <c r="H22" s="76">
        <v>12244628</v>
      </c>
      <c r="I22" s="76">
        <v>12244628</v>
      </c>
      <c r="J22" s="76">
        <v>0</v>
      </c>
      <c r="K22" s="76">
        <v>5067863</v>
      </c>
      <c r="L22" s="76">
        <v>0</v>
      </c>
      <c r="M22" s="76">
        <v>7007089</v>
      </c>
      <c r="N22" s="76">
        <v>7007089</v>
      </c>
      <c r="O22" s="76">
        <v>169676</v>
      </c>
      <c r="P22" s="56">
        <f t="shared" si="1"/>
        <v>0.57225821805284738</v>
      </c>
    </row>
    <row r="23" spans="1:16" ht="14.4" hidden="1" x14ac:dyDescent="0.2">
      <c r="A23" s="75" t="s">
        <v>20</v>
      </c>
      <c r="B23" s="75" t="s">
        <v>762</v>
      </c>
      <c r="C23" s="58" t="str">
        <f t="shared" si="0"/>
        <v>21374900 Actividades Centrales</v>
      </c>
      <c r="D23" s="75" t="s">
        <v>18</v>
      </c>
      <c r="E23" s="75" t="s">
        <v>51</v>
      </c>
      <c r="F23" s="75" t="s">
        <v>52</v>
      </c>
      <c r="G23" s="76">
        <v>327933409</v>
      </c>
      <c r="H23" s="76">
        <v>325433409</v>
      </c>
      <c r="I23" s="76">
        <v>325433409</v>
      </c>
      <c r="J23" s="76">
        <v>0</v>
      </c>
      <c r="K23" s="76">
        <v>151510371.41999999</v>
      </c>
      <c r="L23" s="76">
        <v>0</v>
      </c>
      <c r="M23" s="76">
        <v>170556658.58000001</v>
      </c>
      <c r="N23" s="76">
        <v>170556658.58000001</v>
      </c>
      <c r="O23" s="76">
        <v>3366379</v>
      </c>
      <c r="P23" s="56">
        <f t="shared" si="1"/>
        <v>0.5240908089433437</v>
      </c>
    </row>
    <row r="24" spans="1:16" ht="14.4" hidden="1" x14ac:dyDescent="0.2">
      <c r="A24" s="75" t="s">
        <v>20</v>
      </c>
      <c r="B24" s="75" t="s">
        <v>762</v>
      </c>
      <c r="C24" s="58" t="str">
        <f t="shared" si="0"/>
        <v>21374900 Actividades Centrales</v>
      </c>
      <c r="D24" s="75" t="s">
        <v>18</v>
      </c>
      <c r="E24" s="75" t="s">
        <v>53</v>
      </c>
      <c r="F24" s="75" t="s">
        <v>54</v>
      </c>
      <c r="G24" s="76">
        <v>132731761</v>
      </c>
      <c r="H24" s="76">
        <v>132731761</v>
      </c>
      <c r="I24" s="76">
        <v>132731761</v>
      </c>
      <c r="J24" s="76">
        <v>0</v>
      </c>
      <c r="K24" s="76">
        <v>54899981</v>
      </c>
      <c r="L24" s="76">
        <v>0</v>
      </c>
      <c r="M24" s="76">
        <v>75992488</v>
      </c>
      <c r="N24" s="76">
        <v>75992488</v>
      </c>
      <c r="O24" s="76">
        <v>1839292</v>
      </c>
      <c r="P24" s="56">
        <f t="shared" si="1"/>
        <v>0.57252678204126295</v>
      </c>
    </row>
    <row r="25" spans="1:16" ht="14.4" hidden="1" x14ac:dyDescent="0.2">
      <c r="A25" s="75" t="s">
        <v>20</v>
      </c>
      <c r="B25" s="75" t="s">
        <v>762</v>
      </c>
      <c r="C25" s="58" t="str">
        <f t="shared" si="0"/>
        <v>21374900 Actividades Centrales</v>
      </c>
      <c r="D25" s="75" t="s">
        <v>18</v>
      </c>
      <c r="E25" s="75" t="s">
        <v>55</v>
      </c>
      <c r="F25" s="75" t="s">
        <v>56</v>
      </c>
      <c r="G25" s="76">
        <v>73467765</v>
      </c>
      <c r="H25" s="76">
        <v>73467765</v>
      </c>
      <c r="I25" s="76">
        <v>73467765</v>
      </c>
      <c r="J25" s="76">
        <v>0</v>
      </c>
      <c r="K25" s="76">
        <v>30407048</v>
      </c>
      <c r="L25" s="76">
        <v>0</v>
      </c>
      <c r="M25" s="76">
        <v>42042659</v>
      </c>
      <c r="N25" s="76">
        <v>42042659</v>
      </c>
      <c r="O25" s="76">
        <v>1018058</v>
      </c>
      <c r="P25" s="56">
        <f t="shared" si="1"/>
        <v>0.57225994284704318</v>
      </c>
    </row>
    <row r="26" spans="1:16" ht="14.4" hidden="1" x14ac:dyDescent="0.2">
      <c r="A26" s="75" t="s">
        <v>20</v>
      </c>
      <c r="B26" s="75" t="s">
        <v>762</v>
      </c>
      <c r="C26" s="58" t="str">
        <f t="shared" si="0"/>
        <v>21374900 Actividades Centrales</v>
      </c>
      <c r="D26" s="75" t="s">
        <v>18</v>
      </c>
      <c r="E26" s="75" t="s">
        <v>57</v>
      </c>
      <c r="F26" s="75" t="s">
        <v>58</v>
      </c>
      <c r="G26" s="76">
        <v>36733883</v>
      </c>
      <c r="H26" s="76">
        <v>36733883</v>
      </c>
      <c r="I26" s="76">
        <v>36733883</v>
      </c>
      <c r="J26" s="76">
        <v>0</v>
      </c>
      <c r="K26" s="76">
        <v>15203525</v>
      </c>
      <c r="L26" s="76">
        <v>0</v>
      </c>
      <c r="M26" s="76">
        <v>21021329</v>
      </c>
      <c r="N26" s="76">
        <v>21021329</v>
      </c>
      <c r="O26" s="76">
        <v>509029</v>
      </c>
      <c r="P26" s="56">
        <f t="shared" si="1"/>
        <v>0.57225992144636606</v>
      </c>
    </row>
    <row r="27" spans="1:16" ht="14.4" hidden="1" x14ac:dyDescent="0.2">
      <c r="A27" s="75" t="s">
        <v>20</v>
      </c>
      <c r="B27" s="75" t="s">
        <v>762</v>
      </c>
      <c r="C27" s="58" t="str">
        <f t="shared" si="0"/>
        <v>21374900 Actividades Centrales</v>
      </c>
      <c r="D27" s="75" t="s">
        <v>18</v>
      </c>
      <c r="E27" s="75" t="s">
        <v>59</v>
      </c>
      <c r="F27" s="75" t="s">
        <v>60</v>
      </c>
      <c r="G27" s="76">
        <v>85000000</v>
      </c>
      <c r="H27" s="76">
        <v>82500000</v>
      </c>
      <c r="I27" s="76">
        <v>82500000</v>
      </c>
      <c r="J27" s="76">
        <v>0</v>
      </c>
      <c r="K27" s="76">
        <v>50999817.420000002</v>
      </c>
      <c r="L27" s="76">
        <v>0</v>
      </c>
      <c r="M27" s="76">
        <v>31500182.579999998</v>
      </c>
      <c r="N27" s="76">
        <v>31500182.579999998</v>
      </c>
      <c r="O27" s="76">
        <v>0</v>
      </c>
      <c r="P27" s="56">
        <f t="shared" si="1"/>
        <v>0.38182039490909087</v>
      </c>
    </row>
    <row r="28" spans="1:16" ht="14.4" hidden="1" x14ac:dyDescent="0.2">
      <c r="A28" s="75" t="s">
        <v>20</v>
      </c>
      <c r="B28" s="75" t="s">
        <v>762</v>
      </c>
      <c r="C28" s="58" t="str">
        <f t="shared" si="0"/>
        <v>21374900 Actividades Centrales</v>
      </c>
      <c r="D28" s="75" t="s">
        <v>18</v>
      </c>
      <c r="E28" s="75" t="s">
        <v>61</v>
      </c>
      <c r="F28" s="75" t="s">
        <v>62</v>
      </c>
      <c r="G28" s="76">
        <v>1695663673</v>
      </c>
      <c r="H28" s="76">
        <v>1695663673</v>
      </c>
      <c r="I28" s="76">
        <v>1384731957.1500001</v>
      </c>
      <c r="J28" s="76">
        <v>51652941.509999998</v>
      </c>
      <c r="K28" s="76">
        <v>604861239.85000002</v>
      </c>
      <c r="L28" s="76">
        <v>48715465.420000002</v>
      </c>
      <c r="M28" s="76">
        <v>424795461.56999999</v>
      </c>
      <c r="N28" s="76">
        <v>311145049.67000002</v>
      </c>
      <c r="O28" s="76">
        <v>565638564.64999998</v>
      </c>
      <c r="P28" s="56">
        <f t="shared" si="1"/>
        <v>0.25051870151729078</v>
      </c>
    </row>
    <row r="29" spans="1:16" ht="14.4" hidden="1" x14ac:dyDescent="0.2">
      <c r="A29" s="75" t="s">
        <v>20</v>
      </c>
      <c r="B29" s="75" t="s">
        <v>762</v>
      </c>
      <c r="C29" s="58" t="str">
        <f t="shared" si="0"/>
        <v>21374900 Actividades Centrales</v>
      </c>
      <c r="D29" s="75" t="s">
        <v>18</v>
      </c>
      <c r="E29" s="75" t="s">
        <v>63</v>
      </c>
      <c r="F29" s="75" t="s">
        <v>64</v>
      </c>
      <c r="G29" s="76">
        <v>22000000</v>
      </c>
      <c r="H29" s="76">
        <v>22000000</v>
      </c>
      <c r="I29" s="76">
        <v>15045840.49</v>
      </c>
      <c r="J29" s="76">
        <v>0</v>
      </c>
      <c r="K29" s="76">
        <v>5223960.9000000004</v>
      </c>
      <c r="L29" s="76">
        <v>0</v>
      </c>
      <c r="M29" s="76">
        <v>9479786.8100000005</v>
      </c>
      <c r="N29" s="76">
        <v>7896967.3600000003</v>
      </c>
      <c r="O29" s="76">
        <v>7296252.29</v>
      </c>
      <c r="P29" s="56">
        <f t="shared" si="1"/>
        <v>0.4308994004545455</v>
      </c>
    </row>
    <row r="30" spans="1:16" ht="14.4" hidden="1" x14ac:dyDescent="0.2">
      <c r="A30" s="75" t="s">
        <v>20</v>
      </c>
      <c r="B30" s="75" t="s">
        <v>762</v>
      </c>
      <c r="C30" s="58" t="str">
        <f t="shared" si="0"/>
        <v>21374900 Actividades Centrales</v>
      </c>
      <c r="D30" s="75" t="s">
        <v>18</v>
      </c>
      <c r="E30" s="75" t="s">
        <v>65</v>
      </c>
      <c r="F30" s="75" t="s">
        <v>66</v>
      </c>
      <c r="G30" s="76">
        <v>22000000</v>
      </c>
      <c r="H30" s="76">
        <v>22000000</v>
      </c>
      <c r="I30" s="76">
        <v>15045840.49</v>
      </c>
      <c r="J30" s="76">
        <v>0</v>
      </c>
      <c r="K30" s="76">
        <v>5223960.9000000004</v>
      </c>
      <c r="L30" s="76">
        <v>0</v>
      </c>
      <c r="M30" s="76">
        <v>9479786.8100000005</v>
      </c>
      <c r="N30" s="76">
        <v>7896967.3600000003</v>
      </c>
      <c r="O30" s="76">
        <v>7296252.29</v>
      </c>
      <c r="P30" s="56">
        <f t="shared" si="1"/>
        <v>0.4308994004545455</v>
      </c>
    </row>
    <row r="31" spans="1:16" ht="14.4" hidden="1" x14ac:dyDescent="0.2">
      <c r="A31" s="75" t="s">
        <v>20</v>
      </c>
      <c r="B31" s="75" t="s">
        <v>762</v>
      </c>
      <c r="C31" s="58" t="str">
        <f t="shared" si="0"/>
        <v>21374900 Actividades Centrales</v>
      </c>
      <c r="D31" s="75" t="s">
        <v>18</v>
      </c>
      <c r="E31" s="75" t="s">
        <v>71</v>
      </c>
      <c r="F31" s="75" t="s">
        <v>72</v>
      </c>
      <c r="G31" s="76">
        <v>214681184</v>
      </c>
      <c r="H31" s="76">
        <v>154458956</v>
      </c>
      <c r="I31" s="76">
        <v>132640845.66</v>
      </c>
      <c r="J31" s="76">
        <v>0</v>
      </c>
      <c r="K31" s="76">
        <v>43660291.25</v>
      </c>
      <c r="L31" s="76">
        <v>7648473.0599999996</v>
      </c>
      <c r="M31" s="76">
        <v>45281857.630000003</v>
      </c>
      <c r="N31" s="76">
        <v>36986344.630000003</v>
      </c>
      <c r="O31" s="76">
        <v>57868334.060000002</v>
      </c>
      <c r="P31" s="56">
        <f t="shared" si="1"/>
        <v>0.29316433829838912</v>
      </c>
    </row>
    <row r="32" spans="1:16" ht="14.4" hidden="1" x14ac:dyDescent="0.2">
      <c r="A32" s="75" t="s">
        <v>20</v>
      </c>
      <c r="B32" s="75" t="s">
        <v>762</v>
      </c>
      <c r="C32" s="58" t="str">
        <f t="shared" si="0"/>
        <v>21374900 Actividades Centrales</v>
      </c>
      <c r="D32" s="75" t="s">
        <v>18</v>
      </c>
      <c r="E32" s="75" t="s">
        <v>73</v>
      </c>
      <c r="F32" s="75" t="s">
        <v>74</v>
      </c>
      <c r="G32" s="76">
        <v>30000000</v>
      </c>
      <c r="H32" s="76">
        <v>20000000</v>
      </c>
      <c r="I32" s="76">
        <v>16297583.439999999</v>
      </c>
      <c r="J32" s="76">
        <v>0</v>
      </c>
      <c r="K32" s="76">
        <v>4293389.4400000004</v>
      </c>
      <c r="L32" s="76">
        <v>0</v>
      </c>
      <c r="M32" s="76">
        <v>12004194</v>
      </c>
      <c r="N32" s="76">
        <v>9746371</v>
      </c>
      <c r="O32" s="76">
        <v>3702416.56</v>
      </c>
      <c r="P32" s="56">
        <f t="shared" si="1"/>
        <v>0.60020969999999996</v>
      </c>
    </row>
    <row r="33" spans="1:16" ht="14.4" hidden="1" x14ac:dyDescent="0.2">
      <c r="A33" s="75" t="s">
        <v>20</v>
      </c>
      <c r="B33" s="75" t="s">
        <v>762</v>
      </c>
      <c r="C33" s="58" t="str">
        <f t="shared" si="0"/>
        <v>21374900 Actividades Centrales</v>
      </c>
      <c r="D33" s="75" t="s">
        <v>18</v>
      </c>
      <c r="E33" s="75" t="s">
        <v>75</v>
      </c>
      <c r="F33" s="75" t="s">
        <v>76</v>
      </c>
      <c r="G33" s="76">
        <v>32000000</v>
      </c>
      <c r="H33" s="76">
        <v>35000000</v>
      </c>
      <c r="I33" s="76">
        <v>24057292.09</v>
      </c>
      <c r="J33" s="76">
        <v>0</v>
      </c>
      <c r="K33" s="76">
        <v>3509807.74</v>
      </c>
      <c r="L33" s="76">
        <v>0</v>
      </c>
      <c r="M33" s="76">
        <v>20547484.350000001</v>
      </c>
      <c r="N33" s="76">
        <v>14509794.35</v>
      </c>
      <c r="O33" s="76">
        <v>10942707.91</v>
      </c>
      <c r="P33" s="56">
        <f t="shared" si="1"/>
        <v>0.5870709814285715</v>
      </c>
    </row>
    <row r="34" spans="1:16" ht="14.4" hidden="1" x14ac:dyDescent="0.2">
      <c r="A34" s="75" t="s">
        <v>20</v>
      </c>
      <c r="B34" s="75" t="s">
        <v>762</v>
      </c>
      <c r="C34" s="58" t="str">
        <f t="shared" si="0"/>
        <v>21374900 Actividades Centrales</v>
      </c>
      <c r="D34" s="75" t="s">
        <v>18</v>
      </c>
      <c r="E34" s="75" t="s">
        <v>77</v>
      </c>
      <c r="F34" s="75" t="s">
        <v>78</v>
      </c>
      <c r="G34" s="76">
        <v>25000</v>
      </c>
      <c r="H34" s="76">
        <v>28400</v>
      </c>
      <c r="I34" s="76">
        <v>24999.48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28400</v>
      </c>
      <c r="P34" s="56">
        <f t="shared" si="1"/>
        <v>0</v>
      </c>
    </row>
    <row r="35" spans="1:16" ht="14.4" hidden="1" x14ac:dyDescent="0.2">
      <c r="A35" s="75" t="s">
        <v>20</v>
      </c>
      <c r="B35" s="75" t="s">
        <v>762</v>
      </c>
      <c r="C35" s="58" t="str">
        <f t="shared" si="0"/>
        <v>21374900 Actividades Centrales</v>
      </c>
      <c r="D35" s="75" t="s">
        <v>18</v>
      </c>
      <c r="E35" s="75" t="s">
        <v>79</v>
      </c>
      <c r="F35" s="75" t="s">
        <v>80</v>
      </c>
      <c r="G35" s="76">
        <v>134300000</v>
      </c>
      <c r="H35" s="76">
        <v>82000000</v>
      </c>
      <c r="I35" s="76">
        <v>82000000</v>
      </c>
      <c r="J35" s="76">
        <v>0</v>
      </c>
      <c r="K35" s="76">
        <v>35718411.020000003</v>
      </c>
      <c r="L35" s="76">
        <v>7625760.0599999996</v>
      </c>
      <c r="M35" s="76">
        <v>2654576.48</v>
      </c>
      <c r="N35" s="76">
        <v>2654576.48</v>
      </c>
      <c r="O35" s="76">
        <v>36001252.439999998</v>
      </c>
      <c r="P35" s="56">
        <f t="shared" si="1"/>
        <v>3.2372883902439024E-2</v>
      </c>
    </row>
    <row r="36" spans="1:16" ht="14.4" hidden="1" x14ac:dyDescent="0.2">
      <c r="A36" s="75" t="s">
        <v>20</v>
      </c>
      <c r="B36" s="75" t="s">
        <v>762</v>
      </c>
      <c r="C36" s="58" t="str">
        <f t="shared" si="0"/>
        <v>21374900 Actividades Centrales</v>
      </c>
      <c r="D36" s="75" t="s">
        <v>18</v>
      </c>
      <c r="E36" s="75" t="s">
        <v>81</v>
      </c>
      <c r="F36" s="75" t="s">
        <v>82</v>
      </c>
      <c r="G36" s="76">
        <v>18356184</v>
      </c>
      <c r="H36" s="76">
        <v>17430556</v>
      </c>
      <c r="I36" s="76">
        <v>10260970.65</v>
      </c>
      <c r="J36" s="76">
        <v>0</v>
      </c>
      <c r="K36" s="76">
        <v>138683.04999999999</v>
      </c>
      <c r="L36" s="76">
        <v>22713</v>
      </c>
      <c r="M36" s="76">
        <v>10075602.800000001</v>
      </c>
      <c r="N36" s="76">
        <v>10075602.800000001</v>
      </c>
      <c r="O36" s="76">
        <v>7193557.1500000004</v>
      </c>
      <c r="P36" s="56">
        <f t="shared" si="1"/>
        <v>0.57804253633676406</v>
      </c>
    </row>
    <row r="37" spans="1:16" ht="14.4" hidden="1" x14ac:dyDescent="0.2">
      <c r="A37" s="75" t="s">
        <v>20</v>
      </c>
      <c r="B37" s="75" t="s">
        <v>762</v>
      </c>
      <c r="C37" s="58" t="str">
        <f t="shared" si="0"/>
        <v>21374900 Actividades Centrales</v>
      </c>
      <c r="D37" s="75" t="s">
        <v>18</v>
      </c>
      <c r="E37" s="75" t="s">
        <v>83</v>
      </c>
      <c r="F37" s="75" t="s">
        <v>84</v>
      </c>
      <c r="G37" s="76">
        <v>289653786</v>
      </c>
      <c r="H37" s="76">
        <v>259544257</v>
      </c>
      <c r="I37" s="76">
        <v>178799895.47999999</v>
      </c>
      <c r="J37" s="76">
        <v>11902181.4</v>
      </c>
      <c r="K37" s="76">
        <v>72792174.540000007</v>
      </c>
      <c r="L37" s="76">
        <v>3294635.36</v>
      </c>
      <c r="M37" s="76">
        <v>19418041.27</v>
      </c>
      <c r="N37" s="76">
        <v>14351408.039999999</v>
      </c>
      <c r="O37" s="76">
        <v>152137224.43000001</v>
      </c>
      <c r="P37" s="56">
        <f t="shared" si="1"/>
        <v>7.481591576884708E-2</v>
      </c>
    </row>
    <row r="38" spans="1:16" ht="14.4" hidden="1" x14ac:dyDescent="0.2">
      <c r="A38" s="75" t="s">
        <v>20</v>
      </c>
      <c r="B38" s="75" t="s">
        <v>762</v>
      </c>
      <c r="C38" s="58" t="str">
        <f t="shared" si="0"/>
        <v>21374900 Actividades Centrales</v>
      </c>
      <c r="D38" s="75" t="s">
        <v>18</v>
      </c>
      <c r="E38" s="75" t="s">
        <v>85</v>
      </c>
      <c r="F38" s="75" t="s">
        <v>86</v>
      </c>
      <c r="G38" s="76">
        <v>56930000</v>
      </c>
      <c r="H38" s="76">
        <v>2930000</v>
      </c>
      <c r="I38" s="76">
        <v>1496970.86</v>
      </c>
      <c r="J38" s="76">
        <v>0</v>
      </c>
      <c r="K38" s="76">
        <v>868499.98</v>
      </c>
      <c r="L38" s="76">
        <v>0</v>
      </c>
      <c r="M38" s="76">
        <v>627669.80000000005</v>
      </c>
      <c r="N38" s="76">
        <v>391443.3</v>
      </c>
      <c r="O38" s="76">
        <v>1433830.22</v>
      </c>
      <c r="P38" s="56">
        <f t="shared" si="1"/>
        <v>0.21422177474402732</v>
      </c>
    </row>
    <row r="39" spans="1:16" ht="14.4" hidden="1" x14ac:dyDescent="0.2">
      <c r="A39" s="75" t="s">
        <v>20</v>
      </c>
      <c r="B39" s="75" t="s">
        <v>762</v>
      </c>
      <c r="C39" s="58" t="str">
        <f t="shared" si="0"/>
        <v>21374900 Actividades Centrales</v>
      </c>
      <c r="D39" s="75" t="s">
        <v>18</v>
      </c>
      <c r="E39" s="75" t="s">
        <v>316</v>
      </c>
      <c r="F39" s="75" t="s">
        <v>317</v>
      </c>
      <c r="G39" s="76">
        <v>0</v>
      </c>
      <c r="H39" s="76">
        <v>44000000</v>
      </c>
      <c r="I39" s="76">
        <v>43662042</v>
      </c>
      <c r="J39" s="76">
        <v>0</v>
      </c>
      <c r="K39" s="76">
        <v>43662040.32</v>
      </c>
      <c r="L39" s="76">
        <v>0</v>
      </c>
      <c r="M39" s="76">
        <v>0</v>
      </c>
      <c r="N39" s="76">
        <v>0</v>
      </c>
      <c r="O39" s="76">
        <v>337959.67999999999</v>
      </c>
      <c r="P39" s="56">
        <f t="shared" si="1"/>
        <v>0</v>
      </c>
    </row>
    <row r="40" spans="1:16" ht="14.4" hidden="1" x14ac:dyDescent="0.2">
      <c r="A40" s="75" t="s">
        <v>20</v>
      </c>
      <c r="B40" s="75" t="s">
        <v>762</v>
      </c>
      <c r="C40" s="58" t="str">
        <f t="shared" si="0"/>
        <v>21374900 Actividades Centrales</v>
      </c>
      <c r="D40" s="75" t="s">
        <v>18</v>
      </c>
      <c r="E40" s="75" t="s">
        <v>87</v>
      </c>
      <c r="F40" s="75" t="s">
        <v>88</v>
      </c>
      <c r="G40" s="76">
        <v>350000</v>
      </c>
      <c r="H40" s="76">
        <v>7350000</v>
      </c>
      <c r="I40" s="76">
        <v>6805923</v>
      </c>
      <c r="J40" s="76">
        <v>0</v>
      </c>
      <c r="K40" s="76">
        <v>6805922.2000000002</v>
      </c>
      <c r="L40" s="76">
        <v>0</v>
      </c>
      <c r="M40" s="76">
        <v>0</v>
      </c>
      <c r="N40" s="76">
        <v>0</v>
      </c>
      <c r="O40" s="76">
        <v>544077.80000000005</v>
      </c>
      <c r="P40" s="56">
        <f t="shared" si="1"/>
        <v>0</v>
      </c>
    </row>
    <row r="41" spans="1:16" ht="14.4" hidden="1" x14ac:dyDescent="0.2">
      <c r="A41" s="75" t="s">
        <v>20</v>
      </c>
      <c r="B41" s="75" t="s">
        <v>762</v>
      </c>
      <c r="C41" s="58" t="str">
        <f t="shared" si="0"/>
        <v>21374900 Actividades Centrales</v>
      </c>
      <c r="D41" s="75" t="s">
        <v>18</v>
      </c>
      <c r="E41" s="75" t="s">
        <v>89</v>
      </c>
      <c r="F41" s="75" t="s">
        <v>90</v>
      </c>
      <c r="G41" s="76">
        <v>31214795</v>
      </c>
      <c r="H41" s="76">
        <v>31214795</v>
      </c>
      <c r="I41" s="76">
        <v>31214795</v>
      </c>
      <c r="J41" s="76">
        <v>11902181.4</v>
      </c>
      <c r="K41" s="76">
        <v>8814403.9199999999</v>
      </c>
      <c r="L41" s="76">
        <v>0</v>
      </c>
      <c r="M41" s="76">
        <v>3844563.06</v>
      </c>
      <c r="N41" s="76">
        <v>1977715.32</v>
      </c>
      <c r="O41" s="76">
        <v>6653646.6200000001</v>
      </c>
      <c r="P41" s="56">
        <f t="shared" si="1"/>
        <v>0.1231647704237686</v>
      </c>
    </row>
    <row r="42" spans="1:16" ht="14.4" hidden="1" x14ac:dyDescent="0.2">
      <c r="A42" s="75" t="s">
        <v>20</v>
      </c>
      <c r="B42" s="75" t="s">
        <v>762</v>
      </c>
      <c r="C42" s="58" t="str">
        <f t="shared" si="0"/>
        <v>21374900 Actividades Centrales</v>
      </c>
      <c r="D42" s="75" t="s">
        <v>18</v>
      </c>
      <c r="E42" s="75" t="s">
        <v>91</v>
      </c>
      <c r="F42" s="75" t="s">
        <v>92</v>
      </c>
      <c r="G42" s="76">
        <v>201158991</v>
      </c>
      <c r="H42" s="76">
        <v>174049462</v>
      </c>
      <c r="I42" s="76">
        <v>95620164.620000005</v>
      </c>
      <c r="J42" s="76">
        <v>0</v>
      </c>
      <c r="K42" s="76">
        <v>12641308.119999999</v>
      </c>
      <c r="L42" s="76">
        <v>3294635.36</v>
      </c>
      <c r="M42" s="76">
        <v>14945808.41</v>
      </c>
      <c r="N42" s="76">
        <v>11982249.42</v>
      </c>
      <c r="O42" s="76">
        <v>143167710.11000001</v>
      </c>
      <c r="P42" s="56">
        <f t="shared" si="1"/>
        <v>8.5871040555126801E-2</v>
      </c>
    </row>
    <row r="43" spans="1:16" ht="14.4" hidden="1" x14ac:dyDescent="0.2">
      <c r="A43" s="75" t="s">
        <v>20</v>
      </c>
      <c r="B43" s="75" t="s">
        <v>762</v>
      </c>
      <c r="C43" s="58" t="str">
        <f t="shared" si="0"/>
        <v>21374900 Actividades Centrales</v>
      </c>
      <c r="D43" s="75" t="s">
        <v>18</v>
      </c>
      <c r="E43" s="75" t="s">
        <v>93</v>
      </c>
      <c r="F43" s="75" t="s">
        <v>94</v>
      </c>
      <c r="G43" s="76">
        <v>802257863</v>
      </c>
      <c r="H43" s="76">
        <v>886101700</v>
      </c>
      <c r="I43" s="76">
        <v>835932984.34000003</v>
      </c>
      <c r="J43" s="76">
        <v>38488242.829999998</v>
      </c>
      <c r="K43" s="76">
        <v>364402752.25999999</v>
      </c>
      <c r="L43" s="76">
        <v>30180898.350000001</v>
      </c>
      <c r="M43" s="76">
        <v>276338632.19999999</v>
      </c>
      <c r="N43" s="76">
        <v>231066323.09</v>
      </c>
      <c r="O43" s="76">
        <v>176691174.36000001</v>
      </c>
      <c r="P43" s="56">
        <f t="shared" si="1"/>
        <v>0.31185882184855301</v>
      </c>
    </row>
    <row r="44" spans="1:16" ht="14.4" hidden="1" x14ac:dyDescent="0.2">
      <c r="A44" s="75" t="s">
        <v>20</v>
      </c>
      <c r="B44" s="75" t="s">
        <v>762</v>
      </c>
      <c r="C44" s="58" t="str">
        <f t="shared" si="0"/>
        <v>21374900 Actividades Centrales</v>
      </c>
      <c r="D44" s="75" t="s">
        <v>18</v>
      </c>
      <c r="E44" s="75" t="s">
        <v>95</v>
      </c>
      <c r="F44" s="75" t="s">
        <v>96</v>
      </c>
      <c r="G44" s="76">
        <v>70000000</v>
      </c>
      <c r="H44" s="76">
        <v>70000000</v>
      </c>
      <c r="I44" s="76">
        <v>67221440</v>
      </c>
      <c r="J44" s="76">
        <v>0</v>
      </c>
      <c r="K44" s="76">
        <v>47055008</v>
      </c>
      <c r="L44" s="76">
        <v>13047771</v>
      </c>
      <c r="M44" s="76">
        <v>7118661</v>
      </c>
      <c r="N44" s="76">
        <v>7118661</v>
      </c>
      <c r="O44" s="76">
        <v>2778560</v>
      </c>
      <c r="P44" s="56">
        <f t="shared" si="1"/>
        <v>0.10169515714285714</v>
      </c>
    </row>
    <row r="45" spans="1:16" ht="14.4" hidden="1" x14ac:dyDescent="0.2">
      <c r="A45" s="75" t="s">
        <v>20</v>
      </c>
      <c r="B45" s="75" t="s">
        <v>762</v>
      </c>
      <c r="C45" s="58" t="str">
        <f t="shared" si="0"/>
        <v>21374900 Actividades Centrales</v>
      </c>
      <c r="D45" s="75" t="s">
        <v>18</v>
      </c>
      <c r="E45" s="75" t="s">
        <v>97</v>
      </c>
      <c r="F45" s="75" t="s">
        <v>98</v>
      </c>
      <c r="G45" s="76">
        <v>83934345</v>
      </c>
      <c r="H45" s="76">
        <v>43508900</v>
      </c>
      <c r="I45" s="76">
        <v>36826258.390000001</v>
      </c>
      <c r="J45" s="76">
        <v>0</v>
      </c>
      <c r="K45" s="76">
        <v>0</v>
      </c>
      <c r="L45" s="76">
        <v>17133127.350000001</v>
      </c>
      <c r="M45" s="76">
        <v>13572521.529999999</v>
      </c>
      <c r="N45" s="76">
        <v>13572521.529999999</v>
      </c>
      <c r="O45" s="76">
        <v>12803251.119999999</v>
      </c>
      <c r="P45" s="56">
        <f t="shared" si="1"/>
        <v>0.31194816531790048</v>
      </c>
    </row>
    <row r="46" spans="1:16" ht="14.4" hidden="1" x14ac:dyDescent="0.2">
      <c r="A46" s="75" t="s">
        <v>20</v>
      </c>
      <c r="B46" s="75" t="s">
        <v>762</v>
      </c>
      <c r="C46" s="58" t="str">
        <f t="shared" si="0"/>
        <v>21374900 Actividades Centrales</v>
      </c>
      <c r="D46" s="75" t="s">
        <v>18</v>
      </c>
      <c r="E46" s="75" t="s">
        <v>99</v>
      </c>
      <c r="F46" s="75" t="s">
        <v>100</v>
      </c>
      <c r="G46" s="76">
        <v>552421778</v>
      </c>
      <c r="H46" s="76">
        <v>552421778</v>
      </c>
      <c r="I46" s="76">
        <v>520959325.94999999</v>
      </c>
      <c r="J46" s="76">
        <v>0</v>
      </c>
      <c r="K46" s="76">
        <v>255495911.06</v>
      </c>
      <c r="L46" s="76">
        <v>0</v>
      </c>
      <c r="M46" s="76">
        <v>255495911.02000001</v>
      </c>
      <c r="N46" s="76">
        <v>210223601.91</v>
      </c>
      <c r="O46" s="76">
        <v>41429955.920000002</v>
      </c>
      <c r="P46" s="56">
        <f t="shared" si="1"/>
        <v>0.46250151821494628</v>
      </c>
    </row>
    <row r="47" spans="1:16" ht="14.4" hidden="1" x14ac:dyDescent="0.2">
      <c r="A47" s="75" t="s">
        <v>20</v>
      </c>
      <c r="B47" s="75" t="s">
        <v>762</v>
      </c>
      <c r="C47" s="58" t="str">
        <f t="shared" si="0"/>
        <v>21374900 Actividades Centrales</v>
      </c>
      <c r="D47" s="75" t="s">
        <v>18</v>
      </c>
      <c r="E47" s="75" t="s">
        <v>101</v>
      </c>
      <c r="F47" s="75" t="s">
        <v>102</v>
      </c>
      <c r="G47" s="76">
        <v>95901740</v>
      </c>
      <c r="H47" s="76">
        <v>220171022</v>
      </c>
      <c r="I47" s="76">
        <v>210925960</v>
      </c>
      <c r="J47" s="76">
        <v>38488242.829999998</v>
      </c>
      <c r="K47" s="76">
        <v>61851833.200000003</v>
      </c>
      <c r="L47" s="76">
        <v>0</v>
      </c>
      <c r="M47" s="76">
        <v>151538.65</v>
      </c>
      <c r="N47" s="76">
        <v>151538.65</v>
      </c>
      <c r="O47" s="76">
        <v>119679407.31999999</v>
      </c>
      <c r="P47" s="56">
        <f t="shared" si="1"/>
        <v>6.8827699768773379E-4</v>
      </c>
    </row>
    <row r="48" spans="1:16" ht="14.4" hidden="1" x14ac:dyDescent="0.2">
      <c r="A48" s="75" t="s">
        <v>20</v>
      </c>
      <c r="B48" s="75" t="s">
        <v>762</v>
      </c>
      <c r="C48" s="58" t="str">
        <f t="shared" si="0"/>
        <v>21374900 Actividades Centrales</v>
      </c>
      <c r="D48" s="75" t="s">
        <v>18</v>
      </c>
      <c r="E48" s="75" t="s">
        <v>103</v>
      </c>
      <c r="F48" s="75" t="s">
        <v>104</v>
      </c>
      <c r="G48" s="76">
        <v>20972600</v>
      </c>
      <c r="H48" s="76">
        <v>24072600</v>
      </c>
      <c r="I48" s="76">
        <v>13640660.01</v>
      </c>
      <c r="J48" s="76">
        <v>0</v>
      </c>
      <c r="K48" s="76">
        <v>4730403.72</v>
      </c>
      <c r="L48" s="76">
        <v>0</v>
      </c>
      <c r="M48" s="76">
        <v>6358390.2800000003</v>
      </c>
      <c r="N48" s="76">
        <v>6358390.2800000003</v>
      </c>
      <c r="O48" s="76">
        <v>12983806</v>
      </c>
      <c r="P48" s="56">
        <f t="shared" si="1"/>
        <v>0.26413392321560614</v>
      </c>
    </row>
    <row r="49" spans="1:16" ht="14.4" hidden="1" x14ac:dyDescent="0.2">
      <c r="A49" s="75" t="s">
        <v>20</v>
      </c>
      <c r="B49" s="75" t="s">
        <v>762</v>
      </c>
      <c r="C49" s="58" t="str">
        <f t="shared" si="0"/>
        <v>21374900 Actividades Centrales</v>
      </c>
      <c r="D49" s="75" t="s">
        <v>18</v>
      </c>
      <c r="E49" s="75" t="s">
        <v>105</v>
      </c>
      <c r="F49" s="75" t="s">
        <v>106</v>
      </c>
      <c r="G49" s="76">
        <v>700000</v>
      </c>
      <c r="H49" s="76">
        <v>700000</v>
      </c>
      <c r="I49" s="76">
        <v>467600</v>
      </c>
      <c r="J49" s="76">
        <v>0</v>
      </c>
      <c r="K49" s="76">
        <v>121809.72</v>
      </c>
      <c r="L49" s="76">
        <v>0</v>
      </c>
      <c r="M49" s="76">
        <v>308190.28000000003</v>
      </c>
      <c r="N49" s="76">
        <v>308190.28000000003</v>
      </c>
      <c r="O49" s="76">
        <v>270000</v>
      </c>
      <c r="P49" s="56">
        <f t="shared" si="1"/>
        <v>0.4402718285714286</v>
      </c>
    </row>
    <row r="50" spans="1:16" ht="14.4" hidden="1" x14ac:dyDescent="0.2">
      <c r="A50" s="75" t="s">
        <v>20</v>
      </c>
      <c r="B50" s="75" t="s">
        <v>762</v>
      </c>
      <c r="C50" s="58" t="str">
        <f t="shared" si="0"/>
        <v>21374900 Actividades Centrales</v>
      </c>
      <c r="D50" s="75" t="s">
        <v>18</v>
      </c>
      <c r="E50" s="75" t="s">
        <v>107</v>
      </c>
      <c r="F50" s="75" t="s">
        <v>108</v>
      </c>
      <c r="G50" s="76">
        <v>14272600</v>
      </c>
      <c r="H50" s="76">
        <v>17372600</v>
      </c>
      <c r="I50" s="76">
        <v>11671714.27</v>
      </c>
      <c r="J50" s="76">
        <v>0</v>
      </c>
      <c r="K50" s="76">
        <v>3108594</v>
      </c>
      <c r="L50" s="76">
        <v>0</v>
      </c>
      <c r="M50" s="76">
        <v>6050200</v>
      </c>
      <c r="N50" s="76">
        <v>6050200</v>
      </c>
      <c r="O50" s="76">
        <v>8213806</v>
      </c>
      <c r="P50" s="56">
        <f t="shared" si="1"/>
        <v>0.34826105476439911</v>
      </c>
    </row>
    <row r="51" spans="1:16" ht="14.4" hidden="1" x14ac:dyDescent="0.2">
      <c r="A51" s="75" t="s">
        <v>20</v>
      </c>
      <c r="B51" s="75" t="s">
        <v>762</v>
      </c>
      <c r="C51" s="58" t="str">
        <f t="shared" si="0"/>
        <v>21374900 Actividades Centrales</v>
      </c>
      <c r="D51" s="75" t="s">
        <v>18</v>
      </c>
      <c r="E51" s="75" t="s">
        <v>501</v>
      </c>
      <c r="F51" s="75" t="s">
        <v>502</v>
      </c>
      <c r="G51" s="76">
        <v>3000000</v>
      </c>
      <c r="H51" s="76">
        <v>3000000</v>
      </c>
      <c r="I51" s="76">
        <v>672.87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3000000</v>
      </c>
      <c r="P51" s="56">
        <f t="shared" si="1"/>
        <v>0</v>
      </c>
    </row>
    <row r="52" spans="1:16" ht="14.4" hidden="1" x14ac:dyDescent="0.2">
      <c r="A52" s="75" t="s">
        <v>20</v>
      </c>
      <c r="B52" s="75" t="s">
        <v>762</v>
      </c>
      <c r="C52" s="58" t="str">
        <f t="shared" si="0"/>
        <v>21374900 Actividades Centrales</v>
      </c>
      <c r="D52" s="75" t="s">
        <v>18</v>
      </c>
      <c r="E52" s="75" t="s">
        <v>503</v>
      </c>
      <c r="F52" s="75" t="s">
        <v>504</v>
      </c>
      <c r="G52" s="76">
        <v>3000000</v>
      </c>
      <c r="H52" s="76">
        <v>3000000</v>
      </c>
      <c r="I52" s="76">
        <v>1500672.87</v>
      </c>
      <c r="J52" s="76">
        <v>0</v>
      </c>
      <c r="K52" s="76">
        <v>1500000</v>
      </c>
      <c r="L52" s="76">
        <v>0</v>
      </c>
      <c r="M52" s="76">
        <v>0</v>
      </c>
      <c r="N52" s="76">
        <v>0</v>
      </c>
      <c r="O52" s="76">
        <v>1500000</v>
      </c>
      <c r="P52" s="56">
        <f t="shared" si="1"/>
        <v>0</v>
      </c>
    </row>
    <row r="53" spans="1:16" ht="14.4" hidden="1" x14ac:dyDescent="0.2">
      <c r="A53" s="75" t="s">
        <v>20</v>
      </c>
      <c r="B53" s="75" t="s">
        <v>762</v>
      </c>
      <c r="C53" s="58" t="str">
        <f t="shared" si="0"/>
        <v>21374900 Actividades Centrales</v>
      </c>
      <c r="D53" s="75" t="s">
        <v>18</v>
      </c>
      <c r="E53" s="75" t="s">
        <v>109</v>
      </c>
      <c r="F53" s="75" t="s">
        <v>110</v>
      </c>
      <c r="G53" s="76">
        <v>93193275</v>
      </c>
      <c r="H53" s="76">
        <v>70000000</v>
      </c>
      <c r="I53" s="76">
        <v>66160901.909999996</v>
      </c>
      <c r="J53" s="76">
        <v>0</v>
      </c>
      <c r="K53" s="76">
        <v>7241158.6500000004</v>
      </c>
      <c r="L53" s="76">
        <v>7241158.6500000004</v>
      </c>
      <c r="M53" s="76">
        <v>51189544</v>
      </c>
      <c r="N53" s="76">
        <v>0</v>
      </c>
      <c r="O53" s="76">
        <v>4328138.7</v>
      </c>
      <c r="P53" s="56">
        <f t="shared" si="1"/>
        <v>0.73127920000000002</v>
      </c>
    </row>
    <row r="54" spans="1:16" ht="14.4" hidden="1" x14ac:dyDescent="0.2">
      <c r="A54" s="75" t="s">
        <v>20</v>
      </c>
      <c r="B54" s="75" t="s">
        <v>762</v>
      </c>
      <c r="C54" s="58" t="str">
        <f t="shared" si="0"/>
        <v>21374900 Actividades Centrales</v>
      </c>
      <c r="D54" s="75" t="s">
        <v>18</v>
      </c>
      <c r="E54" s="75" t="s">
        <v>111</v>
      </c>
      <c r="F54" s="75" t="s">
        <v>112</v>
      </c>
      <c r="G54" s="76">
        <v>93193275</v>
      </c>
      <c r="H54" s="76">
        <v>70000000</v>
      </c>
      <c r="I54" s="76">
        <v>66160901.909999996</v>
      </c>
      <c r="J54" s="76">
        <v>0</v>
      </c>
      <c r="K54" s="76">
        <v>7241158.6500000004</v>
      </c>
      <c r="L54" s="76">
        <v>7241158.6500000004</v>
      </c>
      <c r="M54" s="76">
        <v>51189544</v>
      </c>
      <c r="N54" s="76">
        <v>0</v>
      </c>
      <c r="O54" s="76">
        <v>4328138.7</v>
      </c>
      <c r="P54" s="56">
        <f t="shared" si="1"/>
        <v>0.73127920000000002</v>
      </c>
    </row>
    <row r="55" spans="1:16" ht="14.4" hidden="1" x14ac:dyDescent="0.2">
      <c r="A55" s="75" t="s">
        <v>20</v>
      </c>
      <c r="B55" s="75" t="s">
        <v>762</v>
      </c>
      <c r="C55" s="58" t="str">
        <f t="shared" si="0"/>
        <v>21374900 Actividades Centrales</v>
      </c>
      <c r="D55" s="75" t="s">
        <v>18</v>
      </c>
      <c r="E55" s="75" t="s">
        <v>113</v>
      </c>
      <c r="F55" s="75" t="s">
        <v>114</v>
      </c>
      <c r="G55" s="76">
        <v>7000000</v>
      </c>
      <c r="H55" s="76">
        <v>7000000</v>
      </c>
      <c r="I55" s="76">
        <v>5942428.5700000003</v>
      </c>
      <c r="J55" s="76">
        <v>895789.3</v>
      </c>
      <c r="K55" s="76">
        <v>4005720</v>
      </c>
      <c r="L55" s="76">
        <v>0</v>
      </c>
      <c r="M55" s="76">
        <v>491580</v>
      </c>
      <c r="N55" s="76">
        <v>491580</v>
      </c>
      <c r="O55" s="76">
        <v>1606910.7</v>
      </c>
      <c r="P55" s="56">
        <f t="shared" si="1"/>
        <v>7.022571428571428E-2</v>
      </c>
    </row>
    <row r="56" spans="1:16" ht="14.4" hidden="1" x14ac:dyDescent="0.2">
      <c r="A56" s="75" t="s">
        <v>20</v>
      </c>
      <c r="B56" s="75" t="s">
        <v>762</v>
      </c>
      <c r="C56" s="58" t="str">
        <f t="shared" si="0"/>
        <v>21374900 Actividades Centrales</v>
      </c>
      <c r="D56" s="75" t="s">
        <v>18</v>
      </c>
      <c r="E56" s="75" t="s">
        <v>115</v>
      </c>
      <c r="F56" s="75" t="s">
        <v>116</v>
      </c>
      <c r="G56" s="76">
        <v>5500000</v>
      </c>
      <c r="H56" s="76">
        <v>5500000</v>
      </c>
      <c r="I56" s="76">
        <v>5093090.3600000003</v>
      </c>
      <c r="J56" s="76">
        <v>895789.3</v>
      </c>
      <c r="K56" s="76">
        <v>3988200</v>
      </c>
      <c r="L56" s="76">
        <v>0</v>
      </c>
      <c r="M56" s="76">
        <v>209100</v>
      </c>
      <c r="N56" s="76">
        <v>209100</v>
      </c>
      <c r="O56" s="76">
        <v>406910.7</v>
      </c>
      <c r="P56" s="56">
        <f t="shared" si="1"/>
        <v>3.8018181818181819E-2</v>
      </c>
    </row>
    <row r="57" spans="1:16" ht="14.4" hidden="1" x14ac:dyDescent="0.2">
      <c r="A57" s="75" t="s">
        <v>20</v>
      </c>
      <c r="B57" s="75" t="s">
        <v>762</v>
      </c>
      <c r="C57" s="58" t="str">
        <f t="shared" si="0"/>
        <v>21374900 Actividades Centrales</v>
      </c>
      <c r="D57" s="75" t="s">
        <v>18</v>
      </c>
      <c r="E57" s="75" t="s">
        <v>119</v>
      </c>
      <c r="F57" s="75" t="s">
        <v>120</v>
      </c>
      <c r="G57" s="76">
        <v>1500000</v>
      </c>
      <c r="H57" s="76">
        <v>1500000</v>
      </c>
      <c r="I57" s="76">
        <v>849338.21</v>
      </c>
      <c r="J57" s="76">
        <v>0</v>
      </c>
      <c r="K57" s="76">
        <v>17520</v>
      </c>
      <c r="L57" s="76">
        <v>0</v>
      </c>
      <c r="M57" s="76">
        <v>282480</v>
      </c>
      <c r="N57" s="76">
        <v>282480</v>
      </c>
      <c r="O57" s="76">
        <v>1200000</v>
      </c>
      <c r="P57" s="56">
        <f t="shared" si="1"/>
        <v>0.18831999999999999</v>
      </c>
    </row>
    <row r="58" spans="1:16" ht="14.4" hidden="1" x14ac:dyDescent="0.2">
      <c r="A58" s="75" t="s">
        <v>20</v>
      </c>
      <c r="B58" s="75" t="s">
        <v>762</v>
      </c>
      <c r="C58" s="58" t="str">
        <f t="shared" si="0"/>
        <v>21374900 Actividades Centrales</v>
      </c>
      <c r="D58" s="75" t="s">
        <v>18</v>
      </c>
      <c r="E58" s="75" t="s">
        <v>121</v>
      </c>
      <c r="F58" s="75" t="s">
        <v>122</v>
      </c>
      <c r="G58" s="76">
        <v>244104965</v>
      </c>
      <c r="H58" s="76">
        <v>270689560</v>
      </c>
      <c r="I58" s="76">
        <v>136157110.41</v>
      </c>
      <c r="J58" s="76">
        <v>366727.98</v>
      </c>
      <c r="K58" s="76">
        <v>102804285.31999999</v>
      </c>
      <c r="L58" s="76">
        <v>350300</v>
      </c>
      <c r="M58" s="76">
        <v>15827171.380000001</v>
      </c>
      <c r="N58" s="76">
        <v>13583578.27</v>
      </c>
      <c r="O58" s="76">
        <v>151341075.31999999</v>
      </c>
      <c r="P58" s="56">
        <f t="shared" si="1"/>
        <v>5.8469825655632975E-2</v>
      </c>
    </row>
    <row r="59" spans="1:16" ht="14.4" hidden="1" x14ac:dyDescent="0.2">
      <c r="A59" s="75" t="s">
        <v>20</v>
      </c>
      <c r="B59" s="75" t="s">
        <v>762</v>
      </c>
      <c r="C59" s="58" t="str">
        <f t="shared" si="0"/>
        <v>21374900 Actividades Centrales</v>
      </c>
      <c r="D59" s="75" t="s">
        <v>18</v>
      </c>
      <c r="E59" s="75" t="s">
        <v>123</v>
      </c>
      <c r="F59" s="75" t="s">
        <v>124</v>
      </c>
      <c r="G59" s="76">
        <v>104872666</v>
      </c>
      <c r="H59" s="76">
        <v>145872666</v>
      </c>
      <c r="I59" s="76">
        <v>108507640.89</v>
      </c>
      <c r="J59" s="76">
        <v>0</v>
      </c>
      <c r="K59" s="76">
        <v>87384487.140000001</v>
      </c>
      <c r="L59" s="76">
        <v>124300</v>
      </c>
      <c r="M59" s="76">
        <v>4914887.38</v>
      </c>
      <c r="N59" s="76">
        <v>4790587.38</v>
      </c>
      <c r="O59" s="76">
        <v>53448991.479999997</v>
      </c>
      <c r="P59" s="56">
        <f t="shared" si="1"/>
        <v>3.3692997562682507E-2</v>
      </c>
    </row>
    <row r="60" spans="1:16" ht="14.4" hidden="1" x14ac:dyDescent="0.2">
      <c r="A60" s="75" t="s">
        <v>20</v>
      </c>
      <c r="B60" s="75" t="s">
        <v>762</v>
      </c>
      <c r="C60" s="58" t="str">
        <f t="shared" si="0"/>
        <v>21374900 Actividades Centrales</v>
      </c>
      <c r="D60" s="75" t="s">
        <v>18</v>
      </c>
      <c r="E60" s="75" t="s">
        <v>127</v>
      </c>
      <c r="F60" s="75" t="s">
        <v>128</v>
      </c>
      <c r="G60" s="76">
        <v>2826761</v>
      </c>
      <c r="H60" s="76">
        <v>733456</v>
      </c>
      <c r="I60" s="76">
        <v>733456</v>
      </c>
      <c r="J60" s="76">
        <v>366727.98</v>
      </c>
      <c r="K60" s="76">
        <v>183363.97</v>
      </c>
      <c r="L60" s="76">
        <v>0</v>
      </c>
      <c r="M60" s="76">
        <v>183363.97</v>
      </c>
      <c r="N60" s="76">
        <v>0</v>
      </c>
      <c r="O60" s="76">
        <v>0.08</v>
      </c>
      <c r="P60" s="56">
        <f t="shared" si="1"/>
        <v>0.24999995909775091</v>
      </c>
    </row>
    <row r="61" spans="1:16" ht="14.4" hidden="1" x14ac:dyDescent="0.2">
      <c r="A61" s="75" t="s">
        <v>20</v>
      </c>
      <c r="B61" s="75" t="s">
        <v>762</v>
      </c>
      <c r="C61" s="58" t="str">
        <f t="shared" si="0"/>
        <v>21374900 Actividades Centrales</v>
      </c>
      <c r="D61" s="75" t="s">
        <v>18</v>
      </c>
      <c r="E61" s="75" t="s">
        <v>129</v>
      </c>
      <c r="F61" s="75" t="s">
        <v>130</v>
      </c>
      <c r="G61" s="76">
        <v>8400000</v>
      </c>
      <c r="H61" s="76">
        <v>8400000</v>
      </c>
      <c r="I61" s="76">
        <v>7943397.5</v>
      </c>
      <c r="J61" s="76">
        <v>0</v>
      </c>
      <c r="K61" s="76">
        <v>4135999.99</v>
      </c>
      <c r="L61" s="76">
        <v>0</v>
      </c>
      <c r="M61" s="76">
        <v>3776223.87</v>
      </c>
      <c r="N61" s="76">
        <v>3287397.36</v>
      </c>
      <c r="O61" s="76">
        <v>487776.14</v>
      </c>
      <c r="P61" s="56">
        <f t="shared" si="1"/>
        <v>0.44955046071428573</v>
      </c>
    </row>
    <row r="62" spans="1:16" ht="14.4" hidden="1" x14ac:dyDescent="0.2">
      <c r="A62" s="75" t="s">
        <v>20</v>
      </c>
      <c r="B62" s="75" t="s">
        <v>762</v>
      </c>
      <c r="C62" s="58" t="str">
        <f t="shared" si="0"/>
        <v>21374900 Actividades Centrales</v>
      </c>
      <c r="D62" s="75" t="s">
        <v>18</v>
      </c>
      <c r="E62" s="75" t="s">
        <v>131</v>
      </c>
      <c r="F62" s="75" t="s">
        <v>132</v>
      </c>
      <c r="G62" s="76">
        <v>12000000</v>
      </c>
      <c r="H62" s="76">
        <v>678000</v>
      </c>
      <c r="I62" s="76">
        <v>678000</v>
      </c>
      <c r="J62" s="76">
        <v>0</v>
      </c>
      <c r="K62" s="76">
        <v>0</v>
      </c>
      <c r="L62" s="76">
        <v>226000</v>
      </c>
      <c r="M62" s="76">
        <v>452000</v>
      </c>
      <c r="N62" s="76">
        <v>452000</v>
      </c>
      <c r="O62" s="76">
        <v>0</v>
      </c>
      <c r="P62" s="56">
        <f t="shared" si="1"/>
        <v>0.66666666666666663</v>
      </c>
    </row>
    <row r="63" spans="1:16" ht="14.4" hidden="1" x14ac:dyDescent="0.2">
      <c r="A63" s="75" t="s">
        <v>20</v>
      </c>
      <c r="B63" s="75" t="s">
        <v>762</v>
      </c>
      <c r="C63" s="58" t="str">
        <f t="shared" si="0"/>
        <v>21374900 Actividades Centrales</v>
      </c>
      <c r="D63" s="75" t="s">
        <v>18</v>
      </c>
      <c r="E63" s="75" t="s">
        <v>133</v>
      </c>
      <c r="F63" s="75" t="s">
        <v>134</v>
      </c>
      <c r="G63" s="76">
        <v>1644707</v>
      </c>
      <c r="H63" s="76">
        <v>2644707</v>
      </c>
      <c r="I63" s="76">
        <v>2142851.11</v>
      </c>
      <c r="J63" s="76">
        <v>0</v>
      </c>
      <c r="K63" s="76">
        <v>1041521.88</v>
      </c>
      <c r="L63" s="76">
        <v>0</v>
      </c>
      <c r="M63" s="76">
        <v>1101327.3899999999</v>
      </c>
      <c r="N63" s="76">
        <v>453273.52</v>
      </c>
      <c r="O63" s="76">
        <v>501857.73</v>
      </c>
      <c r="P63" s="56">
        <f t="shared" si="1"/>
        <v>0.41642699550460593</v>
      </c>
    </row>
    <row r="64" spans="1:16" ht="14.4" hidden="1" x14ac:dyDescent="0.2">
      <c r="A64" s="75" t="s">
        <v>20</v>
      </c>
      <c r="B64" s="75" t="s">
        <v>762</v>
      </c>
      <c r="C64" s="58" t="str">
        <f t="shared" si="0"/>
        <v>21374900 Actividades Centrales</v>
      </c>
      <c r="D64" s="75" t="s">
        <v>18</v>
      </c>
      <c r="E64" s="75" t="s">
        <v>135</v>
      </c>
      <c r="F64" s="75" t="s">
        <v>136</v>
      </c>
      <c r="G64" s="76">
        <v>113458775</v>
      </c>
      <c r="H64" s="76">
        <v>111458675</v>
      </c>
      <c r="I64" s="76">
        <v>15549708.91</v>
      </c>
      <c r="J64" s="76">
        <v>0</v>
      </c>
      <c r="K64" s="76">
        <v>10058912.34</v>
      </c>
      <c r="L64" s="76">
        <v>0</v>
      </c>
      <c r="M64" s="76">
        <v>5399368.7699999996</v>
      </c>
      <c r="N64" s="76">
        <v>4600320.01</v>
      </c>
      <c r="O64" s="76">
        <v>96000393.890000001</v>
      </c>
      <c r="P64" s="56">
        <f t="shared" si="1"/>
        <v>4.8442786261365472E-2</v>
      </c>
    </row>
    <row r="65" spans="1:16" ht="14.4" hidden="1" x14ac:dyDescent="0.2">
      <c r="A65" s="75" t="s">
        <v>20</v>
      </c>
      <c r="B65" s="75" t="s">
        <v>762</v>
      </c>
      <c r="C65" s="58" t="str">
        <f t="shared" si="0"/>
        <v>21374900 Actividades Centrales</v>
      </c>
      <c r="D65" s="75" t="s">
        <v>18</v>
      </c>
      <c r="E65" s="75" t="s">
        <v>137</v>
      </c>
      <c r="F65" s="75" t="s">
        <v>138</v>
      </c>
      <c r="G65" s="76">
        <v>902056</v>
      </c>
      <c r="H65" s="76">
        <v>902056</v>
      </c>
      <c r="I65" s="76">
        <v>602056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902056</v>
      </c>
      <c r="P65" s="56">
        <f t="shared" si="1"/>
        <v>0</v>
      </c>
    </row>
    <row r="66" spans="1:16" ht="14.4" hidden="1" x14ac:dyDescent="0.2">
      <c r="A66" s="75" t="s">
        <v>20</v>
      </c>
      <c r="B66" s="75" t="s">
        <v>762</v>
      </c>
      <c r="C66" s="58" t="str">
        <f t="shared" si="0"/>
        <v>21374900 Actividades Centrales</v>
      </c>
      <c r="D66" s="75" t="s">
        <v>18</v>
      </c>
      <c r="E66" s="75" t="s">
        <v>139</v>
      </c>
      <c r="F66" s="75" t="s">
        <v>140</v>
      </c>
      <c r="G66" s="76">
        <v>600000</v>
      </c>
      <c r="H66" s="76">
        <v>596600</v>
      </c>
      <c r="I66" s="76">
        <v>410951.83</v>
      </c>
      <c r="J66" s="76">
        <v>0</v>
      </c>
      <c r="K66" s="76">
        <v>493.21</v>
      </c>
      <c r="L66" s="76">
        <v>0</v>
      </c>
      <c r="M66" s="76">
        <v>410458</v>
      </c>
      <c r="N66" s="76">
        <v>410458</v>
      </c>
      <c r="O66" s="76">
        <v>185648.79</v>
      </c>
      <c r="P66" s="56">
        <f t="shared" si="1"/>
        <v>0.68799530673818299</v>
      </c>
    </row>
    <row r="67" spans="1:16" ht="14.4" hidden="1" x14ac:dyDescent="0.2">
      <c r="A67" s="75" t="s">
        <v>20</v>
      </c>
      <c r="B67" s="75" t="s">
        <v>762</v>
      </c>
      <c r="C67" s="58" t="str">
        <f t="shared" si="0"/>
        <v>21374900 Actividades Centrales</v>
      </c>
      <c r="D67" s="75" t="s">
        <v>18</v>
      </c>
      <c r="E67" s="75" t="s">
        <v>143</v>
      </c>
      <c r="F67" s="75" t="s">
        <v>144</v>
      </c>
      <c r="G67" s="76">
        <v>600000</v>
      </c>
      <c r="H67" s="76">
        <v>596600</v>
      </c>
      <c r="I67" s="76">
        <v>410951.83</v>
      </c>
      <c r="J67" s="76">
        <v>0</v>
      </c>
      <c r="K67" s="76">
        <v>493.21</v>
      </c>
      <c r="L67" s="76">
        <v>0</v>
      </c>
      <c r="M67" s="76">
        <v>410458</v>
      </c>
      <c r="N67" s="76">
        <v>410458</v>
      </c>
      <c r="O67" s="76">
        <v>185648.79</v>
      </c>
      <c r="P67" s="56">
        <f t="shared" si="1"/>
        <v>0.68799530673818299</v>
      </c>
    </row>
    <row r="68" spans="1:16" ht="14.4" hidden="1" x14ac:dyDescent="0.2">
      <c r="A68" s="75" t="s">
        <v>20</v>
      </c>
      <c r="B68" s="75" t="s">
        <v>762</v>
      </c>
      <c r="C68" s="58" t="str">
        <f t="shared" si="0"/>
        <v>21374900 Actividades Centrales</v>
      </c>
      <c r="D68" s="75" t="s">
        <v>18</v>
      </c>
      <c r="E68" s="75" t="s">
        <v>145</v>
      </c>
      <c r="F68" s="75" t="s">
        <v>146</v>
      </c>
      <c r="G68" s="76">
        <v>1200000</v>
      </c>
      <c r="H68" s="76">
        <v>1200000</v>
      </c>
      <c r="I68" s="76">
        <v>338.45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1200000</v>
      </c>
      <c r="P68" s="56">
        <f t="shared" si="1"/>
        <v>0</v>
      </c>
    </row>
    <row r="69" spans="1:16" ht="14.4" hidden="1" x14ac:dyDescent="0.2">
      <c r="A69" s="75" t="s">
        <v>20</v>
      </c>
      <c r="B69" s="75" t="s">
        <v>762</v>
      </c>
      <c r="C69" s="58" t="str">
        <f t="shared" si="0"/>
        <v>21374900 Actividades Centrales</v>
      </c>
      <c r="D69" s="75" t="s">
        <v>18</v>
      </c>
      <c r="E69" s="75" t="s">
        <v>147</v>
      </c>
      <c r="F69" s="75" t="s">
        <v>148</v>
      </c>
      <c r="G69" s="76">
        <v>1200000</v>
      </c>
      <c r="H69" s="76">
        <v>1200000</v>
      </c>
      <c r="I69" s="76">
        <v>338.45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1200000</v>
      </c>
      <c r="P69" s="56">
        <f t="shared" si="1"/>
        <v>0</v>
      </c>
    </row>
    <row r="70" spans="1:16" ht="14.4" hidden="1" x14ac:dyDescent="0.2">
      <c r="A70" s="75" t="s">
        <v>20</v>
      </c>
      <c r="B70" s="75" t="s">
        <v>762</v>
      </c>
      <c r="C70" s="58" t="str">
        <f t="shared" si="0"/>
        <v>21374900 Actividades Centrales</v>
      </c>
      <c r="D70" s="75" t="s">
        <v>18</v>
      </c>
      <c r="E70" s="75" t="s">
        <v>151</v>
      </c>
      <c r="F70" s="75" t="s">
        <v>152</v>
      </c>
      <c r="G70" s="76">
        <v>58280000</v>
      </c>
      <c r="H70" s="76">
        <v>58280000</v>
      </c>
      <c r="I70" s="76">
        <v>12756016.16</v>
      </c>
      <c r="J70" s="76">
        <v>1021235.69</v>
      </c>
      <c r="K70" s="76">
        <v>1700732.17</v>
      </c>
      <c r="L70" s="76">
        <v>0</v>
      </c>
      <c r="M70" s="76">
        <v>9905474.6799999997</v>
      </c>
      <c r="N70" s="76">
        <v>9794345.5299999993</v>
      </c>
      <c r="O70" s="76">
        <v>45652557.460000001</v>
      </c>
      <c r="P70" s="56">
        <f t="shared" si="1"/>
        <v>0.16996353260123542</v>
      </c>
    </row>
    <row r="71" spans="1:16" ht="14.4" hidden="1" x14ac:dyDescent="0.2">
      <c r="A71" s="75" t="s">
        <v>20</v>
      </c>
      <c r="B71" s="75" t="s">
        <v>762</v>
      </c>
      <c r="C71" s="58" t="str">
        <f t="shared" ref="C71:C134" si="2">+CONCATENATE(A71," ",B71)</f>
        <v>21374900 Actividades Centrales</v>
      </c>
      <c r="D71" s="75" t="s">
        <v>18</v>
      </c>
      <c r="E71" s="75" t="s">
        <v>153</v>
      </c>
      <c r="F71" s="75" t="s">
        <v>154</v>
      </c>
      <c r="G71" s="76">
        <v>29250000</v>
      </c>
      <c r="H71" s="76">
        <v>29250000</v>
      </c>
      <c r="I71" s="76">
        <v>8959687.1999999993</v>
      </c>
      <c r="J71" s="76">
        <v>425794.69</v>
      </c>
      <c r="K71" s="76">
        <v>1678192.83</v>
      </c>
      <c r="L71" s="76">
        <v>0</v>
      </c>
      <c r="M71" s="76">
        <v>6786734.8899999997</v>
      </c>
      <c r="N71" s="76">
        <v>6786734.8899999997</v>
      </c>
      <c r="O71" s="76">
        <v>20359277.59</v>
      </c>
      <c r="P71" s="56">
        <f t="shared" ref="P71:P134" si="3">+IFERROR(M71/H71,0)</f>
        <v>0.23202512444444442</v>
      </c>
    </row>
    <row r="72" spans="1:16" ht="14.4" hidden="1" x14ac:dyDescent="0.2">
      <c r="A72" s="75" t="s">
        <v>20</v>
      </c>
      <c r="B72" s="75" t="s">
        <v>762</v>
      </c>
      <c r="C72" s="58" t="str">
        <f t="shared" si="2"/>
        <v>21374900 Actividades Centrales</v>
      </c>
      <c r="D72" s="75" t="s">
        <v>18</v>
      </c>
      <c r="E72" s="75" t="s">
        <v>155</v>
      </c>
      <c r="F72" s="75" t="s">
        <v>156</v>
      </c>
      <c r="G72" s="76">
        <v>15000000</v>
      </c>
      <c r="H72" s="76">
        <v>15000000</v>
      </c>
      <c r="I72" s="76">
        <v>6886379.4100000001</v>
      </c>
      <c r="J72" s="76">
        <v>0</v>
      </c>
      <c r="K72" s="76">
        <v>1445512</v>
      </c>
      <c r="L72" s="76">
        <v>0</v>
      </c>
      <c r="M72" s="76">
        <v>5440374</v>
      </c>
      <c r="N72" s="76">
        <v>5440374</v>
      </c>
      <c r="O72" s="76">
        <v>8114114</v>
      </c>
      <c r="P72" s="56">
        <f t="shared" si="3"/>
        <v>0.3626916</v>
      </c>
    </row>
    <row r="73" spans="1:16" ht="14.4" hidden="1" x14ac:dyDescent="0.2">
      <c r="A73" s="75" t="s">
        <v>20</v>
      </c>
      <c r="B73" s="75" t="s">
        <v>762</v>
      </c>
      <c r="C73" s="58" t="str">
        <f t="shared" si="2"/>
        <v>21374900 Actividades Centrales</v>
      </c>
      <c r="D73" s="75" t="s">
        <v>18</v>
      </c>
      <c r="E73" s="75" t="s">
        <v>157</v>
      </c>
      <c r="F73" s="75" t="s">
        <v>158</v>
      </c>
      <c r="G73" s="76">
        <v>3500000</v>
      </c>
      <c r="H73" s="76">
        <v>3500000</v>
      </c>
      <c r="I73" s="76">
        <v>433303.23</v>
      </c>
      <c r="J73" s="76">
        <v>425794.69</v>
      </c>
      <c r="K73" s="76">
        <v>0</v>
      </c>
      <c r="L73" s="76">
        <v>0</v>
      </c>
      <c r="M73" s="76">
        <v>0</v>
      </c>
      <c r="N73" s="76">
        <v>0</v>
      </c>
      <c r="O73" s="76">
        <v>3074205.31</v>
      </c>
      <c r="P73" s="56">
        <f t="shared" si="3"/>
        <v>0</v>
      </c>
    </row>
    <row r="74" spans="1:16" ht="14.4" hidden="1" x14ac:dyDescent="0.2">
      <c r="A74" s="75" t="s">
        <v>20</v>
      </c>
      <c r="B74" s="75" t="s">
        <v>762</v>
      </c>
      <c r="C74" s="58" t="str">
        <f t="shared" si="2"/>
        <v>21374900 Actividades Centrales</v>
      </c>
      <c r="D74" s="75" t="s">
        <v>18</v>
      </c>
      <c r="E74" s="75" t="s">
        <v>159</v>
      </c>
      <c r="F74" s="75" t="s">
        <v>160</v>
      </c>
      <c r="G74" s="76">
        <v>10450000</v>
      </c>
      <c r="H74" s="76">
        <v>10450000</v>
      </c>
      <c r="I74" s="76">
        <v>1640004.56</v>
      </c>
      <c r="J74" s="76">
        <v>0</v>
      </c>
      <c r="K74" s="76">
        <v>232680.83</v>
      </c>
      <c r="L74" s="76">
        <v>0</v>
      </c>
      <c r="M74" s="76">
        <v>1346360.89</v>
      </c>
      <c r="N74" s="76">
        <v>1346360.89</v>
      </c>
      <c r="O74" s="76">
        <v>8870958.2799999993</v>
      </c>
      <c r="P74" s="56">
        <f t="shared" si="3"/>
        <v>0.12883836267942583</v>
      </c>
    </row>
    <row r="75" spans="1:16" ht="14.4" hidden="1" x14ac:dyDescent="0.2">
      <c r="A75" s="75" t="s">
        <v>20</v>
      </c>
      <c r="B75" s="75" t="s">
        <v>762</v>
      </c>
      <c r="C75" s="58" t="str">
        <f t="shared" si="2"/>
        <v>21374900 Actividades Centrales</v>
      </c>
      <c r="D75" s="75" t="s">
        <v>18</v>
      </c>
      <c r="E75" s="75" t="s">
        <v>161</v>
      </c>
      <c r="F75" s="75" t="s">
        <v>162</v>
      </c>
      <c r="G75" s="76">
        <v>300000</v>
      </c>
      <c r="H75" s="76">
        <v>300000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300000</v>
      </c>
      <c r="P75" s="56">
        <f t="shared" si="3"/>
        <v>0</v>
      </c>
    </row>
    <row r="76" spans="1:16" ht="14.4" hidden="1" x14ac:dyDescent="0.2">
      <c r="A76" s="75" t="s">
        <v>20</v>
      </c>
      <c r="B76" s="75" t="s">
        <v>762</v>
      </c>
      <c r="C76" s="58" t="str">
        <f t="shared" si="2"/>
        <v>21374900 Actividades Centrales</v>
      </c>
      <c r="D76" s="75" t="s">
        <v>18</v>
      </c>
      <c r="E76" s="75" t="s">
        <v>163</v>
      </c>
      <c r="F76" s="75" t="s">
        <v>164</v>
      </c>
      <c r="G76" s="76">
        <v>1500000</v>
      </c>
      <c r="H76" s="76">
        <v>1500000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1500000</v>
      </c>
      <c r="P76" s="56">
        <f t="shared" si="3"/>
        <v>0</v>
      </c>
    </row>
    <row r="77" spans="1:16" ht="14.4" hidden="1" x14ac:dyDescent="0.2">
      <c r="A77" s="75" t="s">
        <v>20</v>
      </c>
      <c r="B77" s="75" t="s">
        <v>762</v>
      </c>
      <c r="C77" s="58" t="str">
        <f t="shared" si="2"/>
        <v>21374900 Actividades Centrales</v>
      </c>
      <c r="D77" s="75" t="s">
        <v>18</v>
      </c>
      <c r="E77" s="75" t="s">
        <v>165</v>
      </c>
      <c r="F77" s="75" t="s">
        <v>166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56">
        <f t="shared" si="3"/>
        <v>0</v>
      </c>
    </row>
    <row r="78" spans="1:16" ht="14.4" hidden="1" x14ac:dyDescent="0.2">
      <c r="A78" s="75" t="s">
        <v>20</v>
      </c>
      <c r="B78" s="75" t="s">
        <v>762</v>
      </c>
      <c r="C78" s="58" t="str">
        <f t="shared" si="2"/>
        <v>21374900 Actividades Centrales</v>
      </c>
      <c r="D78" s="75" t="s">
        <v>18</v>
      </c>
      <c r="E78" s="75" t="s">
        <v>167</v>
      </c>
      <c r="F78" s="75" t="s">
        <v>168</v>
      </c>
      <c r="G78" s="76">
        <v>1500000</v>
      </c>
      <c r="H78" s="76">
        <v>1500000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1500000</v>
      </c>
      <c r="P78" s="56">
        <f t="shared" si="3"/>
        <v>0</v>
      </c>
    </row>
    <row r="79" spans="1:16" ht="14.4" hidden="1" x14ac:dyDescent="0.2">
      <c r="A79" s="75" t="s">
        <v>20</v>
      </c>
      <c r="B79" s="75" t="s">
        <v>762</v>
      </c>
      <c r="C79" s="58" t="str">
        <f t="shared" si="2"/>
        <v>21374900 Actividades Centrales</v>
      </c>
      <c r="D79" s="75" t="s">
        <v>18</v>
      </c>
      <c r="E79" s="75" t="s">
        <v>169</v>
      </c>
      <c r="F79" s="75" t="s">
        <v>170</v>
      </c>
      <c r="G79" s="76">
        <v>4780000</v>
      </c>
      <c r="H79" s="76">
        <v>4788000</v>
      </c>
      <c r="I79" s="76">
        <v>139000</v>
      </c>
      <c r="J79" s="76">
        <v>35409</v>
      </c>
      <c r="K79" s="76">
        <v>0</v>
      </c>
      <c r="L79" s="76">
        <v>0</v>
      </c>
      <c r="M79" s="76">
        <v>49945.04</v>
      </c>
      <c r="N79" s="76">
        <v>49945.04</v>
      </c>
      <c r="O79" s="76">
        <v>4702645.96</v>
      </c>
      <c r="P79" s="56">
        <f t="shared" si="3"/>
        <v>1.0431294903926483E-2</v>
      </c>
    </row>
    <row r="80" spans="1:16" ht="14.4" hidden="1" x14ac:dyDescent="0.2">
      <c r="A80" s="75" t="s">
        <v>20</v>
      </c>
      <c r="B80" s="75" t="s">
        <v>762</v>
      </c>
      <c r="C80" s="58" t="str">
        <f t="shared" si="2"/>
        <v>21374900 Actividades Centrales</v>
      </c>
      <c r="D80" s="75" t="s">
        <v>18</v>
      </c>
      <c r="E80" s="75" t="s">
        <v>171</v>
      </c>
      <c r="F80" s="75" t="s">
        <v>172</v>
      </c>
      <c r="G80" s="76">
        <v>1000000</v>
      </c>
      <c r="H80" s="76">
        <v>1000000</v>
      </c>
      <c r="I80" s="76">
        <v>50000</v>
      </c>
      <c r="J80" s="76">
        <v>34409</v>
      </c>
      <c r="K80" s="76">
        <v>0</v>
      </c>
      <c r="L80" s="76">
        <v>0</v>
      </c>
      <c r="M80" s="76">
        <v>0</v>
      </c>
      <c r="N80" s="76">
        <v>0</v>
      </c>
      <c r="O80" s="76">
        <v>965591</v>
      </c>
      <c r="P80" s="56">
        <f t="shared" si="3"/>
        <v>0</v>
      </c>
    </row>
    <row r="81" spans="1:16" ht="14.4" hidden="1" x14ac:dyDescent="0.2">
      <c r="A81" s="75" t="s">
        <v>20</v>
      </c>
      <c r="B81" s="75" t="s">
        <v>762</v>
      </c>
      <c r="C81" s="58" t="str">
        <f t="shared" si="2"/>
        <v>21374900 Actividades Centrales</v>
      </c>
      <c r="D81" s="75" t="s">
        <v>18</v>
      </c>
      <c r="E81" s="75" t="s">
        <v>177</v>
      </c>
      <c r="F81" s="75" t="s">
        <v>178</v>
      </c>
      <c r="G81" s="76">
        <v>3500000</v>
      </c>
      <c r="H81" s="76">
        <v>3500000</v>
      </c>
      <c r="I81" s="76">
        <v>1000</v>
      </c>
      <c r="J81" s="76">
        <v>1000</v>
      </c>
      <c r="K81" s="76">
        <v>0</v>
      </c>
      <c r="L81" s="76">
        <v>0</v>
      </c>
      <c r="M81" s="76">
        <v>0</v>
      </c>
      <c r="N81" s="76">
        <v>0</v>
      </c>
      <c r="O81" s="76">
        <v>3499000</v>
      </c>
      <c r="P81" s="56">
        <f t="shared" si="3"/>
        <v>0</v>
      </c>
    </row>
    <row r="82" spans="1:16" ht="14.4" hidden="1" x14ac:dyDescent="0.2">
      <c r="A82" s="75" t="s">
        <v>20</v>
      </c>
      <c r="B82" s="75" t="s">
        <v>762</v>
      </c>
      <c r="C82" s="58" t="str">
        <f t="shared" si="2"/>
        <v>21374900 Actividades Centrales</v>
      </c>
      <c r="D82" s="75" t="s">
        <v>18</v>
      </c>
      <c r="E82" s="75" t="s">
        <v>179</v>
      </c>
      <c r="F82" s="75" t="s">
        <v>180</v>
      </c>
      <c r="G82" s="76">
        <v>30000</v>
      </c>
      <c r="H82" s="76">
        <v>38000</v>
      </c>
      <c r="I82" s="76">
        <v>38000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38000</v>
      </c>
      <c r="P82" s="56">
        <f t="shared" si="3"/>
        <v>0</v>
      </c>
    </row>
    <row r="83" spans="1:16" ht="14.4" hidden="1" x14ac:dyDescent="0.2">
      <c r="A83" s="75" t="s">
        <v>20</v>
      </c>
      <c r="B83" s="75" t="s">
        <v>762</v>
      </c>
      <c r="C83" s="58" t="str">
        <f t="shared" si="2"/>
        <v>21374900 Actividades Centrales</v>
      </c>
      <c r="D83" s="75" t="s">
        <v>18</v>
      </c>
      <c r="E83" s="75" t="s">
        <v>181</v>
      </c>
      <c r="F83" s="75" t="s">
        <v>182</v>
      </c>
      <c r="G83" s="76">
        <v>250000</v>
      </c>
      <c r="H83" s="76">
        <v>250000</v>
      </c>
      <c r="I83" s="76">
        <v>50000</v>
      </c>
      <c r="J83" s="76">
        <v>0</v>
      </c>
      <c r="K83" s="76">
        <v>0</v>
      </c>
      <c r="L83" s="76">
        <v>0</v>
      </c>
      <c r="M83" s="76">
        <v>49945.04</v>
      </c>
      <c r="N83" s="76">
        <v>49945.04</v>
      </c>
      <c r="O83" s="76">
        <v>200054.96</v>
      </c>
      <c r="P83" s="56">
        <f t="shared" si="3"/>
        <v>0.19978016000000001</v>
      </c>
    </row>
    <row r="84" spans="1:16" ht="14.4" hidden="1" x14ac:dyDescent="0.2">
      <c r="A84" s="75" t="s">
        <v>20</v>
      </c>
      <c r="B84" s="75" t="s">
        <v>762</v>
      </c>
      <c r="C84" s="58" t="str">
        <f t="shared" si="2"/>
        <v>21374900 Actividades Centrales</v>
      </c>
      <c r="D84" s="75" t="s">
        <v>18</v>
      </c>
      <c r="E84" s="75" t="s">
        <v>183</v>
      </c>
      <c r="F84" s="75" t="s">
        <v>184</v>
      </c>
      <c r="G84" s="76">
        <v>3250000</v>
      </c>
      <c r="H84" s="76">
        <v>3242000</v>
      </c>
      <c r="I84" s="76">
        <v>1236146</v>
      </c>
      <c r="J84" s="76">
        <v>55181</v>
      </c>
      <c r="K84" s="76">
        <v>0</v>
      </c>
      <c r="L84" s="76">
        <v>0</v>
      </c>
      <c r="M84" s="76">
        <v>1176145.52</v>
      </c>
      <c r="N84" s="76">
        <v>1176145.52</v>
      </c>
      <c r="O84" s="76">
        <v>2010673.48</v>
      </c>
      <c r="P84" s="56">
        <f t="shared" si="3"/>
        <v>0.3627839358420728</v>
      </c>
    </row>
    <row r="85" spans="1:16" ht="14.4" hidden="1" x14ac:dyDescent="0.2">
      <c r="A85" s="75" t="s">
        <v>20</v>
      </c>
      <c r="B85" s="75" t="s">
        <v>762</v>
      </c>
      <c r="C85" s="58" t="str">
        <f t="shared" si="2"/>
        <v>21374900 Actividades Centrales</v>
      </c>
      <c r="D85" s="75" t="s">
        <v>18</v>
      </c>
      <c r="E85" s="75" t="s">
        <v>185</v>
      </c>
      <c r="F85" s="75" t="s">
        <v>186</v>
      </c>
      <c r="G85" s="76">
        <v>200000</v>
      </c>
      <c r="H85" s="76">
        <v>200000</v>
      </c>
      <c r="I85" s="76">
        <v>60000</v>
      </c>
      <c r="J85" s="76">
        <v>55181</v>
      </c>
      <c r="K85" s="76">
        <v>0</v>
      </c>
      <c r="L85" s="76">
        <v>0</v>
      </c>
      <c r="M85" s="76">
        <v>0</v>
      </c>
      <c r="N85" s="76">
        <v>0</v>
      </c>
      <c r="O85" s="76">
        <v>144819</v>
      </c>
      <c r="P85" s="56">
        <f t="shared" si="3"/>
        <v>0</v>
      </c>
    </row>
    <row r="86" spans="1:16" ht="14.4" hidden="1" x14ac:dyDescent="0.2">
      <c r="A86" s="75" t="s">
        <v>20</v>
      </c>
      <c r="B86" s="75" t="s">
        <v>762</v>
      </c>
      <c r="C86" s="58" t="str">
        <f t="shared" si="2"/>
        <v>21374900 Actividades Centrales</v>
      </c>
      <c r="D86" s="75" t="s">
        <v>18</v>
      </c>
      <c r="E86" s="75" t="s">
        <v>187</v>
      </c>
      <c r="F86" s="75" t="s">
        <v>188</v>
      </c>
      <c r="G86" s="76">
        <v>3050000</v>
      </c>
      <c r="H86" s="76">
        <v>3042000</v>
      </c>
      <c r="I86" s="76">
        <v>1176146</v>
      </c>
      <c r="J86" s="76">
        <v>0</v>
      </c>
      <c r="K86" s="76">
        <v>0</v>
      </c>
      <c r="L86" s="76">
        <v>0</v>
      </c>
      <c r="M86" s="76">
        <v>1176145.52</v>
      </c>
      <c r="N86" s="76">
        <v>1176145.52</v>
      </c>
      <c r="O86" s="76">
        <v>1865854.48</v>
      </c>
      <c r="P86" s="56">
        <f t="shared" si="3"/>
        <v>0.38663560815253123</v>
      </c>
    </row>
    <row r="87" spans="1:16" ht="14.4" hidden="1" x14ac:dyDescent="0.2">
      <c r="A87" s="75" t="s">
        <v>20</v>
      </c>
      <c r="B87" s="75" t="s">
        <v>762</v>
      </c>
      <c r="C87" s="58" t="str">
        <f t="shared" si="2"/>
        <v>21374900 Actividades Centrales</v>
      </c>
      <c r="D87" s="75" t="s">
        <v>18</v>
      </c>
      <c r="E87" s="75" t="s">
        <v>189</v>
      </c>
      <c r="F87" s="75" t="s">
        <v>190</v>
      </c>
      <c r="G87" s="76">
        <v>19500000</v>
      </c>
      <c r="H87" s="76">
        <v>19500000</v>
      </c>
      <c r="I87" s="76">
        <v>2421182.96</v>
      </c>
      <c r="J87" s="76">
        <v>504851</v>
      </c>
      <c r="K87" s="76">
        <v>22539.34</v>
      </c>
      <c r="L87" s="76">
        <v>0</v>
      </c>
      <c r="M87" s="76">
        <v>1892649.23</v>
      </c>
      <c r="N87" s="76">
        <v>1781520.08</v>
      </c>
      <c r="O87" s="76">
        <v>17079960.43</v>
      </c>
      <c r="P87" s="56">
        <f t="shared" si="3"/>
        <v>9.7058934871794872E-2</v>
      </c>
    </row>
    <row r="88" spans="1:16" ht="14.4" hidden="1" x14ac:dyDescent="0.2">
      <c r="A88" s="75" t="s">
        <v>20</v>
      </c>
      <c r="B88" s="75" t="s">
        <v>762</v>
      </c>
      <c r="C88" s="58" t="str">
        <f t="shared" si="2"/>
        <v>21374900 Actividades Centrales</v>
      </c>
      <c r="D88" s="75" t="s">
        <v>18</v>
      </c>
      <c r="E88" s="75" t="s">
        <v>191</v>
      </c>
      <c r="F88" s="75" t="s">
        <v>192</v>
      </c>
      <c r="G88" s="76">
        <v>1300000</v>
      </c>
      <c r="H88" s="76">
        <v>1300000</v>
      </c>
      <c r="I88" s="76">
        <v>143000</v>
      </c>
      <c r="J88" s="76">
        <v>0</v>
      </c>
      <c r="K88" s="76">
        <v>22539.33</v>
      </c>
      <c r="L88" s="76">
        <v>0</v>
      </c>
      <c r="M88" s="76">
        <v>119554.01</v>
      </c>
      <c r="N88" s="76">
        <v>8424.86</v>
      </c>
      <c r="O88" s="76">
        <v>1157906.6599999999</v>
      </c>
      <c r="P88" s="56">
        <f t="shared" si="3"/>
        <v>9.1964623076923074E-2</v>
      </c>
    </row>
    <row r="89" spans="1:16" ht="14.4" hidden="1" x14ac:dyDescent="0.2">
      <c r="A89" s="75" t="s">
        <v>20</v>
      </c>
      <c r="B89" s="75" t="s">
        <v>762</v>
      </c>
      <c r="C89" s="58" t="str">
        <f t="shared" si="2"/>
        <v>21374900 Actividades Centrales</v>
      </c>
      <c r="D89" s="75" t="s">
        <v>18</v>
      </c>
      <c r="E89" s="75" t="s">
        <v>193</v>
      </c>
      <c r="F89" s="75" t="s">
        <v>194</v>
      </c>
      <c r="G89" s="76">
        <v>1500000</v>
      </c>
      <c r="H89" s="76">
        <v>1500000</v>
      </c>
      <c r="I89" s="76">
        <v>312000</v>
      </c>
      <c r="J89" s="76">
        <v>311765</v>
      </c>
      <c r="K89" s="76">
        <v>0</v>
      </c>
      <c r="L89" s="76">
        <v>0</v>
      </c>
      <c r="M89" s="76">
        <v>0</v>
      </c>
      <c r="N89" s="76">
        <v>0</v>
      </c>
      <c r="O89" s="76">
        <v>1188235</v>
      </c>
      <c r="P89" s="56">
        <f t="shared" si="3"/>
        <v>0</v>
      </c>
    </row>
    <row r="90" spans="1:16" ht="14.4" hidden="1" x14ac:dyDescent="0.2">
      <c r="A90" s="75" t="s">
        <v>20</v>
      </c>
      <c r="B90" s="75" t="s">
        <v>762</v>
      </c>
      <c r="C90" s="58" t="str">
        <f t="shared" si="2"/>
        <v>21374900 Actividades Centrales</v>
      </c>
      <c r="D90" s="75" t="s">
        <v>18</v>
      </c>
      <c r="E90" s="75" t="s">
        <v>195</v>
      </c>
      <c r="F90" s="75" t="s">
        <v>196</v>
      </c>
      <c r="G90" s="76">
        <v>1000000</v>
      </c>
      <c r="H90" s="76">
        <v>1000000</v>
      </c>
      <c r="I90" s="76">
        <v>0.96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1000000</v>
      </c>
      <c r="P90" s="56">
        <f t="shared" si="3"/>
        <v>0</v>
      </c>
    </row>
    <row r="91" spans="1:16" ht="14.4" hidden="1" x14ac:dyDescent="0.2">
      <c r="A91" s="75" t="s">
        <v>20</v>
      </c>
      <c r="B91" s="75" t="s">
        <v>762</v>
      </c>
      <c r="C91" s="58" t="str">
        <f t="shared" si="2"/>
        <v>21374900 Actividades Centrales</v>
      </c>
      <c r="D91" s="75" t="s">
        <v>18</v>
      </c>
      <c r="E91" s="75" t="s">
        <v>197</v>
      </c>
      <c r="F91" s="75" t="s">
        <v>198</v>
      </c>
      <c r="G91" s="76">
        <v>10000000</v>
      </c>
      <c r="H91" s="76">
        <v>10000000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10000000</v>
      </c>
      <c r="P91" s="56">
        <f t="shared" si="3"/>
        <v>0</v>
      </c>
    </row>
    <row r="92" spans="1:16" ht="14.4" hidden="1" x14ac:dyDescent="0.2">
      <c r="A92" s="75" t="s">
        <v>20</v>
      </c>
      <c r="B92" s="75" t="s">
        <v>762</v>
      </c>
      <c r="C92" s="58" t="str">
        <f t="shared" si="2"/>
        <v>21374900 Actividades Centrales</v>
      </c>
      <c r="D92" s="75" t="s">
        <v>18</v>
      </c>
      <c r="E92" s="75" t="s">
        <v>199</v>
      </c>
      <c r="F92" s="75" t="s">
        <v>200</v>
      </c>
      <c r="G92" s="76">
        <v>5500000</v>
      </c>
      <c r="H92" s="76">
        <v>5500000</v>
      </c>
      <c r="I92" s="76">
        <v>1773096</v>
      </c>
      <c r="J92" s="76">
        <v>0</v>
      </c>
      <c r="K92" s="76">
        <v>0.01</v>
      </c>
      <c r="L92" s="76">
        <v>0</v>
      </c>
      <c r="M92" s="76">
        <v>1773095.22</v>
      </c>
      <c r="N92" s="76">
        <v>1773095.22</v>
      </c>
      <c r="O92" s="76">
        <v>3726904.77</v>
      </c>
      <c r="P92" s="56">
        <f t="shared" si="3"/>
        <v>0.32238094909090909</v>
      </c>
    </row>
    <row r="93" spans="1:16" ht="14.4" hidden="1" x14ac:dyDescent="0.2">
      <c r="A93" s="75" t="s">
        <v>20</v>
      </c>
      <c r="B93" s="75" t="s">
        <v>762</v>
      </c>
      <c r="C93" s="58" t="str">
        <f t="shared" si="2"/>
        <v>21374900 Actividades Centrales</v>
      </c>
      <c r="D93" s="75" t="s">
        <v>18</v>
      </c>
      <c r="E93" s="75" t="s">
        <v>201</v>
      </c>
      <c r="F93" s="75" t="s">
        <v>202</v>
      </c>
      <c r="G93" s="76">
        <v>200000</v>
      </c>
      <c r="H93" s="76">
        <v>200000</v>
      </c>
      <c r="I93" s="76">
        <v>193086</v>
      </c>
      <c r="J93" s="76">
        <v>193086</v>
      </c>
      <c r="K93" s="76">
        <v>0</v>
      </c>
      <c r="L93" s="76">
        <v>0</v>
      </c>
      <c r="M93" s="76">
        <v>0</v>
      </c>
      <c r="N93" s="76">
        <v>0</v>
      </c>
      <c r="O93" s="76">
        <v>6914</v>
      </c>
      <c r="P93" s="56">
        <f t="shared" si="3"/>
        <v>0</v>
      </c>
    </row>
    <row r="94" spans="1:16" ht="14.4" hidden="1" x14ac:dyDescent="0.2">
      <c r="A94" s="75" t="s">
        <v>20</v>
      </c>
      <c r="B94" s="75" t="s">
        <v>762</v>
      </c>
      <c r="C94" s="58" t="str">
        <f t="shared" si="2"/>
        <v>21374900 Actividades Centrales</v>
      </c>
      <c r="D94" s="75" t="s">
        <v>18</v>
      </c>
      <c r="E94" s="75" t="s">
        <v>205</v>
      </c>
      <c r="F94" s="75" t="s">
        <v>206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56">
        <f t="shared" si="3"/>
        <v>0</v>
      </c>
    </row>
    <row r="95" spans="1:16" ht="14.4" hidden="1" x14ac:dyDescent="0.2">
      <c r="A95" s="75" t="s">
        <v>20</v>
      </c>
      <c r="B95" s="75" t="s">
        <v>762</v>
      </c>
      <c r="C95" s="58" t="str">
        <f t="shared" si="2"/>
        <v>21374900 Actividades Centrales</v>
      </c>
      <c r="D95" s="75" t="s">
        <v>18</v>
      </c>
      <c r="E95" s="75" t="s">
        <v>207</v>
      </c>
      <c r="F95" s="75" t="s">
        <v>208</v>
      </c>
      <c r="G95" s="76">
        <v>3447320109</v>
      </c>
      <c r="H95" s="76">
        <v>4447320109</v>
      </c>
      <c r="I95" s="76">
        <v>2885754015.25</v>
      </c>
      <c r="J95" s="76">
        <v>0</v>
      </c>
      <c r="K95" s="76">
        <v>570698061.92999995</v>
      </c>
      <c r="L95" s="76">
        <v>0</v>
      </c>
      <c r="M95" s="76">
        <v>1901304381.8699999</v>
      </c>
      <c r="N95" s="76">
        <v>1881305181.8699999</v>
      </c>
      <c r="O95" s="76">
        <v>1975317665.2</v>
      </c>
      <c r="P95" s="56">
        <f t="shared" si="3"/>
        <v>0.42751687201970195</v>
      </c>
    </row>
    <row r="96" spans="1:16" ht="14.4" hidden="1" x14ac:dyDescent="0.2">
      <c r="A96" s="75" t="s">
        <v>20</v>
      </c>
      <c r="B96" s="75" t="s">
        <v>762</v>
      </c>
      <c r="C96" s="58" t="str">
        <f t="shared" si="2"/>
        <v>21374900 Actividades Centrales</v>
      </c>
      <c r="D96" s="75" t="s">
        <v>18</v>
      </c>
      <c r="E96" s="75" t="s">
        <v>209</v>
      </c>
      <c r="F96" s="75" t="s">
        <v>210</v>
      </c>
      <c r="G96" s="76">
        <v>1228951951</v>
      </c>
      <c r="H96" s="76">
        <v>2229386021</v>
      </c>
      <c r="I96" s="76">
        <v>1340223749.8800001</v>
      </c>
      <c r="J96" s="76">
        <v>0</v>
      </c>
      <c r="K96" s="76">
        <v>216342702.27000001</v>
      </c>
      <c r="L96" s="76">
        <v>0</v>
      </c>
      <c r="M96" s="76">
        <v>716395075.94000006</v>
      </c>
      <c r="N96" s="76">
        <v>716395075.94000006</v>
      </c>
      <c r="O96" s="76">
        <v>1296648242.79</v>
      </c>
      <c r="P96" s="56">
        <f t="shared" si="3"/>
        <v>0.32134187134566233</v>
      </c>
    </row>
    <row r="97" spans="1:16" ht="14.4" hidden="1" x14ac:dyDescent="0.2">
      <c r="A97" s="75" t="s">
        <v>20</v>
      </c>
      <c r="B97" s="75" t="s">
        <v>762</v>
      </c>
      <c r="C97" s="58" t="str">
        <f t="shared" si="2"/>
        <v>21374900 Actividades Centrales</v>
      </c>
      <c r="D97" s="75" t="s">
        <v>18</v>
      </c>
      <c r="E97" s="75" t="s">
        <v>211</v>
      </c>
      <c r="F97" s="75" t="s">
        <v>212</v>
      </c>
      <c r="G97" s="76">
        <v>38448131</v>
      </c>
      <c r="H97" s="76">
        <v>38822576</v>
      </c>
      <c r="I97" s="76">
        <v>38822576</v>
      </c>
      <c r="J97" s="76">
        <v>0</v>
      </c>
      <c r="K97" s="76">
        <v>16287481.68</v>
      </c>
      <c r="L97" s="76">
        <v>0</v>
      </c>
      <c r="M97" s="76">
        <v>22002310.32</v>
      </c>
      <c r="N97" s="76">
        <v>22002310.32</v>
      </c>
      <c r="O97" s="76">
        <v>532784</v>
      </c>
      <c r="P97" s="56">
        <f t="shared" si="3"/>
        <v>0.56674009267185155</v>
      </c>
    </row>
    <row r="98" spans="1:16" ht="14.4" hidden="1" x14ac:dyDescent="0.2">
      <c r="A98" s="75" t="s">
        <v>20</v>
      </c>
      <c r="B98" s="75" t="s">
        <v>762</v>
      </c>
      <c r="C98" s="58" t="str">
        <f t="shared" si="2"/>
        <v>21374900 Actividades Centrales</v>
      </c>
      <c r="D98" s="75" t="s">
        <v>18</v>
      </c>
      <c r="E98" s="75" t="s">
        <v>213</v>
      </c>
      <c r="F98" s="75" t="s">
        <v>214</v>
      </c>
      <c r="G98" s="76">
        <v>6122314</v>
      </c>
      <c r="H98" s="76">
        <v>6181939</v>
      </c>
      <c r="I98" s="76">
        <v>6181939</v>
      </c>
      <c r="J98" s="76">
        <v>0</v>
      </c>
      <c r="K98" s="76">
        <v>2593548.38</v>
      </c>
      <c r="L98" s="76">
        <v>0</v>
      </c>
      <c r="M98" s="76">
        <v>3503552.62</v>
      </c>
      <c r="N98" s="76">
        <v>3503552.62</v>
      </c>
      <c r="O98" s="76">
        <v>84838</v>
      </c>
      <c r="P98" s="56">
        <f t="shared" si="3"/>
        <v>0.56674008268279585</v>
      </c>
    </row>
    <row r="99" spans="1:16" ht="14.4" hidden="1" x14ac:dyDescent="0.2">
      <c r="A99" s="75" t="s">
        <v>20</v>
      </c>
      <c r="B99" s="75" t="s">
        <v>762</v>
      </c>
      <c r="C99" s="58" t="str">
        <f t="shared" si="2"/>
        <v>21374900 Actividades Centrales</v>
      </c>
      <c r="D99" s="75" t="s">
        <v>18</v>
      </c>
      <c r="E99" s="75" t="s">
        <v>215</v>
      </c>
      <c r="F99" s="75" t="s">
        <v>216</v>
      </c>
      <c r="G99" s="76">
        <v>1184381506</v>
      </c>
      <c r="H99" s="76">
        <v>2122381506</v>
      </c>
      <c r="I99" s="76">
        <v>1295219234.8800001</v>
      </c>
      <c r="J99" s="76">
        <v>0</v>
      </c>
      <c r="K99" s="76">
        <v>197461672.21000001</v>
      </c>
      <c r="L99" s="76">
        <v>0</v>
      </c>
      <c r="M99" s="76">
        <v>690889213</v>
      </c>
      <c r="N99" s="76">
        <v>690889213</v>
      </c>
      <c r="O99" s="76">
        <v>1234030620.79</v>
      </c>
      <c r="P99" s="56">
        <f t="shared" si="3"/>
        <v>0.32552545856946419</v>
      </c>
    </row>
    <row r="100" spans="1:16" ht="14.4" hidden="1" x14ac:dyDescent="0.2">
      <c r="A100" s="75" t="s">
        <v>20</v>
      </c>
      <c r="B100" s="75" t="s">
        <v>762</v>
      </c>
      <c r="C100" s="58" t="str">
        <f t="shared" si="2"/>
        <v>21374900 Actividades Centrales</v>
      </c>
      <c r="D100" s="75" t="s">
        <v>251</v>
      </c>
      <c r="E100" s="75" t="s">
        <v>215</v>
      </c>
      <c r="F100" s="75" t="s">
        <v>216</v>
      </c>
      <c r="G100" s="76">
        <v>0</v>
      </c>
      <c r="H100" s="76">
        <v>62000000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62000000</v>
      </c>
      <c r="P100" s="56">
        <f t="shared" si="3"/>
        <v>0</v>
      </c>
    </row>
    <row r="101" spans="1:16" ht="14.4" hidden="1" x14ac:dyDescent="0.2">
      <c r="A101" s="75" t="s">
        <v>20</v>
      </c>
      <c r="B101" s="75" t="s">
        <v>762</v>
      </c>
      <c r="C101" s="58" t="str">
        <f t="shared" si="2"/>
        <v>21374900 Actividades Centrales</v>
      </c>
      <c r="D101" s="75" t="s">
        <v>18</v>
      </c>
      <c r="E101" s="75" t="s">
        <v>217</v>
      </c>
      <c r="F101" s="75" t="s">
        <v>218</v>
      </c>
      <c r="G101" s="76">
        <v>121730000</v>
      </c>
      <c r="H101" s="76">
        <v>121295930</v>
      </c>
      <c r="I101" s="76">
        <v>91929334.049999997</v>
      </c>
      <c r="J101" s="76">
        <v>0</v>
      </c>
      <c r="K101" s="76">
        <v>10888934.050000001</v>
      </c>
      <c r="L101" s="76">
        <v>0</v>
      </c>
      <c r="M101" s="76">
        <v>81040400</v>
      </c>
      <c r="N101" s="76">
        <v>61041200</v>
      </c>
      <c r="O101" s="76">
        <v>29366595.949999999</v>
      </c>
      <c r="P101" s="56">
        <f t="shared" si="3"/>
        <v>0.66812134586873606</v>
      </c>
    </row>
    <row r="102" spans="1:16" ht="14.4" hidden="1" x14ac:dyDescent="0.2">
      <c r="A102" s="75" t="s">
        <v>20</v>
      </c>
      <c r="B102" s="75" t="s">
        <v>762</v>
      </c>
      <c r="C102" s="58" t="str">
        <f t="shared" si="2"/>
        <v>21374900 Actividades Centrales</v>
      </c>
      <c r="D102" s="75" t="s">
        <v>18</v>
      </c>
      <c r="E102" s="75" t="s">
        <v>219</v>
      </c>
      <c r="F102" s="75" t="s">
        <v>220</v>
      </c>
      <c r="G102" s="76">
        <v>100000000</v>
      </c>
      <c r="H102" s="76">
        <v>100000000</v>
      </c>
      <c r="I102" s="76">
        <v>70887334.049999997</v>
      </c>
      <c r="J102" s="76">
        <v>0</v>
      </c>
      <c r="K102" s="76">
        <v>10888934.050000001</v>
      </c>
      <c r="L102" s="76">
        <v>0</v>
      </c>
      <c r="M102" s="76">
        <v>59998400</v>
      </c>
      <c r="N102" s="76">
        <v>39999200</v>
      </c>
      <c r="O102" s="76">
        <v>29112665.949999999</v>
      </c>
      <c r="P102" s="56">
        <f t="shared" si="3"/>
        <v>0.59998399999999996</v>
      </c>
    </row>
    <row r="103" spans="1:16" ht="14.4" hidden="1" x14ac:dyDescent="0.2">
      <c r="A103" s="75" t="s">
        <v>20</v>
      </c>
      <c r="B103" s="75" t="s">
        <v>762</v>
      </c>
      <c r="C103" s="58" t="str">
        <f t="shared" si="2"/>
        <v>21374900 Actividades Centrales</v>
      </c>
      <c r="D103" s="75" t="s">
        <v>18</v>
      </c>
      <c r="E103" s="75" t="s">
        <v>221</v>
      </c>
      <c r="F103" s="75" t="s">
        <v>222</v>
      </c>
      <c r="G103" s="76">
        <v>21730000</v>
      </c>
      <c r="H103" s="76">
        <v>21295930</v>
      </c>
      <c r="I103" s="76">
        <v>21042000</v>
      </c>
      <c r="J103" s="76">
        <v>0</v>
      </c>
      <c r="K103" s="76">
        <v>0</v>
      </c>
      <c r="L103" s="76">
        <v>0</v>
      </c>
      <c r="M103" s="76">
        <v>21042000</v>
      </c>
      <c r="N103" s="76">
        <v>21042000</v>
      </c>
      <c r="O103" s="76">
        <v>253930</v>
      </c>
      <c r="P103" s="56">
        <f t="shared" si="3"/>
        <v>0.98807612534413858</v>
      </c>
    </row>
    <row r="104" spans="1:16" ht="14.4" hidden="1" x14ac:dyDescent="0.2">
      <c r="A104" s="75" t="s">
        <v>20</v>
      </c>
      <c r="B104" s="75" t="s">
        <v>762</v>
      </c>
      <c r="C104" s="58" t="str">
        <f t="shared" si="2"/>
        <v>21374900 Actividades Centrales</v>
      </c>
      <c r="D104" s="75" t="s">
        <v>18</v>
      </c>
      <c r="E104" s="75" t="s">
        <v>223</v>
      </c>
      <c r="F104" s="75" t="s">
        <v>224</v>
      </c>
      <c r="G104" s="76">
        <v>63300000</v>
      </c>
      <c r="H104" s="76">
        <v>63300000</v>
      </c>
      <c r="I104" s="76">
        <v>44830451.789999999</v>
      </c>
      <c r="J104" s="76">
        <v>0</v>
      </c>
      <c r="K104" s="76">
        <v>17384432.800000001</v>
      </c>
      <c r="L104" s="76">
        <v>0</v>
      </c>
      <c r="M104" s="76">
        <v>21943518.989999998</v>
      </c>
      <c r="N104" s="76">
        <v>21943518.989999998</v>
      </c>
      <c r="O104" s="76">
        <v>23972048.210000001</v>
      </c>
      <c r="P104" s="56">
        <f t="shared" si="3"/>
        <v>0.34665906777251182</v>
      </c>
    </row>
    <row r="105" spans="1:16" ht="14.4" hidden="1" x14ac:dyDescent="0.2">
      <c r="A105" s="75" t="s">
        <v>20</v>
      </c>
      <c r="B105" s="75" t="s">
        <v>762</v>
      </c>
      <c r="C105" s="58" t="str">
        <f t="shared" si="2"/>
        <v>21374900 Actividades Centrales</v>
      </c>
      <c r="D105" s="75" t="s">
        <v>18</v>
      </c>
      <c r="E105" s="75" t="s">
        <v>225</v>
      </c>
      <c r="F105" s="75" t="s">
        <v>226</v>
      </c>
      <c r="G105" s="76">
        <v>50300000</v>
      </c>
      <c r="H105" s="76">
        <v>50300000</v>
      </c>
      <c r="I105" s="76">
        <v>31830451.789999999</v>
      </c>
      <c r="J105" s="76">
        <v>0</v>
      </c>
      <c r="K105" s="76">
        <v>17384432.800000001</v>
      </c>
      <c r="L105" s="76">
        <v>0</v>
      </c>
      <c r="M105" s="76">
        <v>14446018.99</v>
      </c>
      <c r="N105" s="76">
        <v>14446018.99</v>
      </c>
      <c r="O105" s="76">
        <v>18469548.210000001</v>
      </c>
      <c r="P105" s="56">
        <f t="shared" si="3"/>
        <v>0.28719719662027832</v>
      </c>
    </row>
    <row r="106" spans="1:16" ht="14.4" hidden="1" x14ac:dyDescent="0.2">
      <c r="A106" s="75" t="s">
        <v>20</v>
      </c>
      <c r="B106" s="75" t="s">
        <v>762</v>
      </c>
      <c r="C106" s="58" t="str">
        <f t="shared" si="2"/>
        <v>21374900 Actividades Centrales</v>
      </c>
      <c r="D106" s="75" t="s">
        <v>18</v>
      </c>
      <c r="E106" s="75" t="s">
        <v>227</v>
      </c>
      <c r="F106" s="75" t="s">
        <v>228</v>
      </c>
      <c r="G106" s="76">
        <v>13000000</v>
      </c>
      <c r="H106" s="76">
        <v>13000000</v>
      </c>
      <c r="I106" s="76">
        <v>13000000</v>
      </c>
      <c r="J106" s="76">
        <v>0</v>
      </c>
      <c r="K106" s="76">
        <v>0</v>
      </c>
      <c r="L106" s="76">
        <v>0</v>
      </c>
      <c r="M106" s="76">
        <v>7497500</v>
      </c>
      <c r="N106" s="76">
        <v>7497500</v>
      </c>
      <c r="O106" s="76">
        <v>5502500</v>
      </c>
      <c r="P106" s="56">
        <f t="shared" si="3"/>
        <v>0.57673076923076927</v>
      </c>
    </row>
    <row r="107" spans="1:16" ht="14.4" hidden="1" x14ac:dyDescent="0.2">
      <c r="A107" s="75" t="s">
        <v>20</v>
      </c>
      <c r="B107" s="75" t="s">
        <v>762</v>
      </c>
      <c r="C107" s="58" t="str">
        <f t="shared" si="2"/>
        <v>21374900 Actividades Centrales</v>
      </c>
      <c r="D107" s="75" t="s">
        <v>18</v>
      </c>
      <c r="E107" s="75" t="s">
        <v>229</v>
      </c>
      <c r="F107" s="75" t="s">
        <v>230</v>
      </c>
      <c r="G107" s="76">
        <v>1900000000</v>
      </c>
      <c r="H107" s="76">
        <v>1900000000</v>
      </c>
      <c r="I107" s="76">
        <v>1378990661.8099999</v>
      </c>
      <c r="J107" s="76">
        <v>0</v>
      </c>
      <c r="K107" s="76">
        <v>325048992.81</v>
      </c>
      <c r="L107" s="76">
        <v>0</v>
      </c>
      <c r="M107" s="76">
        <v>1053941669</v>
      </c>
      <c r="N107" s="76">
        <v>1053941669</v>
      </c>
      <c r="O107" s="76">
        <v>521009338.19</v>
      </c>
      <c r="P107" s="56">
        <f t="shared" si="3"/>
        <v>0.55470614157894738</v>
      </c>
    </row>
    <row r="108" spans="1:16" ht="14.4" hidden="1" x14ac:dyDescent="0.2">
      <c r="A108" s="75" t="s">
        <v>20</v>
      </c>
      <c r="B108" s="75" t="s">
        <v>762</v>
      </c>
      <c r="C108" s="58" t="str">
        <f t="shared" si="2"/>
        <v>21374900 Actividades Centrales</v>
      </c>
      <c r="D108" s="75" t="s">
        <v>18</v>
      </c>
      <c r="E108" s="75" t="s">
        <v>231</v>
      </c>
      <c r="F108" s="75" t="s">
        <v>232</v>
      </c>
      <c r="G108" s="76">
        <v>90000000</v>
      </c>
      <c r="H108" s="76">
        <v>90000000</v>
      </c>
      <c r="I108" s="76">
        <v>72030096.409999996</v>
      </c>
      <c r="J108" s="76">
        <v>0</v>
      </c>
      <c r="K108" s="76">
        <v>19530096.41</v>
      </c>
      <c r="L108" s="76">
        <v>0</v>
      </c>
      <c r="M108" s="76">
        <v>52500000</v>
      </c>
      <c r="N108" s="76">
        <v>52500000</v>
      </c>
      <c r="O108" s="76">
        <v>17969903.59</v>
      </c>
      <c r="P108" s="56">
        <f t="shared" si="3"/>
        <v>0.58333333333333337</v>
      </c>
    </row>
    <row r="109" spans="1:16" ht="14.4" hidden="1" x14ac:dyDescent="0.2">
      <c r="A109" s="75" t="s">
        <v>20</v>
      </c>
      <c r="B109" s="75" t="s">
        <v>762</v>
      </c>
      <c r="C109" s="58" t="str">
        <f t="shared" si="2"/>
        <v>21374900 Actividades Centrales</v>
      </c>
      <c r="D109" s="75" t="s">
        <v>18</v>
      </c>
      <c r="E109" s="75" t="s">
        <v>233</v>
      </c>
      <c r="F109" s="75" t="s">
        <v>234</v>
      </c>
      <c r="G109" s="76">
        <v>762500000</v>
      </c>
      <c r="H109" s="76">
        <v>762500000</v>
      </c>
      <c r="I109" s="76">
        <v>540515922.14999998</v>
      </c>
      <c r="J109" s="76">
        <v>0</v>
      </c>
      <c r="K109" s="76">
        <v>150115922.15000001</v>
      </c>
      <c r="L109" s="76">
        <v>0</v>
      </c>
      <c r="M109" s="76">
        <v>390400000</v>
      </c>
      <c r="N109" s="76">
        <v>390400000</v>
      </c>
      <c r="O109" s="76">
        <v>221984077.84999999</v>
      </c>
      <c r="P109" s="56">
        <f t="shared" si="3"/>
        <v>0.51200000000000001</v>
      </c>
    </row>
    <row r="110" spans="1:16" ht="14.4" hidden="1" x14ac:dyDescent="0.2">
      <c r="A110" s="75" t="s">
        <v>20</v>
      </c>
      <c r="B110" s="75" t="s">
        <v>762</v>
      </c>
      <c r="C110" s="58" t="str">
        <f t="shared" si="2"/>
        <v>21374900 Actividades Centrales</v>
      </c>
      <c r="D110" s="75" t="s">
        <v>18</v>
      </c>
      <c r="E110" s="75" t="s">
        <v>235</v>
      </c>
      <c r="F110" s="75" t="s">
        <v>236</v>
      </c>
      <c r="G110" s="76">
        <v>1047500000</v>
      </c>
      <c r="H110" s="76">
        <v>1047500000</v>
      </c>
      <c r="I110" s="76">
        <v>766444643.25</v>
      </c>
      <c r="J110" s="76">
        <v>0</v>
      </c>
      <c r="K110" s="76">
        <v>155402974.25</v>
      </c>
      <c r="L110" s="76">
        <v>0</v>
      </c>
      <c r="M110" s="76">
        <v>611041669</v>
      </c>
      <c r="N110" s="76">
        <v>611041669</v>
      </c>
      <c r="O110" s="76">
        <v>281055356.75</v>
      </c>
      <c r="P110" s="56">
        <f t="shared" si="3"/>
        <v>0.5833333355608592</v>
      </c>
    </row>
    <row r="111" spans="1:16" ht="14.4" hidden="1" x14ac:dyDescent="0.2">
      <c r="A111" s="75" t="s">
        <v>20</v>
      </c>
      <c r="B111" s="75" t="s">
        <v>762</v>
      </c>
      <c r="C111" s="58" t="str">
        <f t="shared" si="2"/>
        <v>21374900 Actividades Centrales</v>
      </c>
      <c r="D111" s="75" t="s">
        <v>18</v>
      </c>
      <c r="E111" s="75" t="s">
        <v>237</v>
      </c>
      <c r="F111" s="75" t="s">
        <v>238</v>
      </c>
      <c r="G111" s="76">
        <v>100000000</v>
      </c>
      <c r="H111" s="76">
        <v>100000000</v>
      </c>
      <c r="I111" s="76">
        <v>1796099.72</v>
      </c>
      <c r="J111" s="76">
        <v>0</v>
      </c>
      <c r="K111" s="76">
        <v>1033000</v>
      </c>
      <c r="L111" s="76">
        <v>0</v>
      </c>
      <c r="M111" s="76">
        <v>0</v>
      </c>
      <c r="N111" s="76">
        <v>0</v>
      </c>
      <c r="O111" s="76">
        <v>98967000</v>
      </c>
      <c r="P111" s="56">
        <f t="shared" si="3"/>
        <v>0</v>
      </c>
    </row>
    <row r="112" spans="1:16" ht="14.4" hidden="1" x14ac:dyDescent="0.2">
      <c r="A112" s="75" t="s">
        <v>20</v>
      </c>
      <c r="B112" s="75" t="s">
        <v>762</v>
      </c>
      <c r="C112" s="58" t="str">
        <f t="shared" si="2"/>
        <v>21374900 Actividades Centrales</v>
      </c>
      <c r="D112" s="75" t="s">
        <v>18</v>
      </c>
      <c r="E112" s="75" t="s">
        <v>239</v>
      </c>
      <c r="F112" s="75" t="s">
        <v>240</v>
      </c>
      <c r="G112" s="76">
        <v>100000000</v>
      </c>
      <c r="H112" s="76">
        <v>100000000</v>
      </c>
      <c r="I112" s="76">
        <v>1796099.72</v>
      </c>
      <c r="J112" s="76">
        <v>0</v>
      </c>
      <c r="K112" s="76">
        <v>1033000</v>
      </c>
      <c r="L112" s="76">
        <v>0</v>
      </c>
      <c r="M112" s="76">
        <v>0</v>
      </c>
      <c r="N112" s="76">
        <v>0</v>
      </c>
      <c r="O112" s="76">
        <v>98967000</v>
      </c>
      <c r="P112" s="56">
        <f t="shared" si="3"/>
        <v>0</v>
      </c>
    </row>
    <row r="113" spans="1:16" ht="14.4" hidden="1" x14ac:dyDescent="0.2">
      <c r="A113" s="75" t="s">
        <v>20</v>
      </c>
      <c r="B113" s="75" t="s">
        <v>762</v>
      </c>
      <c r="C113" s="58" t="str">
        <f t="shared" si="2"/>
        <v>21374900 Actividades Centrales</v>
      </c>
      <c r="D113" s="75" t="s">
        <v>18</v>
      </c>
      <c r="E113" s="75" t="s">
        <v>241</v>
      </c>
      <c r="F113" s="75" t="s">
        <v>242</v>
      </c>
      <c r="G113" s="76">
        <v>33338158</v>
      </c>
      <c r="H113" s="76">
        <v>33338158</v>
      </c>
      <c r="I113" s="76">
        <v>27983718</v>
      </c>
      <c r="J113" s="76">
        <v>0</v>
      </c>
      <c r="K113" s="76">
        <v>0</v>
      </c>
      <c r="L113" s="76">
        <v>0</v>
      </c>
      <c r="M113" s="76">
        <v>27983717.940000001</v>
      </c>
      <c r="N113" s="76">
        <v>27983717.940000001</v>
      </c>
      <c r="O113" s="76">
        <v>5354440.0599999996</v>
      </c>
      <c r="P113" s="56">
        <f t="shared" si="3"/>
        <v>0.83939004488490343</v>
      </c>
    </row>
    <row r="114" spans="1:16" ht="14.4" hidden="1" x14ac:dyDescent="0.2">
      <c r="A114" s="75" t="s">
        <v>20</v>
      </c>
      <c r="B114" s="75" t="s">
        <v>762</v>
      </c>
      <c r="C114" s="58" t="str">
        <f t="shared" si="2"/>
        <v>21374900 Actividades Centrales</v>
      </c>
      <c r="D114" s="75" t="s">
        <v>18</v>
      </c>
      <c r="E114" s="75" t="s">
        <v>243</v>
      </c>
      <c r="F114" s="75" t="s">
        <v>244</v>
      </c>
      <c r="G114" s="76">
        <v>1432158</v>
      </c>
      <c r="H114" s="76">
        <v>1432158</v>
      </c>
      <c r="I114" s="76">
        <v>1262018</v>
      </c>
      <c r="J114" s="76">
        <v>0</v>
      </c>
      <c r="K114" s="76">
        <v>0</v>
      </c>
      <c r="L114" s="76">
        <v>0</v>
      </c>
      <c r="M114" s="76">
        <v>1262017.94</v>
      </c>
      <c r="N114" s="76">
        <v>1262017.94</v>
      </c>
      <c r="O114" s="76">
        <v>170140.06</v>
      </c>
      <c r="P114" s="56">
        <f t="shared" si="3"/>
        <v>0.88120021673586291</v>
      </c>
    </row>
    <row r="115" spans="1:16" ht="14.4" hidden="1" x14ac:dyDescent="0.2">
      <c r="A115" s="75" t="s">
        <v>20</v>
      </c>
      <c r="B115" s="75" t="s">
        <v>762</v>
      </c>
      <c r="C115" s="58" t="str">
        <f t="shared" si="2"/>
        <v>21374900 Actividades Centrales</v>
      </c>
      <c r="D115" s="75" t="s">
        <v>18</v>
      </c>
      <c r="E115" s="75" t="s">
        <v>245</v>
      </c>
      <c r="F115" s="75" t="s">
        <v>246</v>
      </c>
      <c r="G115" s="76">
        <v>6020000</v>
      </c>
      <c r="H115" s="76">
        <v>6020000</v>
      </c>
      <c r="I115" s="76">
        <v>5216500</v>
      </c>
      <c r="J115" s="76">
        <v>0</v>
      </c>
      <c r="K115" s="76">
        <v>0</v>
      </c>
      <c r="L115" s="76">
        <v>0</v>
      </c>
      <c r="M115" s="76">
        <v>5216500</v>
      </c>
      <c r="N115" s="76">
        <v>5216500</v>
      </c>
      <c r="O115" s="76">
        <v>803500</v>
      </c>
      <c r="P115" s="56">
        <f t="shared" si="3"/>
        <v>0.86652823920265776</v>
      </c>
    </row>
    <row r="116" spans="1:16" ht="14.4" hidden="1" x14ac:dyDescent="0.2">
      <c r="A116" s="75" t="s">
        <v>20</v>
      </c>
      <c r="B116" s="75" t="s">
        <v>762</v>
      </c>
      <c r="C116" s="58" t="str">
        <f t="shared" si="2"/>
        <v>21374900 Actividades Centrales</v>
      </c>
      <c r="D116" s="75" t="s">
        <v>18</v>
      </c>
      <c r="E116" s="75" t="s">
        <v>247</v>
      </c>
      <c r="F116" s="75" t="s">
        <v>248</v>
      </c>
      <c r="G116" s="76">
        <v>7826000</v>
      </c>
      <c r="H116" s="76">
        <v>7826000</v>
      </c>
      <c r="I116" s="76">
        <v>6419400</v>
      </c>
      <c r="J116" s="76">
        <v>0</v>
      </c>
      <c r="K116" s="76">
        <v>0</v>
      </c>
      <c r="L116" s="76">
        <v>0</v>
      </c>
      <c r="M116" s="76">
        <v>6419400</v>
      </c>
      <c r="N116" s="76">
        <v>6419400</v>
      </c>
      <c r="O116" s="76">
        <v>1406600</v>
      </c>
      <c r="P116" s="56">
        <f t="shared" si="3"/>
        <v>0.82026578073089706</v>
      </c>
    </row>
    <row r="117" spans="1:16" ht="14.4" hidden="1" x14ac:dyDescent="0.2">
      <c r="A117" s="75" t="s">
        <v>20</v>
      </c>
      <c r="B117" s="75" t="s">
        <v>762</v>
      </c>
      <c r="C117" s="58" t="str">
        <f t="shared" si="2"/>
        <v>21374900 Actividades Centrales</v>
      </c>
      <c r="D117" s="75" t="s">
        <v>18</v>
      </c>
      <c r="E117" s="75" t="s">
        <v>249</v>
      </c>
      <c r="F117" s="75" t="s">
        <v>250</v>
      </c>
      <c r="G117" s="76">
        <v>18060000</v>
      </c>
      <c r="H117" s="76">
        <v>18060000</v>
      </c>
      <c r="I117" s="76">
        <v>15085800</v>
      </c>
      <c r="J117" s="76">
        <v>0</v>
      </c>
      <c r="K117" s="76">
        <v>0</v>
      </c>
      <c r="L117" s="76">
        <v>0</v>
      </c>
      <c r="M117" s="76">
        <v>15085800</v>
      </c>
      <c r="N117" s="76">
        <v>15085800</v>
      </c>
      <c r="O117" s="76">
        <v>2974200</v>
      </c>
      <c r="P117" s="56">
        <f t="shared" si="3"/>
        <v>0.83531561461794024</v>
      </c>
    </row>
    <row r="118" spans="1:16" ht="14.4" hidden="1" x14ac:dyDescent="0.2">
      <c r="A118" s="75" t="s">
        <v>20</v>
      </c>
      <c r="B118" s="75" t="s">
        <v>762</v>
      </c>
      <c r="C118" s="58" t="str">
        <f t="shared" si="2"/>
        <v>21374900 Actividades Centrales</v>
      </c>
      <c r="D118" s="75" t="s">
        <v>251</v>
      </c>
      <c r="E118" s="75" t="s">
        <v>252</v>
      </c>
      <c r="F118" s="75" t="s">
        <v>253</v>
      </c>
      <c r="G118" s="76">
        <v>229010000</v>
      </c>
      <c r="H118" s="76">
        <v>229010000</v>
      </c>
      <c r="I118" s="76">
        <v>229010000</v>
      </c>
      <c r="J118" s="76">
        <v>118607232.34999999</v>
      </c>
      <c r="K118" s="76">
        <v>21552.87</v>
      </c>
      <c r="L118" s="76">
        <v>1800530.17</v>
      </c>
      <c r="M118" s="76">
        <v>22935302.280000001</v>
      </c>
      <c r="N118" s="76">
        <v>22577582.699999999</v>
      </c>
      <c r="O118" s="76">
        <v>85645382.329999998</v>
      </c>
      <c r="P118" s="56">
        <f t="shared" si="3"/>
        <v>0.10014978507488756</v>
      </c>
    </row>
    <row r="119" spans="1:16" ht="14.4" hidden="1" x14ac:dyDescent="0.2">
      <c r="A119" s="75" t="s">
        <v>20</v>
      </c>
      <c r="B119" s="75" t="s">
        <v>762</v>
      </c>
      <c r="C119" s="58" t="str">
        <f t="shared" si="2"/>
        <v>21374900 Actividades Centrales</v>
      </c>
      <c r="D119" s="75" t="s">
        <v>251</v>
      </c>
      <c r="E119" s="75" t="s">
        <v>254</v>
      </c>
      <c r="F119" s="75" t="s">
        <v>255</v>
      </c>
      <c r="G119" s="76">
        <v>118010000</v>
      </c>
      <c r="H119" s="76">
        <v>70010000</v>
      </c>
      <c r="I119" s="76">
        <v>70010000</v>
      </c>
      <c r="J119" s="76">
        <v>8997232.3499999996</v>
      </c>
      <c r="K119" s="76">
        <v>21552.87</v>
      </c>
      <c r="L119" s="76">
        <v>0</v>
      </c>
      <c r="M119" s="76">
        <v>4051045.8</v>
      </c>
      <c r="N119" s="76">
        <v>3693326.22</v>
      </c>
      <c r="O119" s="76">
        <v>56940168.979999997</v>
      </c>
      <c r="P119" s="56">
        <f t="shared" si="3"/>
        <v>5.786381659762891E-2</v>
      </c>
    </row>
    <row r="120" spans="1:16" ht="14.4" hidden="1" x14ac:dyDescent="0.2">
      <c r="A120" s="75" t="s">
        <v>20</v>
      </c>
      <c r="B120" s="75" t="s">
        <v>762</v>
      </c>
      <c r="C120" s="58" t="str">
        <f t="shared" si="2"/>
        <v>21374900 Actividades Centrales</v>
      </c>
      <c r="D120" s="75" t="s">
        <v>251</v>
      </c>
      <c r="E120" s="75" t="s">
        <v>351</v>
      </c>
      <c r="F120" s="75" t="s">
        <v>352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56">
        <f t="shared" si="3"/>
        <v>0</v>
      </c>
    </row>
    <row r="121" spans="1:16" ht="14.4" hidden="1" x14ac:dyDescent="0.2">
      <c r="A121" s="75" t="s">
        <v>20</v>
      </c>
      <c r="B121" s="75" t="s">
        <v>762</v>
      </c>
      <c r="C121" s="58" t="str">
        <f t="shared" si="2"/>
        <v>21374900 Actividades Centrales</v>
      </c>
      <c r="D121" s="75" t="s">
        <v>251</v>
      </c>
      <c r="E121" s="75" t="s">
        <v>258</v>
      </c>
      <c r="F121" s="75" t="s">
        <v>259</v>
      </c>
      <c r="G121" s="76">
        <v>0</v>
      </c>
      <c r="H121" s="76">
        <v>1418023.9</v>
      </c>
      <c r="I121" s="76">
        <v>1418023.9</v>
      </c>
      <c r="J121" s="76">
        <v>0</v>
      </c>
      <c r="K121" s="76">
        <v>0</v>
      </c>
      <c r="L121" s="76">
        <v>0</v>
      </c>
      <c r="M121" s="76">
        <v>1355435</v>
      </c>
      <c r="N121" s="76">
        <v>1355435</v>
      </c>
      <c r="O121" s="76">
        <v>62588.9</v>
      </c>
      <c r="P121" s="56">
        <f t="shared" si="3"/>
        <v>0.9558618863899262</v>
      </c>
    </row>
    <row r="122" spans="1:16" ht="14.4" hidden="1" x14ac:dyDescent="0.2">
      <c r="A122" s="75" t="s">
        <v>20</v>
      </c>
      <c r="B122" s="75" t="s">
        <v>762</v>
      </c>
      <c r="C122" s="58" t="str">
        <f t="shared" si="2"/>
        <v>21374900 Actividades Centrales</v>
      </c>
      <c r="D122" s="75" t="s">
        <v>251</v>
      </c>
      <c r="E122" s="75" t="s">
        <v>260</v>
      </c>
      <c r="F122" s="75" t="s">
        <v>261</v>
      </c>
      <c r="G122" s="76">
        <v>1010000</v>
      </c>
      <c r="H122" s="76">
        <v>2782202.75</v>
      </c>
      <c r="I122" s="76">
        <v>2782202.75</v>
      </c>
      <c r="J122" s="76">
        <v>0</v>
      </c>
      <c r="K122" s="76">
        <v>21552.87</v>
      </c>
      <c r="L122" s="76">
        <v>0</v>
      </c>
      <c r="M122" s="76">
        <v>2695610.8</v>
      </c>
      <c r="N122" s="76">
        <v>2337891.2200000002</v>
      </c>
      <c r="O122" s="76">
        <v>65039.08</v>
      </c>
      <c r="P122" s="56">
        <f t="shared" si="3"/>
        <v>0.96887647746017069</v>
      </c>
    </row>
    <row r="123" spans="1:16" ht="14.4" hidden="1" x14ac:dyDescent="0.2">
      <c r="A123" s="75" t="s">
        <v>20</v>
      </c>
      <c r="B123" s="75" t="s">
        <v>762</v>
      </c>
      <c r="C123" s="58" t="str">
        <f t="shared" si="2"/>
        <v>21374900 Actividades Centrales</v>
      </c>
      <c r="D123" s="75" t="s">
        <v>251</v>
      </c>
      <c r="E123" s="75" t="s">
        <v>262</v>
      </c>
      <c r="F123" s="75" t="s">
        <v>263</v>
      </c>
      <c r="G123" s="76">
        <v>112000000</v>
      </c>
      <c r="H123" s="76">
        <v>65809773.350000001</v>
      </c>
      <c r="I123" s="76">
        <v>65809773.350000001</v>
      </c>
      <c r="J123" s="76">
        <v>8997232.3499999996</v>
      </c>
      <c r="K123" s="76">
        <v>0</v>
      </c>
      <c r="L123" s="76">
        <v>0</v>
      </c>
      <c r="M123" s="76">
        <v>0</v>
      </c>
      <c r="N123" s="76">
        <v>0</v>
      </c>
      <c r="O123" s="76">
        <v>56812541</v>
      </c>
      <c r="P123" s="56">
        <f t="shared" si="3"/>
        <v>0</v>
      </c>
    </row>
    <row r="124" spans="1:16" ht="14.4" hidden="1" x14ac:dyDescent="0.2">
      <c r="A124" s="75" t="s">
        <v>20</v>
      </c>
      <c r="B124" s="75" t="s">
        <v>762</v>
      </c>
      <c r="C124" s="58" t="str">
        <f t="shared" si="2"/>
        <v>21374900 Actividades Centrales</v>
      </c>
      <c r="D124" s="75" t="s">
        <v>251</v>
      </c>
      <c r="E124" s="75" t="s">
        <v>355</v>
      </c>
      <c r="F124" s="75" t="s">
        <v>356</v>
      </c>
      <c r="G124" s="76">
        <v>5000000</v>
      </c>
      <c r="H124" s="76">
        <v>0</v>
      </c>
      <c r="I124" s="76">
        <v>0</v>
      </c>
      <c r="J124" s="76">
        <v>0</v>
      </c>
      <c r="K124" s="76">
        <v>0</v>
      </c>
      <c r="L124" s="76">
        <v>0</v>
      </c>
      <c r="M124" s="76">
        <v>0</v>
      </c>
      <c r="N124" s="76">
        <v>0</v>
      </c>
      <c r="O124" s="76">
        <v>0</v>
      </c>
      <c r="P124" s="56">
        <f t="shared" si="3"/>
        <v>0</v>
      </c>
    </row>
    <row r="125" spans="1:16" ht="14.4" hidden="1" x14ac:dyDescent="0.2">
      <c r="A125" s="75" t="s">
        <v>20</v>
      </c>
      <c r="B125" s="75" t="s">
        <v>762</v>
      </c>
      <c r="C125" s="58" t="str">
        <f t="shared" si="2"/>
        <v>21374900 Actividades Centrales</v>
      </c>
      <c r="D125" s="75" t="s">
        <v>251</v>
      </c>
      <c r="E125" s="75" t="s">
        <v>266</v>
      </c>
      <c r="F125" s="75" t="s">
        <v>267</v>
      </c>
      <c r="G125" s="76">
        <v>80000000</v>
      </c>
      <c r="H125" s="76">
        <v>128000000</v>
      </c>
      <c r="I125" s="76">
        <v>128000000</v>
      </c>
      <c r="J125" s="76">
        <v>109610000</v>
      </c>
      <c r="K125" s="76">
        <v>0</v>
      </c>
      <c r="L125" s="76">
        <v>0</v>
      </c>
      <c r="M125" s="76">
        <v>17557957.850000001</v>
      </c>
      <c r="N125" s="76">
        <v>17557957.850000001</v>
      </c>
      <c r="O125" s="76">
        <v>832042.15</v>
      </c>
      <c r="P125" s="56">
        <f t="shared" si="3"/>
        <v>0.13717154570312501</v>
      </c>
    </row>
    <row r="126" spans="1:16" ht="14.4" hidden="1" x14ac:dyDescent="0.2">
      <c r="A126" s="75" t="s">
        <v>20</v>
      </c>
      <c r="B126" s="75" t="s">
        <v>762</v>
      </c>
      <c r="C126" s="58" t="str">
        <f t="shared" si="2"/>
        <v>21374900 Actividades Centrales</v>
      </c>
      <c r="D126" s="75" t="s">
        <v>251</v>
      </c>
      <c r="E126" s="75" t="s">
        <v>270</v>
      </c>
      <c r="F126" s="75" t="s">
        <v>271</v>
      </c>
      <c r="G126" s="76">
        <v>80000000</v>
      </c>
      <c r="H126" s="76">
        <v>128000000</v>
      </c>
      <c r="I126" s="76">
        <v>128000000</v>
      </c>
      <c r="J126" s="76">
        <v>109610000</v>
      </c>
      <c r="K126" s="76">
        <v>0</v>
      </c>
      <c r="L126" s="76">
        <v>0</v>
      </c>
      <c r="M126" s="76">
        <v>17557957.850000001</v>
      </c>
      <c r="N126" s="76">
        <v>17557957.850000001</v>
      </c>
      <c r="O126" s="76">
        <v>832042.15</v>
      </c>
      <c r="P126" s="56">
        <f t="shared" si="3"/>
        <v>0.13717154570312501</v>
      </c>
    </row>
    <row r="127" spans="1:16" ht="14.4" hidden="1" x14ac:dyDescent="0.2">
      <c r="A127" s="75" t="s">
        <v>20</v>
      </c>
      <c r="B127" s="75" t="s">
        <v>762</v>
      </c>
      <c r="C127" s="58" t="str">
        <f t="shared" si="2"/>
        <v>21374900 Actividades Centrales</v>
      </c>
      <c r="D127" s="75" t="s">
        <v>251</v>
      </c>
      <c r="E127" s="75" t="s">
        <v>272</v>
      </c>
      <c r="F127" s="75" t="s">
        <v>273</v>
      </c>
      <c r="G127" s="76">
        <v>31000000</v>
      </c>
      <c r="H127" s="76">
        <v>31000000</v>
      </c>
      <c r="I127" s="76">
        <v>31000000</v>
      </c>
      <c r="J127" s="76">
        <v>0</v>
      </c>
      <c r="K127" s="76">
        <v>0</v>
      </c>
      <c r="L127" s="76">
        <v>1800530.17</v>
      </c>
      <c r="M127" s="76">
        <v>1326298.6299999999</v>
      </c>
      <c r="N127" s="76">
        <v>1326298.6299999999</v>
      </c>
      <c r="O127" s="76">
        <v>27873171.199999999</v>
      </c>
      <c r="P127" s="56">
        <f t="shared" si="3"/>
        <v>4.2783826774193547E-2</v>
      </c>
    </row>
    <row r="128" spans="1:16" ht="14.4" hidden="1" x14ac:dyDescent="0.2">
      <c r="A128" s="75" t="s">
        <v>20</v>
      </c>
      <c r="B128" s="75" t="s">
        <v>762</v>
      </c>
      <c r="C128" s="58" t="str">
        <f t="shared" si="2"/>
        <v>21374900 Actividades Centrales</v>
      </c>
      <c r="D128" s="75" t="s">
        <v>251</v>
      </c>
      <c r="E128" s="75" t="s">
        <v>274</v>
      </c>
      <c r="F128" s="75" t="s">
        <v>275</v>
      </c>
      <c r="G128" s="76">
        <v>31000000</v>
      </c>
      <c r="H128" s="76">
        <v>31000000</v>
      </c>
      <c r="I128" s="76">
        <v>31000000</v>
      </c>
      <c r="J128" s="76">
        <v>0</v>
      </c>
      <c r="K128" s="76">
        <v>0</v>
      </c>
      <c r="L128" s="76">
        <v>1800530.17</v>
      </c>
      <c r="M128" s="76">
        <v>1326298.6299999999</v>
      </c>
      <c r="N128" s="76">
        <v>1326298.6299999999</v>
      </c>
      <c r="O128" s="76">
        <v>27873171.199999999</v>
      </c>
      <c r="P128" s="56">
        <f t="shared" si="3"/>
        <v>4.2783826774193547E-2</v>
      </c>
    </row>
    <row r="129" spans="1:16" ht="14.4" hidden="1" x14ac:dyDescent="0.2">
      <c r="A129" s="75" t="s">
        <v>20</v>
      </c>
      <c r="B129" s="75" t="s">
        <v>762</v>
      </c>
      <c r="C129" s="58" t="str">
        <f t="shared" si="2"/>
        <v>21374900 Actividades Centrales</v>
      </c>
      <c r="D129" s="75" t="s">
        <v>251</v>
      </c>
      <c r="E129" s="75" t="s">
        <v>739</v>
      </c>
      <c r="F129" s="75" t="s">
        <v>740</v>
      </c>
      <c r="G129" s="76">
        <v>20000000</v>
      </c>
      <c r="H129" s="76">
        <v>20000000</v>
      </c>
      <c r="I129" s="76">
        <v>15000000</v>
      </c>
      <c r="J129" s="76">
        <v>0</v>
      </c>
      <c r="K129" s="76">
        <v>3333338</v>
      </c>
      <c r="L129" s="76">
        <v>0</v>
      </c>
      <c r="M129" s="76">
        <v>11666662</v>
      </c>
      <c r="N129" s="76">
        <v>11666662</v>
      </c>
      <c r="O129" s="76">
        <v>5000000</v>
      </c>
      <c r="P129" s="56">
        <f t="shared" si="3"/>
        <v>0.58333310000000005</v>
      </c>
    </row>
    <row r="130" spans="1:16" ht="14.4" hidden="1" x14ac:dyDescent="0.2">
      <c r="A130" s="75" t="s">
        <v>20</v>
      </c>
      <c r="B130" s="75" t="s">
        <v>762</v>
      </c>
      <c r="C130" s="58" t="str">
        <f t="shared" si="2"/>
        <v>21374900 Actividades Centrales</v>
      </c>
      <c r="D130" s="75" t="s">
        <v>251</v>
      </c>
      <c r="E130" s="75" t="s">
        <v>741</v>
      </c>
      <c r="F130" s="75" t="s">
        <v>742</v>
      </c>
      <c r="G130" s="76">
        <v>20000000</v>
      </c>
      <c r="H130" s="76">
        <v>20000000</v>
      </c>
      <c r="I130" s="76">
        <v>15000000</v>
      </c>
      <c r="J130" s="76">
        <v>0</v>
      </c>
      <c r="K130" s="76">
        <v>3333338</v>
      </c>
      <c r="L130" s="76">
        <v>0</v>
      </c>
      <c r="M130" s="76">
        <v>11666662</v>
      </c>
      <c r="N130" s="76">
        <v>11666662</v>
      </c>
      <c r="O130" s="76">
        <v>5000000</v>
      </c>
      <c r="P130" s="56">
        <f t="shared" si="3"/>
        <v>0.58333310000000005</v>
      </c>
    </row>
    <row r="131" spans="1:16" ht="14.4" hidden="1" x14ac:dyDescent="0.2">
      <c r="A131" s="75" t="s">
        <v>20</v>
      </c>
      <c r="B131" s="75" t="s">
        <v>762</v>
      </c>
      <c r="C131" s="58" t="str">
        <f t="shared" si="2"/>
        <v>21374900 Actividades Centrales</v>
      </c>
      <c r="D131" s="75" t="s">
        <v>251</v>
      </c>
      <c r="E131" s="75" t="s">
        <v>748</v>
      </c>
      <c r="F131" s="75" t="s">
        <v>749</v>
      </c>
      <c r="G131" s="76">
        <v>20000000</v>
      </c>
      <c r="H131" s="76">
        <v>20000000</v>
      </c>
      <c r="I131" s="76">
        <v>15000000</v>
      </c>
      <c r="J131" s="76">
        <v>0</v>
      </c>
      <c r="K131" s="76">
        <v>3333338</v>
      </c>
      <c r="L131" s="76">
        <v>0</v>
      </c>
      <c r="M131" s="76">
        <v>11666662</v>
      </c>
      <c r="N131" s="76">
        <v>11666662</v>
      </c>
      <c r="O131" s="76">
        <v>5000000</v>
      </c>
      <c r="P131" s="56">
        <f t="shared" si="3"/>
        <v>0.58333310000000005</v>
      </c>
    </row>
    <row r="132" spans="1:16" ht="14.4" hidden="1" x14ac:dyDescent="0.2">
      <c r="A132" s="75" t="s">
        <v>276</v>
      </c>
      <c r="B132" s="75" t="s">
        <v>277</v>
      </c>
      <c r="C132" s="58" t="str">
        <f t="shared" si="2"/>
        <v>21375101 CENTRO INVEST. Y CONSERVACIÓN PATRIMONIO</v>
      </c>
      <c r="D132" s="75" t="s">
        <v>18</v>
      </c>
      <c r="E132" s="75" t="s">
        <v>19</v>
      </c>
      <c r="F132" s="75" t="s">
        <v>19</v>
      </c>
      <c r="G132" s="76">
        <v>2196941049</v>
      </c>
      <c r="H132" s="76">
        <v>2754024057.3699999</v>
      </c>
      <c r="I132" s="76">
        <v>2000727073.8499999</v>
      </c>
      <c r="J132" s="76">
        <v>6343114.9299999997</v>
      </c>
      <c r="K132" s="76">
        <v>517881037.02999997</v>
      </c>
      <c r="L132" s="76">
        <v>0</v>
      </c>
      <c r="M132" s="76">
        <v>566629705.22000003</v>
      </c>
      <c r="N132" s="76">
        <v>544416337.70000005</v>
      </c>
      <c r="O132" s="76">
        <v>1663170200.1900001</v>
      </c>
      <c r="P132" s="56">
        <f t="shared" si="3"/>
        <v>0.20574609858750192</v>
      </c>
    </row>
    <row r="133" spans="1:16" ht="14.4" hidden="1" x14ac:dyDescent="0.2">
      <c r="A133" s="75" t="s">
        <v>276</v>
      </c>
      <c r="B133" s="75" t="s">
        <v>277</v>
      </c>
      <c r="C133" s="58" t="str">
        <f t="shared" si="2"/>
        <v>21375101 CENTRO INVEST. Y CONSERVACIÓN PATRIMONIO</v>
      </c>
      <c r="D133" s="75" t="s">
        <v>18</v>
      </c>
      <c r="E133" s="75" t="s">
        <v>21</v>
      </c>
      <c r="F133" s="75" t="s">
        <v>22</v>
      </c>
      <c r="G133" s="76">
        <v>694728397</v>
      </c>
      <c r="H133" s="76">
        <v>689195485</v>
      </c>
      <c r="I133" s="76">
        <v>689195485</v>
      </c>
      <c r="J133" s="76">
        <v>0</v>
      </c>
      <c r="K133" s="76">
        <v>46262555</v>
      </c>
      <c r="L133" s="76">
        <v>0</v>
      </c>
      <c r="M133" s="76">
        <v>351871768.13999999</v>
      </c>
      <c r="N133" s="76">
        <v>351871768.13999999</v>
      </c>
      <c r="O133" s="76">
        <v>291061161.86000001</v>
      </c>
      <c r="P133" s="56">
        <f t="shared" si="3"/>
        <v>0.51055437216046184</v>
      </c>
    </row>
    <row r="134" spans="1:16" ht="14.4" hidden="1" x14ac:dyDescent="0.2">
      <c r="A134" s="75" t="s">
        <v>276</v>
      </c>
      <c r="B134" s="75" t="s">
        <v>277</v>
      </c>
      <c r="C134" s="58" t="str">
        <f t="shared" si="2"/>
        <v>21375101 CENTRO INVEST. Y CONSERVACIÓN PATRIMONIO</v>
      </c>
      <c r="D134" s="75" t="s">
        <v>18</v>
      </c>
      <c r="E134" s="75" t="s">
        <v>23</v>
      </c>
      <c r="F134" s="75" t="s">
        <v>24</v>
      </c>
      <c r="G134" s="76">
        <v>272020200</v>
      </c>
      <c r="H134" s="76">
        <v>290369167</v>
      </c>
      <c r="I134" s="76">
        <v>290369167</v>
      </c>
      <c r="J134" s="76">
        <v>0</v>
      </c>
      <c r="K134" s="76">
        <v>0</v>
      </c>
      <c r="L134" s="76">
        <v>0</v>
      </c>
      <c r="M134" s="76">
        <v>150338749.28999999</v>
      </c>
      <c r="N134" s="76">
        <v>150338749.28999999</v>
      </c>
      <c r="O134" s="76">
        <v>140030417.71000001</v>
      </c>
      <c r="P134" s="56">
        <f t="shared" si="3"/>
        <v>0.51775038942065077</v>
      </c>
    </row>
    <row r="135" spans="1:16" ht="14.4" hidden="1" x14ac:dyDescent="0.2">
      <c r="A135" s="75" t="s">
        <v>276</v>
      </c>
      <c r="B135" s="75" t="s">
        <v>277</v>
      </c>
      <c r="C135" s="58" t="str">
        <f t="shared" ref="C135:C198" si="4">+CONCATENATE(A135," ",B135)</f>
        <v>21375101 CENTRO INVEST. Y CONSERVACIÓN PATRIMONIO</v>
      </c>
      <c r="D135" s="75" t="s">
        <v>18</v>
      </c>
      <c r="E135" s="75" t="s">
        <v>25</v>
      </c>
      <c r="F135" s="75" t="s">
        <v>26</v>
      </c>
      <c r="G135" s="76">
        <v>267020200</v>
      </c>
      <c r="H135" s="76">
        <v>285369167</v>
      </c>
      <c r="I135" s="76">
        <v>285369167</v>
      </c>
      <c r="J135" s="76">
        <v>0</v>
      </c>
      <c r="K135" s="76">
        <v>0</v>
      </c>
      <c r="L135" s="76">
        <v>0</v>
      </c>
      <c r="M135" s="76">
        <v>150338749.28999999</v>
      </c>
      <c r="N135" s="76">
        <v>150338749.28999999</v>
      </c>
      <c r="O135" s="76">
        <v>135030417.71000001</v>
      </c>
      <c r="P135" s="56">
        <f t="shared" ref="P135:P198" si="5">+IFERROR(M135/H135,0)</f>
        <v>0.52682197894911331</v>
      </c>
    </row>
    <row r="136" spans="1:16" ht="14.4" hidden="1" x14ac:dyDescent="0.2">
      <c r="A136" s="75" t="s">
        <v>276</v>
      </c>
      <c r="B136" s="75" t="s">
        <v>277</v>
      </c>
      <c r="C136" s="58" t="str">
        <f t="shared" si="4"/>
        <v>21375101 CENTRO INVEST. Y CONSERVACIÓN PATRIMONIO</v>
      </c>
      <c r="D136" s="75" t="s">
        <v>18</v>
      </c>
      <c r="E136" s="75" t="s">
        <v>27</v>
      </c>
      <c r="F136" s="75" t="s">
        <v>28</v>
      </c>
      <c r="G136" s="76">
        <v>5000000</v>
      </c>
      <c r="H136" s="76">
        <v>5000000</v>
      </c>
      <c r="I136" s="76">
        <v>5000000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5000000</v>
      </c>
      <c r="P136" s="56">
        <f t="shared" si="5"/>
        <v>0</v>
      </c>
    </row>
    <row r="137" spans="1:16" ht="14.4" hidden="1" x14ac:dyDescent="0.2">
      <c r="A137" s="75" t="s">
        <v>276</v>
      </c>
      <c r="B137" s="75" t="s">
        <v>277</v>
      </c>
      <c r="C137" s="58" t="str">
        <f t="shared" si="4"/>
        <v>21375101 CENTRO INVEST. Y CONSERVACIÓN PATRIMONIO</v>
      </c>
      <c r="D137" s="75" t="s">
        <v>18</v>
      </c>
      <c r="E137" s="75" t="s">
        <v>29</v>
      </c>
      <c r="F137" s="75" t="s">
        <v>30</v>
      </c>
      <c r="G137" s="76">
        <v>2000000</v>
      </c>
      <c r="H137" s="76">
        <v>2000000</v>
      </c>
      <c r="I137" s="76">
        <v>2000000</v>
      </c>
      <c r="J137" s="76">
        <v>0</v>
      </c>
      <c r="K137" s="76">
        <v>0</v>
      </c>
      <c r="L137" s="76">
        <v>0</v>
      </c>
      <c r="M137" s="76">
        <v>98661</v>
      </c>
      <c r="N137" s="76">
        <v>98661</v>
      </c>
      <c r="O137" s="76">
        <v>1901339</v>
      </c>
      <c r="P137" s="56">
        <f t="shared" si="5"/>
        <v>4.9330499999999999E-2</v>
      </c>
    </row>
    <row r="138" spans="1:16" ht="14.4" hidden="1" x14ac:dyDescent="0.2">
      <c r="A138" s="75" t="s">
        <v>276</v>
      </c>
      <c r="B138" s="75" t="s">
        <v>277</v>
      </c>
      <c r="C138" s="58" t="str">
        <f t="shared" si="4"/>
        <v>21375101 CENTRO INVEST. Y CONSERVACIÓN PATRIMONIO</v>
      </c>
      <c r="D138" s="75" t="s">
        <v>18</v>
      </c>
      <c r="E138" s="75" t="s">
        <v>31</v>
      </c>
      <c r="F138" s="75" t="s">
        <v>32</v>
      </c>
      <c r="G138" s="76">
        <v>2000000</v>
      </c>
      <c r="H138" s="76">
        <v>2000000</v>
      </c>
      <c r="I138" s="76">
        <v>2000000</v>
      </c>
      <c r="J138" s="76">
        <v>0</v>
      </c>
      <c r="K138" s="76">
        <v>0</v>
      </c>
      <c r="L138" s="76">
        <v>0</v>
      </c>
      <c r="M138" s="76">
        <v>98661</v>
      </c>
      <c r="N138" s="76">
        <v>98661</v>
      </c>
      <c r="O138" s="76">
        <v>1901339</v>
      </c>
      <c r="P138" s="56">
        <f t="shared" si="5"/>
        <v>4.9330499999999999E-2</v>
      </c>
    </row>
    <row r="139" spans="1:16" ht="14.4" hidden="1" x14ac:dyDescent="0.2">
      <c r="A139" s="75" t="s">
        <v>276</v>
      </c>
      <c r="B139" s="75" t="s">
        <v>277</v>
      </c>
      <c r="C139" s="58" t="str">
        <f t="shared" si="4"/>
        <v>21375101 CENTRO INVEST. Y CONSERVACIÓN PATRIMONIO</v>
      </c>
      <c r="D139" s="75" t="s">
        <v>18</v>
      </c>
      <c r="E139" s="75" t="s">
        <v>33</v>
      </c>
      <c r="F139" s="75" t="s">
        <v>34</v>
      </c>
      <c r="G139" s="76">
        <v>313876051</v>
      </c>
      <c r="H139" s="76">
        <v>290844425</v>
      </c>
      <c r="I139" s="76">
        <v>290844425</v>
      </c>
      <c r="J139" s="76">
        <v>0</v>
      </c>
      <c r="K139" s="76">
        <v>0</v>
      </c>
      <c r="L139" s="76">
        <v>0</v>
      </c>
      <c r="M139" s="76">
        <v>146286135.84999999</v>
      </c>
      <c r="N139" s="76">
        <v>146286135.84999999</v>
      </c>
      <c r="O139" s="76">
        <v>144558289.15000001</v>
      </c>
      <c r="P139" s="56">
        <f t="shared" si="5"/>
        <v>0.50297039680234545</v>
      </c>
    </row>
    <row r="140" spans="1:16" ht="14.4" hidden="1" x14ac:dyDescent="0.2">
      <c r="A140" s="75" t="s">
        <v>276</v>
      </c>
      <c r="B140" s="75" t="s">
        <v>277</v>
      </c>
      <c r="C140" s="58" t="str">
        <f t="shared" si="4"/>
        <v>21375101 CENTRO INVEST. Y CONSERVACIÓN PATRIMONIO</v>
      </c>
      <c r="D140" s="75" t="s">
        <v>18</v>
      </c>
      <c r="E140" s="75" t="s">
        <v>35</v>
      </c>
      <c r="F140" s="75" t="s">
        <v>36</v>
      </c>
      <c r="G140" s="76">
        <v>92200000</v>
      </c>
      <c r="H140" s="76">
        <v>80706844</v>
      </c>
      <c r="I140" s="76">
        <v>80706844</v>
      </c>
      <c r="J140" s="76">
        <v>0</v>
      </c>
      <c r="K140" s="76">
        <v>0</v>
      </c>
      <c r="L140" s="76">
        <v>0</v>
      </c>
      <c r="M140" s="76">
        <v>39227091.43</v>
      </c>
      <c r="N140" s="76">
        <v>39227091.43</v>
      </c>
      <c r="O140" s="76">
        <v>41479752.57</v>
      </c>
      <c r="P140" s="56">
        <f t="shared" si="5"/>
        <v>0.48604417526226151</v>
      </c>
    </row>
    <row r="141" spans="1:16" ht="14.4" hidden="1" x14ac:dyDescent="0.2">
      <c r="A141" s="75" t="s">
        <v>276</v>
      </c>
      <c r="B141" s="75" t="s">
        <v>277</v>
      </c>
      <c r="C141" s="58" t="str">
        <f t="shared" si="4"/>
        <v>21375101 CENTRO INVEST. Y CONSERVACIÓN PATRIMONIO</v>
      </c>
      <c r="D141" s="75" t="s">
        <v>18</v>
      </c>
      <c r="E141" s="75" t="s">
        <v>37</v>
      </c>
      <c r="F141" s="75" t="s">
        <v>38</v>
      </c>
      <c r="G141" s="76">
        <v>111759770</v>
      </c>
      <c r="H141" s="76">
        <v>103481580</v>
      </c>
      <c r="I141" s="76">
        <v>103481580</v>
      </c>
      <c r="J141" s="76">
        <v>0</v>
      </c>
      <c r="K141" s="76">
        <v>0</v>
      </c>
      <c r="L141" s="76">
        <v>0</v>
      </c>
      <c r="M141" s="76">
        <v>56989397.969999999</v>
      </c>
      <c r="N141" s="76">
        <v>56989397.969999999</v>
      </c>
      <c r="O141" s="76">
        <v>46492182.030000001</v>
      </c>
      <c r="P141" s="56">
        <f t="shared" si="5"/>
        <v>0.55072021484403311</v>
      </c>
    </row>
    <row r="142" spans="1:16" ht="14.4" hidden="1" x14ac:dyDescent="0.2">
      <c r="A142" s="75" t="s">
        <v>276</v>
      </c>
      <c r="B142" s="75" t="s">
        <v>277</v>
      </c>
      <c r="C142" s="58" t="str">
        <f t="shared" si="4"/>
        <v>21375101 CENTRO INVEST. Y CONSERVACIÓN PATRIMONIO</v>
      </c>
      <c r="D142" s="75" t="s">
        <v>18</v>
      </c>
      <c r="E142" s="75" t="s">
        <v>39</v>
      </c>
      <c r="F142" s="75" t="s">
        <v>40</v>
      </c>
      <c r="G142" s="76">
        <v>44774018</v>
      </c>
      <c r="H142" s="76">
        <v>44413946</v>
      </c>
      <c r="I142" s="76">
        <v>44413946</v>
      </c>
      <c r="J142" s="76">
        <v>0</v>
      </c>
      <c r="K142" s="76">
        <v>0</v>
      </c>
      <c r="L142" s="76">
        <v>0</v>
      </c>
      <c r="M142" s="76">
        <v>1058160.3899999999</v>
      </c>
      <c r="N142" s="76">
        <v>1058160.3899999999</v>
      </c>
      <c r="O142" s="76">
        <v>43355785.609999999</v>
      </c>
      <c r="P142" s="56">
        <f t="shared" si="5"/>
        <v>2.382495781842937E-2</v>
      </c>
    </row>
    <row r="143" spans="1:16" ht="14.4" hidden="1" x14ac:dyDescent="0.2">
      <c r="A143" s="75" t="s">
        <v>276</v>
      </c>
      <c r="B143" s="75" t="s">
        <v>277</v>
      </c>
      <c r="C143" s="58" t="str">
        <f t="shared" si="4"/>
        <v>21375101 CENTRO INVEST. Y CONSERVACIÓN PATRIMONIO</v>
      </c>
      <c r="D143" s="75" t="s">
        <v>18</v>
      </c>
      <c r="E143" s="75" t="s">
        <v>41</v>
      </c>
      <c r="F143" s="75" t="s">
        <v>42</v>
      </c>
      <c r="G143" s="76">
        <v>38742263</v>
      </c>
      <c r="H143" s="76">
        <v>38742263</v>
      </c>
      <c r="I143" s="76">
        <v>38742263</v>
      </c>
      <c r="J143" s="76">
        <v>0</v>
      </c>
      <c r="K143" s="76">
        <v>0</v>
      </c>
      <c r="L143" s="76">
        <v>0</v>
      </c>
      <c r="M143" s="76">
        <v>37364861.359999999</v>
      </c>
      <c r="N143" s="76">
        <v>37364861.359999999</v>
      </c>
      <c r="O143" s="76">
        <v>1377401.64</v>
      </c>
      <c r="P143" s="56">
        <f t="shared" si="5"/>
        <v>0.96444705256375962</v>
      </c>
    </row>
    <row r="144" spans="1:16" ht="14.4" hidden="1" x14ac:dyDescent="0.2">
      <c r="A144" s="75" t="s">
        <v>276</v>
      </c>
      <c r="B144" s="75" t="s">
        <v>277</v>
      </c>
      <c r="C144" s="58" t="str">
        <f t="shared" si="4"/>
        <v>21375101 CENTRO INVEST. Y CONSERVACIÓN PATRIMONIO</v>
      </c>
      <c r="D144" s="75" t="s">
        <v>18</v>
      </c>
      <c r="E144" s="75" t="s">
        <v>43</v>
      </c>
      <c r="F144" s="75" t="s">
        <v>44</v>
      </c>
      <c r="G144" s="76">
        <v>26400000</v>
      </c>
      <c r="H144" s="76">
        <v>23499792</v>
      </c>
      <c r="I144" s="76">
        <v>23499792</v>
      </c>
      <c r="J144" s="76">
        <v>0</v>
      </c>
      <c r="K144" s="76">
        <v>0</v>
      </c>
      <c r="L144" s="76">
        <v>0</v>
      </c>
      <c r="M144" s="76">
        <v>11646624.699999999</v>
      </c>
      <c r="N144" s="76">
        <v>11646624.699999999</v>
      </c>
      <c r="O144" s="76">
        <v>11853167.300000001</v>
      </c>
      <c r="P144" s="56">
        <f t="shared" si="5"/>
        <v>0.49560543769919324</v>
      </c>
    </row>
    <row r="145" spans="1:16" ht="14.4" hidden="1" x14ac:dyDescent="0.2">
      <c r="A145" s="75" t="s">
        <v>276</v>
      </c>
      <c r="B145" s="75" t="s">
        <v>277</v>
      </c>
      <c r="C145" s="58" t="str">
        <f t="shared" si="4"/>
        <v>21375101 CENTRO INVEST. Y CONSERVACIÓN PATRIMONIO</v>
      </c>
      <c r="D145" s="75" t="s">
        <v>18</v>
      </c>
      <c r="E145" s="75" t="s">
        <v>45</v>
      </c>
      <c r="F145" s="75" t="s">
        <v>46</v>
      </c>
      <c r="G145" s="76">
        <v>52954419</v>
      </c>
      <c r="H145" s="76">
        <v>52532967</v>
      </c>
      <c r="I145" s="76">
        <v>52532967</v>
      </c>
      <c r="J145" s="76">
        <v>0</v>
      </c>
      <c r="K145" s="76">
        <v>22931373</v>
      </c>
      <c r="L145" s="76">
        <v>0</v>
      </c>
      <c r="M145" s="76">
        <v>27335789</v>
      </c>
      <c r="N145" s="76">
        <v>27335789</v>
      </c>
      <c r="O145" s="76">
        <v>2265805</v>
      </c>
      <c r="P145" s="56">
        <f t="shared" si="5"/>
        <v>0.52035494206904398</v>
      </c>
    </row>
    <row r="146" spans="1:16" ht="14.4" hidden="1" x14ac:dyDescent="0.2">
      <c r="A146" s="75" t="s">
        <v>276</v>
      </c>
      <c r="B146" s="75" t="s">
        <v>277</v>
      </c>
      <c r="C146" s="58" t="str">
        <f t="shared" si="4"/>
        <v>21375101 CENTRO INVEST. Y CONSERVACIÓN PATRIMONIO</v>
      </c>
      <c r="D146" s="75" t="s">
        <v>18</v>
      </c>
      <c r="E146" s="75" t="s">
        <v>278</v>
      </c>
      <c r="F146" s="75" t="s">
        <v>48</v>
      </c>
      <c r="G146" s="76">
        <v>50238807</v>
      </c>
      <c r="H146" s="76">
        <v>49838968</v>
      </c>
      <c r="I146" s="76">
        <v>49838968</v>
      </c>
      <c r="J146" s="76">
        <v>0</v>
      </c>
      <c r="K146" s="76">
        <v>21755401</v>
      </c>
      <c r="L146" s="76">
        <v>0</v>
      </c>
      <c r="M146" s="76">
        <v>25933957</v>
      </c>
      <c r="N146" s="76">
        <v>25933957</v>
      </c>
      <c r="O146" s="76">
        <v>2149610</v>
      </c>
      <c r="P146" s="56">
        <f t="shared" si="5"/>
        <v>0.52035501617930768</v>
      </c>
    </row>
    <row r="147" spans="1:16" ht="14.4" hidden="1" x14ac:dyDescent="0.2">
      <c r="A147" s="75" t="s">
        <v>276</v>
      </c>
      <c r="B147" s="75" t="s">
        <v>277</v>
      </c>
      <c r="C147" s="58" t="str">
        <f t="shared" si="4"/>
        <v>21375101 CENTRO INVEST. Y CONSERVACIÓN PATRIMONIO</v>
      </c>
      <c r="D147" s="75" t="s">
        <v>18</v>
      </c>
      <c r="E147" s="75" t="s">
        <v>279</v>
      </c>
      <c r="F147" s="75" t="s">
        <v>50</v>
      </c>
      <c r="G147" s="76">
        <v>2715612</v>
      </c>
      <c r="H147" s="76">
        <v>2693999</v>
      </c>
      <c r="I147" s="76">
        <v>2693999</v>
      </c>
      <c r="J147" s="76">
        <v>0</v>
      </c>
      <c r="K147" s="76">
        <v>1175972</v>
      </c>
      <c r="L147" s="76">
        <v>0</v>
      </c>
      <c r="M147" s="76">
        <v>1401832</v>
      </c>
      <c r="N147" s="76">
        <v>1401832</v>
      </c>
      <c r="O147" s="76">
        <v>116195</v>
      </c>
      <c r="P147" s="56">
        <f t="shared" si="5"/>
        <v>0.52035357102953639</v>
      </c>
    </row>
    <row r="148" spans="1:16" ht="14.4" hidden="1" x14ac:dyDescent="0.2">
      <c r="A148" s="75" t="s">
        <v>276</v>
      </c>
      <c r="B148" s="75" t="s">
        <v>277</v>
      </c>
      <c r="C148" s="58" t="str">
        <f t="shared" si="4"/>
        <v>21375101 CENTRO INVEST. Y CONSERVACIÓN PATRIMONIO</v>
      </c>
      <c r="D148" s="75" t="s">
        <v>18</v>
      </c>
      <c r="E148" s="75" t="s">
        <v>51</v>
      </c>
      <c r="F148" s="75" t="s">
        <v>52</v>
      </c>
      <c r="G148" s="76">
        <v>53877727</v>
      </c>
      <c r="H148" s="76">
        <v>53448926</v>
      </c>
      <c r="I148" s="76">
        <v>53448926</v>
      </c>
      <c r="J148" s="76">
        <v>0</v>
      </c>
      <c r="K148" s="76">
        <v>23331182</v>
      </c>
      <c r="L148" s="76">
        <v>0</v>
      </c>
      <c r="M148" s="76">
        <v>27812433</v>
      </c>
      <c r="N148" s="76">
        <v>27812433</v>
      </c>
      <c r="O148" s="76">
        <v>2305311</v>
      </c>
      <c r="P148" s="56">
        <f t="shared" si="5"/>
        <v>0.52035532014244779</v>
      </c>
    </row>
    <row r="149" spans="1:16" ht="14.4" hidden="1" x14ac:dyDescent="0.2">
      <c r="A149" s="75" t="s">
        <v>276</v>
      </c>
      <c r="B149" s="75" t="s">
        <v>277</v>
      </c>
      <c r="C149" s="58" t="str">
        <f t="shared" si="4"/>
        <v>21375101 CENTRO INVEST. Y CONSERVACIÓN PATRIMONIO</v>
      </c>
      <c r="D149" s="75" t="s">
        <v>18</v>
      </c>
      <c r="E149" s="75" t="s">
        <v>280</v>
      </c>
      <c r="F149" s="75" t="s">
        <v>54</v>
      </c>
      <c r="G149" s="76">
        <v>29437226</v>
      </c>
      <c r="H149" s="76">
        <v>29202942</v>
      </c>
      <c r="I149" s="76">
        <v>29202942</v>
      </c>
      <c r="J149" s="76">
        <v>0</v>
      </c>
      <c r="K149" s="76">
        <v>12747489</v>
      </c>
      <c r="L149" s="76">
        <v>0</v>
      </c>
      <c r="M149" s="76">
        <v>15195898</v>
      </c>
      <c r="N149" s="76">
        <v>15195898</v>
      </c>
      <c r="O149" s="76">
        <v>1259555</v>
      </c>
      <c r="P149" s="56">
        <f t="shared" si="5"/>
        <v>0.52035503820128803</v>
      </c>
    </row>
    <row r="150" spans="1:16" ht="14.4" hidden="1" x14ac:dyDescent="0.2">
      <c r="A150" s="75" t="s">
        <v>276</v>
      </c>
      <c r="B150" s="75" t="s">
        <v>277</v>
      </c>
      <c r="C150" s="58" t="str">
        <f t="shared" si="4"/>
        <v>21375101 CENTRO INVEST. Y CONSERVACIÓN PATRIMONIO</v>
      </c>
      <c r="D150" s="75" t="s">
        <v>18</v>
      </c>
      <c r="E150" s="75" t="s">
        <v>281</v>
      </c>
      <c r="F150" s="75" t="s">
        <v>56</v>
      </c>
      <c r="G150" s="76">
        <v>16293667</v>
      </c>
      <c r="H150" s="76">
        <v>16163989</v>
      </c>
      <c r="I150" s="76">
        <v>16163989</v>
      </c>
      <c r="J150" s="76">
        <v>0</v>
      </c>
      <c r="K150" s="76">
        <v>7055791</v>
      </c>
      <c r="L150" s="76">
        <v>0</v>
      </c>
      <c r="M150" s="76">
        <v>8411027</v>
      </c>
      <c r="N150" s="76">
        <v>8411027</v>
      </c>
      <c r="O150" s="76">
        <v>697171</v>
      </c>
      <c r="P150" s="56">
        <f t="shared" si="5"/>
        <v>0.52035589729738119</v>
      </c>
    </row>
    <row r="151" spans="1:16" ht="14.4" hidden="1" x14ac:dyDescent="0.2">
      <c r="A151" s="75" t="s">
        <v>276</v>
      </c>
      <c r="B151" s="75" t="s">
        <v>277</v>
      </c>
      <c r="C151" s="58" t="str">
        <f t="shared" si="4"/>
        <v>21375101 CENTRO INVEST. Y CONSERVACIÓN PATRIMONIO</v>
      </c>
      <c r="D151" s="75" t="s">
        <v>18</v>
      </c>
      <c r="E151" s="75" t="s">
        <v>282</v>
      </c>
      <c r="F151" s="75" t="s">
        <v>58</v>
      </c>
      <c r="G151" s="76">
        <v>8146834</v>
      </c>
      <c r="H151" s="76">
        <v>8081995</v>
      </c>
      <c r="I151" s="76">
        <v>8081995</v>
      </c>
      <c r="J151" s="76">
        <v>0</v>
      </c>
      <c r="K151" s="76">
        <v>3527902</v>
      </c>
      <c r="L151" s="76">
        <v>0</v>
      </c>
      <c r="M151" s="76">
        <v>4205508</v>
      </c>
      <c r="N151" s="76">
        <v>4205508</v>
      </c>
      <c r="O151" s="76">
        <v>348585</v>
      </c>
      <c r="P151" s="56">
        <f t="shared" si="5"/>
        <v>0.52035518458004493</v>
      </c>
    </row>
    <row r="152" spans="1:16" ht="14.4" hidden="1" x14ac:dyDescent="0.2">
      <c r="A152" s="75" t="s">
        <v>276</v>
      </c>
      <c r="B152" s="75" t="s">
        <v>277</v>
      </c>
      <c r="C152" s="58" t="str">
        <f t="shared" si="4"/>
        <v>21375101 CENTRO INVEST. Y CONSERVACIÓN PATRIMONIO</v>
      </c>
      <c r="D152" s="75" t="s">
        <v>18</v>
      </c>
      <c r="E152" s="75" t="s">
        <v>61</v>
      </c>
      <c r="F152" s="75" t="s">
        <v>62</v>
      </c>
      <c r="G152" s="76">
        <v>504482000</v>
      </c>
      <c r="H152" s="76">
        <v>504482000</v>
      </c>
      <c r="I152" s="76">
        <v>352823158.22000003</v>
      </c>
      <c r="J152" s="76">
        <v>0</v>
      </c>
      <c r="K152" s="76">
        <v>90334441.480000004</v>
      </c>
      <c r="L152" s="76">
        <v>0</v>
      </c>
      <c r="M152" s="76">
        <v>165797482.16</v>
      </c>
      <c r="N152" s="76">
        <v>143607064.63999999</v>
      </c>
      <c r="O152" s="76">
        <v>248350076.36000001</v>
      </c>
      <c r="P152" s="56">
        <f t="shared" si="5"/>
        <v>0.32864895508660369</v>
      </c>
    </row>
    <row r="153" spans="1:16" ht="14.4" hidden="1" x14ac:dyDescent="0.2">
      <c r="A153" s="75" t="s">
        <v>276</v>
      </c>
      <c r="B153" s="75" t="s">
        <v>277</v>
      </c>
      <c r="C153" s="58" t="str">
        <f t="shared" si="4"/>
        <v>21375101 CENTRO INVEST. Y CONSERVACIÓN PATRIMONIO</v>
      </c>
      <c r="D153" s="75" t="s">
        <v>18</v>
      </c>
      <c r="E153" s="75" t="s">
        <v>71</v>
      </c>
      <c r="F153" s="75" t="s">
        <v>72</v>
      </c>
      <c r="G153" s="76">
        <v>23862000</v>
      </c>
      <c r="H153" s="76">
        <v>15562000</v>
      </c>
      <c r="I153" s="76">
        <v>13497575.42</v>
      </c>
      <c r="J153" s="76">
        <v>0</v>
      </c>
      <c r="K153" s="76">
        <v>6155517</v>
      </c>
      <c r="L153" s="76">
        <v>0</v>
      </c>
      <c r="M153" s="76">
        <v>7256875.71</v>
      </c>
      <c r="N153" s="76">
        <v>7256875.71</v>
      </c>
      <c r="O153" s="76">
        <v>2149607.29</v>
      </c>
      <c r="P153" s="56">
        <f t="shared" si="5"/>
        <v>0.46632024868268862</v>
      </c>
    </row>
    <row r="154" spans="1:16" ht="14.4" hidden="1" x14ac:dyDescent="0.2">
      <c r="A154" s="75" t="s">
        <v>276</v>
      </c>
      <c r="B154" s="75" t="s">
        <v>277</v>
      </c>
      <c r="C154" s="58" t="str">
        <f t="shared" si="4"/>
        <v>21375101 CENTRO INVEST. Y CONSERVACIÓN PATRIMONIO</v>
      </c>
      <c r="D154" s="75" t="s">
        <v>18</v>
      </c>
      <c r="E154" s="75" t="s">
        <v>73</v>
      </c>
      <c r="F154" s="75" t="s">
        <v>74</v>
      </c>
      <c r="G154" s="76">
        <v>1260000</v>
      </c>
      <c r="H154" s="76">
        <v>1260000</v>
      </c>
      <c r="I154" s="76">
        <v>893180.41</v>
      </c>
      <c r="J154" s="76">
        <v>0</v>
      </c>
      <c r="K154" s="76">
        <v>476546</v>
      </c>
      <c r="L154" s="76">
        <v>0</v>
      </c>
      <c r="M154" s="76">
        <v>416454</v>
      </c>
      <c r="N154" s="76">
        <v>416454</v>
      </c>
      <c r="O154" s="76">
        <v>367000</v>
      </c>
      <c r="P154" s="56">
        <f t="shared" si="5"/>
        <v>0.3305190476190476</v>
      </c>
    </row>
    <row r="155" spans="1:16" ht="14.4" hidden="1" x14ac:dyDescent="0.2">
      <c r="A155" s="75" t="s">
        <v>276</v>
      </c>
      <c r="B155" s="75" t="s">
        <v>277</v>
      </c>
      <c r="C155" s="58" t="str">
        <f t="shared" si="4"/>
        <v>21375101 CENTRO INVEST. Y CONSERVACIÓN PATRIMONIO</v>
      </c>
      <c r="D155" s="75" t="s">
        <v>18</v>
      </c>
      <c r="E155" s="75" t="s">
        <v>75</v>
      </c>
      <c r="F155" s="75" t="s">
        <v>76</v>
      </c>
      <c r="G155" s="76">
        <v>5922000</v>
      </c>
      <c r="H155" s="76">
        <v>5922000</v>
      </c>
      <c r="I155" s="76">
        <v>4225058.84</v>
      </c>
      <c r="J155" s="76">
        <v>0</v>
      </c>
      <c r="K155" s="76">
        <v>950373</v>
      </c>
      <c r="L155" s="76">
        <v>0</v>
      </c>
      <c r="M155" s="76">
        <v>3274627</v>
      </c>
      <c r="N155" s="76">
        <v>3274627</v>
      </c>
      <c r="O155" s="76">
        <v>1697000</v>
      </c>
      <c r="P155" s="56">
        <f t="shared" si="5"/>
        <v>0.55295964201283354</v>
      </c>
    </row>
    <row r="156" spans="1:16" ht="14.4" hidden="1" x14ac:dyDescent="0.2">
      <c r="A156" s="75" t="s">
        <v>276</v>
      </c>
      <c r="B156" s="75" t="s">
        <v>277</v>
      </c>
      <c r="C156" s="58" t="str">
        <f t="shared" si="4"/>
        <v>21375101 CENTRO INVEST. Y CONSERVACIÓN PATRIMONIO</v>
      </c>
      <c r="D156" s="75" t="s">
        <v>18</v>
      </c>
      <c r="E156" s="75" t="s">
        <v>77</v>
      </c>
      <c r="F156" s="75" t="s">
        <v>78</v>
      </c>
      <c r="G156" s="76">
        <v>50000</v>
      </c>
      <c r="H156" s="76">
        <v>0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56">
        <f t="shared" si="5"/>
        <v>0</v>
      </c>
    </row>
    <row r="157" spans="1:16" ht="14.4" hidden="1" x14ac:dyDescent="0.2">
      <c r="A157" s="75" t="s">
        <v>276</v>
      </c>
      <c r="B157" s="75" t="s">
        <v>277</v>
      </c>
      <c r="C157" s="58" t="str">
        <f t="shared" si="4"/>
        <v>21375101 CENTRO INVEST. Y CONSERVACIÓN PATRIMONIO</v>
      </c>
      <c r="D157" s="75" t="s">
        <v>18</v>
      </c>
      <c r="E157" s="75" t="s">
        <v>79</v>
      </c>
      <c r="F157" s="75" t="s">
        <v>80</v>
      </c>
      <c r="G157" s="76">
        <v>16380000</v>
      </c>
      <c r="H157" s="76">
        <v>8380000</v>
      </c>
      <c r="I157" s="76">
        <v>8379336.1699999999</v>
      </c>
      <c r="J157" s="76">
        <v>0</v>
      </c>
      <c r="K157" s="76">
        <v>4728598</v>
      </c>
      <c r="L157" s="76">
        <v>0</v>
      </c>
      <c r="M157" s="76">
        <v>3565794.71</v>
      </c>
      <c r="N157" s="76">
        <v>3565794.71</v>
      </c>
      <c r="O157" s="76">
        <v>85607.29</v>
      </c>
      <c r="P157" s="56">
        <f t="shared" si="5"/>
        <v>0.42551249522673029</v>
      </c>
    </row>
    <row r="158" spans="1:16" ht="14.4" hidden="1" x14ac:dyDescent="0.2">
      <c r="A158" s="75" t="s">
        <v>276</v>
      </c>
      <c r="B158" s="75" t="s">
        <v>277</v>
      </c>
      <c r="C158" s="58" t="str">
        <f t="shared" si="4"/>
        <v>21375101 CENTRO INVEST. Y CONSERVACIÓN PATRIMONIO</v>
      </c>
      <c r="D158" s="75" t="s">
        <v>18</v>
      </c>
      <c r="E158" s="75" t="s">
        <v>81</v>
      </c>
      <c r="F158" s="75" t="s">
        <v>82</v>
      </c>
      <c r="G158" s="76">
        <v>250000</v>
      </c>
      <c r="H158" s="76">
        <v>0</v>
      </c>
      <c r="I158" s="76">
        <v>0</v>
      </c>
      <c r="J158" s="76">
        <v>0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56">
        <f t="shared" si="5"/>
        <v>0</v>
      </c>
    </row>
    <row r="159" spans="1:16" ht="14.4" hidden="1" x14ac:dyDescent="0.2">
      <c r="A159" s="75" t="s">
        <v>276</v>
      </c>
      <c r="B159" s="75" t="s">
        <v>277</v>
      </c>
      <c r="C159" s="58" t="str">
        <f t="shared" si="4"/>
        <v>21375101 CENTRO INVEST. Y CONSERVACIÓN PATRIMONIO</v>
      </c>
      <c r="D159" s="75" t="s">
        <v>18</v>
      </c>
      <c r="E159" s="75" t="s">
        <v>83</v>
      </c>
      <c r="F159" s="75" t="s">
        <v>84</v>
      </c>
      <c r="G159" s="76">
        <v>30000000</v>
      </c>
      <c r="H159" s="76">
        <v>27000000</v>
      </c>
      <c r="I159" s="76">
        <v>24604131.079999998</v>
      </c>
      <c r="J159" s="76">
        <v>0</v>
      </c>
      <c r="K159" s="76">
        <v>22315072.789999999</v>
      </c>
      <c r="L159" s="76">
        <v>0</v>
      </c>
      <c r="M159" s="76">
        <v>121944.4</v>
      </c>
      <c r="N159" s="76">
        <v>112791.4</v>
      </c>
      <c r="O159" s="76">
        <v>4562982.8099999996</v>
      </c>
      <c r="P159" s="56">
        <f t="shared" si="5"/>
        <v>4.5164592592592595E-3</v>
      </c>
    </row>
    <row r="160" spans="1:16" ht="14.4" hidden="1" x14ac:dyDescent="0.2">
      <c r="A160" s="75" t="s">
        <v>276</v>
      </c>
      <c r="B160" s="75" t="s">
        <v>277</v>
      </c>
      <c r="C160" s="58" t="str">
        <f t="shared" si="4"/>
        <v>21375101 CENTRO INVEST. Y CONSERVACIÓN PATRIMONIO</v>
      </c>
      <c r="D160" s="75" t="s">
        <v>18</v>
      </c>
      <c r="E160" s="75" t="s">
        <v>85</v>
      </c>
      <c r="F160" s="75" t="s">
        <v>86</v>
      </c>
      <c r="G160" s="76">
        <v>21000000</v>
      </c>
      <c r="H160" s="76">
        <v>21000000</v>
      </c>
      <c r="I160" s="76">
        <v>18683752.140000001</v>
      </c>
      <c r="J160" s="76">
        <v>0</v>
      </c>
      <c r="K160" s="76">
        <v>16613524.42</v>
      </c>
      <c r="L160" s="76">
        <v>0</v>
      </c>
      <c r="M160" s="76">
        <v>112791.4</v>
      </c>
      <c r="N160" s="76">
        <v>112791.4</v>
      </c>
      <c r="O160" s="76">
        <v>4273684.18</v>
      </c>
      <c r="P160" s="56">
        <f t="shared" si="5"/>
        <v>5.371019047619047E-3</v>
      </c>
    </row>
    <row r="161" spans="1:16" ht="14.4" hidden="1" x14ac:dyDescent="0.2">
      <c r="A161" s="75" t="s">
        <v>276</v>
      </c>
      <c r="B161" s="75" t="s">
        <v>277</v>
      </c>
      <c r="C161" s="58" t="str">
        <f t="shared" si="4"/>
        <v>21375101 CENTRO INVEST. Y CONSERVACIÓN PATRIMONIO</v>
      </c>
      <c r="D161" s="75" t="s">
        <v>18</v>
      </c>
      <c r="E161" s="75" t="s">
        <v>87</v>
      </c>
      <c r="F161" s="75" t="s">
        <v>88</v>
      </c>
      <c r="G161" s="76">
        <v>2000000</v>
      </c>
      <c r="H161" s="76">
        <v>1000000</v>
      </c>
      <c r="I161" s="76">
        <v>920383.02</v>
      </c>
      <c r="J161" s="76">
        <v>0</v>
      </c>
      <c r="K161" s="76">
        <v>852146.56</v>
      </c>
      <c r="L161" s="76">
        <v>0</v>
      </c>
      <c r="M161" s="76">
        <v>0</v>
      </c>
      <c r="N161" s="76">
        <v>0</v>
      </c>
      <c r="O161" s="76">
        <v>147853.44</v>
      </c>
      <c r="P161" s="56">
        <f t="shared" si="5"/>
        <v>0</v>
      </c>
    </row>
    <row r="162" spans="1:16" ht="14.4" hidden="1" x14ac:dyDescent="0.2">
      <c r="A162" s="75" t="s">
        <v>276</v>
      </c>
      <c r="B162" s="75" t="s">
        <v>277</v>
      </c>
      <c r="C162" s="58" t="str">
        <f t="shared" si="4"/>
        <v>21375101 CENTRO INVEST. Y CONSERVACIÓN PATRIMONIO</v>
      </c>
      <c r="D162" s="75" t="s">
        <v>18</v>
      </c>
      <c r="E162" s="75" t="s">
        <v>91</v>
      </c>
      <c r="F162" s="75" t="s">
        <v>92</v>
      </c>
      <c r="G162" s="76">
        <v>7000000</v>
      </c>
      <c r="H162" s="76">
        <v>5000000</v>
      </c>
      <c r="I162" s="76">
        <v>4999995.92</v>
      </c>
      <c r="J162" s="76">
        <v>0</v>
      </c>
      <c r="K162" s="76">
        <v>4849401.8099999996</v>
      </c>
      <c r="L162" s="76">
        <v>0</v>
      </c>
      <c r="M162" s="76">
        <v>9153</v>
      </c>
      <c r="N162" s="76">
        <v>0</v>
      </c>
      <c r="O162" s="76">
        <v>141445.19</v>
      </c>
      <c r="P162" s="56">
        <f t="shared" si="5"/>
        <v>1.8305999999999999E-3</v>
      </c>
    </row>
    <row r="163" spans="1:16" ht="14.4" hidden="1" x14ac:dyDescent="0.2">
      <c r="A163" s="75" t="s">
        <v>276</v>
      </c>
      <c r="B163" s="75" t="s">
        <v>277</v>
      </c>
      <c r="C163" s="58" t="str">
        <f t="shared" si="4"/>
        <v>21375101 CENTRO INVEST. Y CONSERVACIÓN PATRIMONIO</v>
      </c>
      <c r="D163" s="75" t="s">
        <v>18</v>
      </c>
      <c r="E163" s="75" t="s">
        <v>93</v>
      </c>
      <c r="F163" s="75" t="s">
        <v>94</v>
      </c>
      <c r="G163" s="76">
        <v>255220000</v>
      </c>
      <c r="H163" s="76">
        <v>279220000</v>
      </c>
      <c r="I163" s="76">
        <v>232861521.94</v>
      </c>
      <c r="J163" s="76">
        <v>0</v>
      </c>
      <c r="K163" s="76">
        <v>49485224.640000001</v>
      </c>
      <c r="L163" s="76">
        <v>0</v>
      </c>
      <c r="M163" s="76">
        <v>150204005.02000001</v>
      </c>
      <c r="N163" s="76">
        <v>130230060.25</v>
      </c>
      <c r="O163" s="76">
        <v>79530770.340000004</v>
      </c>
      <c r="P163" s="56">
        <f t="shared" si="5"/>
        <v>0.53794142618723595</v>
      </c>
    </row>
    <row r="164" spans="1:16" ht="14.4" hidden="1" x14ac:dyDescent="0.2">
      <c r="A164" s="75" t="s">
        <v>276</v>
      </c>
      <c r="B164" s="75" t="s">
        <v>277</v>
      </c>
      <c r="C164" s="58" t="str">
        <f t="shared" si="4"/>
        <v>21375101 CENTRO INVEST. Y CONSERVACIÓN PATRIMONIO</v>
      </c>
      <c r="D164" s="75" t="s">
        <v>18</v>
      </c>
      <c r="E164" s="75" t="s">
        <v>285</v>
      </c>
      <c r="F164" s="75" t="s">
        <v>286</v>
      </c>
      <c r="G164" s="76">
        <v>20000</v>
      </c>
      <c r="H164" s="76">
        <v>20000</v>
      </c>
      <c r="I164" s="76">
        <v>11748.08</v>
      </c>
      <c r="J164" s="76">
        <v>0</v>
      </c>
      <c r="K164" s="76">
        <v>0</v>
      </c>
      <c r="L164" s="76">
        <v>0</v>
      </c>
      <c r="M164" s="76">
        <v>0</v>
      </c>
      <c r="N164" s="76">
        <v>0</v>
      </c>
      <c r="O164" s="76">
        <v>20000</v>
      </c>
      <c r="P164" s="56">
        <f t="shared" si="5"/>
        <v>0</v>
      </c>
    </row>
    <row r="165" spans="1:16" ht="14.4" hidden="1" x14ac:dyDescent="0.2">
      <c r="A165" s="75" t="s">
        <v>276</v>
      </c>
      <c r="B165" s="75" t="s">
        <v>277</v>
      </c>
      <c r="C165" s="58" t="str">
        <f t="shared" si="4"/>
        <v>21375101 CENTRO INVEST. Y CONSERVACIÓN PATRIMONIO</v>
      </c>
      <c r="D165" s="75" t="s">
        <v>18</v>
      </c>
      <c r="E165" s="75" t="s">
        <v>287</v>
      </c>
      <c r="F165" s="75" t="s">
        <v>288</v>
      </c>
      <c r="G165" s="76">
        <v>80000000</v>
      </c>
      <c r="H165" s="76">
        <v>80000000</v>
      </c>
      <c r="I165" s="76">
        <v>73293747.129999995</v>
      </c>
      <c r="J165" s="76">
        <v>0</v>
      </c>
      <c r="K165" s="76">
        <v>6939880.04</v>
      </c>
      <c r="L165" s="76">
        <v>0</v>
      </c>
      <c r="M165" s="76">
        <v>65557067.969999999</v>
      </c>
      <c r="N165" s="76">
        <v>51677307.909999996</v>
      </c>
      <c r="O165" s="76">
        <v>7503051.9900000002</v>
      </c>
      <c r="P165" s="56">
        <f t="shared" si="5"/>
        <v>0.819463349625</v>
      </c>
    </row>
    <row r="166" spans="1:16" ht="14.4" hidden="1" x14ac:dyDescent="0.2">
      <c r="A166" s="75" t="s">
        <v>276</v>
      </c>
      <c r="B166" s="75" t="s">
        <v>277</v>
      </c>
      <c r="C166" s="58" t="str">
        <f t="shared" si="4"/>
        <v>21375101 CENTRO INVEST. Y CONSERVACIÓN PATRIMONIO</v>
      </c>
      <c r="D166" s="75" t="s">
        <v>18</v>
      </c>
      <c r="E166" s="75" t="s">
        <v>95</v>
      </c>
      <c r="F166" s="75" t="s">
        <v>96</v>
      </c>
      <c r="G166" s="76">
        <v>100000000</v>
      </c>
      <c r="H166" s="76">
        <v>100000000</v>
      </c>
      <c r="I166" s="76">
        <v>61970395.509999998</v>
      </c>
      <c r="J166" s="76">
        <v>0</v>
      </c>
      <c r="K166" s="76">
        <v>11945096.09</v>
      </c>
      <c r="L166" s="76">
        <v>0</v>
      </c>
      <c r="M166" s="76">
        <v>17917644.039999999</v>
      </c>
      <c r="N166" s="76">
        <v>17917644.039999999</v>
      </c>
      <c r="O166" s="76">
        <v>70137259.870000005</v>
      </c>
      <c r="P166" s="56">
        <f t="shared" si="5"/>
        <v>0.1791764404</v>
      </c>
    </row>
    <row r="167" spans="1:16" ht="14.4" hidden="1" x14ac:dyDescent="0.2">
      <c r="A167" s="75" t="s">
        <v>276</v>
      </c>
      <c r="B167" s="75" t="s">
        <v>277</v>
      </c>
      <c r="C167" s="58" t="str">
        <f t="shared" si="4"/>
        <v>21375101 CENTRO INVEST. Y CONSERVACIÓN PATRIMONIO</v>
      </c>
      <c r="D167" s="75" t="s">
        <v>18</v>
      </c>
      <c r="E167" s="75" t="s">
        <v>99</v>
      </c>
      <c r="F167" s="75" t="s">
        <v>100</v>
      </c>
      <c r="G167" s="76">
        <v>75000000</v>
      </c>
      <c r="H167" s="76">
        <v>75000000</v>
      </c>
      <c r="I167" s="76">
        <v>73418159.060000002</v>
      </c>
      <c r="J167" s="76">
        <v>0</v>
      </c>
      <c r="K167" s="76">
        <v>30530248.629999999</v>
      </c>
      <c r="L167" s="76">
        <v>0</v>
      </c>
      <c r="M167" s="76">
        <v>42659292.969999999</v>
      </c>
      <c r="N167" s="76">
        <v>36565108.259999998</v>
      </c>
      <c r="O167" s="76">
        <v>1810458.4</v>
      </c>
      <c r="P167" s="56">
        <f t="shared" si="5"/>
        <v>0.56879057293333335</v>
      </c>
    </row>
    <row r="168" spans="1:16" ht="14.4" hidden="1" x14ac:dyDescent="0.2">
      <c r="A168" s="75" t="s">
        <v>276</v>
      </c>
      <c r="B168" s="75" t="s">
        <v>277</v>
      </c>
      <c r="C168" s="58" t="str">
        <f t="shared" si="4"/>
        <v>21375101 CENTRO INVEST. Y CONSERVACIÓN PATRIMONIO</v>
      </c>
      <c r="D168" s="75" t="s">
        <v>18</v>
      </c>
      <c r="E168" s="75" t="s">
        <v>101</v>
      </c>
      <c r="F168" s="75" t="s">
        <v>102</v>
      </c>
      <c r="G168" s="76">
        <v>200000</v>
      </c>
      <c r="H168" s="76">
        <v>24200000</v>
      </c>
      <c r="I168" s="76">
        <v>24167472.16</v>
      </c>
      <c r="J168" s="76">
        <v>0</v>
      </c>
      <c r="K168" s="76">
        <v>69999.88</v>
      </c>
      <c r="L168" s="76">
        <v>0</v>
      </c>
      <c r="M168" s="76">
        <v>24070000.039999999</v>
      </c>
      <c r="N168" s="76">
        <v>24070000.039999999</v>
      </c>
      <c r="O168" s="76">
        <v>60000.08</v>
      </c>
      <c r="P168" s="56">
        <f t="shared" si="5"/>
        <v>0.99462810082644626</v>
      </c>
    </row>
    <row r="169" spans="1:16" ht="14.4" hidden="1" x14ac:dyDescent="0.2">
      <c r="A169" s="75" t="s">
        <v>276</v>
      </c>
      <c r="B169" s="75" t="s">
        <v>277</v>
      </c>
      <c r="C169" s="58" t="str">
        <f t="shared" si="4"/>
        <v>21375101 CENTRO INVEST. Y CONSERVACIÓN PATRIMONIO</v>
      </c>
      <c r="D169" s="75" t="s">
        <v>18</v>
      </c>
      <c r="E169" s="75" t="s">
        <v>103</v>
      </c>
      <c r="F169" s="75" t="s">
        <v>104</v>
      </c>
      <c r="G169" s="76">
        <v>10500000</v>
      </c>
      <c r="H169" s="76">
        <v>10500000</v>
      </c>
      <c r="I169" s="76">
        <v>6247730.5300000003</v>
      </c>
      <c r="J169" s="76">
        <v>0</v>
      </c>
      <c r="K169" s="76">
        <v>1481927.86</v>
      </c>
      <c r="L169" s="76">
        <v>0</v>
      </c>
      <c r="M169" s="76">
        <v>1042472.14</v>
      </c>
      <c r="N169" s="76">
        <v>1042472.14</v>
      </c>
      <c r="O169" s="76">
        <v>7975600</v>
      </c>
      <c r="P169" s="56">
        <f t="shared" si="5"/>
        <v>9.9283060952380958E-2</v>
      </c>
    </row>
    <row r="170" spans="1:16" ht="14.4" hidden="1" x14ac:dyDescent="0.2">
      <c r="A170" s="75" t="s">
        <v>276</v>
      </c>
      <c r="B170" s="75" t="s">
        <v>277</v>
      </c>
      <c r="C170" s="58" t="str">
        <f t="shared" si="4"/>
        <v>21375101 CENTRO INVEST. Y CONSERVACIÓN PATRIMONIO</v>
      </c>
      <c r="D170" s="75" t="s">
        <v>18</v>
      </c>
      <c r="E170" s="75" t="s">
        <v>105</v>
      </c>
      <c r="F170" s="75" t="s">
        <v>106</v>
      </c>
      <c r="G170" s="76">
        <v>500000</v>
      </c>
      <c r="H170" s="76">
        <v>500000</v>
      </c>
      <c r="I170" s="76">
        <v>373566.05</v>
      </c>
      <c r="J170" s="76">
        <v>0</v>
      </c>
      <c r="K170" s="76">
        <v>107927.86</v>
      </c>
      <c r="L170" s="76">
        <v>0</v>
      </c>
      <c r="M170" s="76">
        <v>265072.14</v>
      </c>
      <c r="N170" s="76">
        <v>265072.14</v>
      </c>
      <c r="O170" s="76">
        <v>127000</v>
      </c>
      <c r="P170" s="56">
        <f t="shared" si="5"/>
        <v>0.53014428000000002</v>
      </c>
    </row>
    <row r="171" spans="1:16" ht="14.4" hidden="1" x14ac:dyDescent="0.2">
      <c r="A171" s="75" t="s">
        <v>276</v>
      </c>
      <c r="B171" s="75" t="s">
        <v>277</v>
      </c>
      <c r="C171" s="58" t="str">
        <f t="shared" si="4"/>
        <v>21375101 CENTRO INVEST. Y CONSERVACIÓN PATRIMONIO</v>
      </c>
      <c r="D171" s="75" t="s">
        <v>18</v>
      </c>
      <c r="E171" s="75" t="s">
        <v>107</v>
      </c>
      <c r="F171" s="75" t="s">
        <v>108</v>
      </c>
      <c r="G171" s="76">
        <v>10000000</v>
      </c>
      <c r="H171" s="76">
        <v>10000000</v>
      </c>
      <c r="I171" s="76">
        <v>5874164.4800000004</v>
      </c>
      <c r="J171" s="76">
        <v>0</v>
      </c>
      <c r="K171" s="76">
        <v>1374000</v>
      </c>
      <c r="L171" s="76">
        <v>0</v>
      </c>
      <c r="M171" s="76">
        <v>777400</v>
      </c>
      <c r="N171" s="76">
        <v>777400</v>
      </c>
      <c r="O171" s="76">
        <v>7848600</v>
      </c>
      <c r="P171" s="56">
        <f t="shared" si="5"/>
        <v>7.7740000000000004E-2</v>
      </c>
    </row>
    <row r="172" spans="1:16" ht="14.4" hidden="1" x14ac:dyDescent="0.2">
      <c r="A172" s="75" t="s">
        <v>276</v>
      </c>
      <c r="B172" s="75" t="s">
        <v>277</v>
      </c>
      <c r="C172" s="58" t="str">
        <f t="shared" si="4"/>
        <v>21375101 CENTRO INVEST. Y CONSERVACIÓN PATRIMONIO</v>
      </c>
      <c r="D172" s="75" t="s">
        <v>18</v>
      </c>
      <c r="E172" s="75" t="s">
        <v>109</v>
      </c>
      <c r="F172" s="75" t="s">
        <v>110</v>
      </c>
      <c r="G172" s="76">
        <v>2500000</v>
      </c>
      <c r="H172" s="76">
        <v>2500000</v>
      </c>
      <c r="I172" s="76">
        <v>2498724.52</v>
      </c>
      <c r="J172" s="76">
        <v>0</v>
      </c>
      <c r="K172" s="76">
        <v>407704</v>
      </c>
      <c r="L172" s="76">
        <v>0</v>
      </c>
      <c r="M172" s="76">
        <v>2076294</v>
      </c>
      <c r="N172" s="76">
        <v>2076294</v>
      </c>
      <c r="O172" s="76">
        <v>16002</v>
      </c>
      <c r="P172" s="56">
        <f t="shared" si="5"/>
        <v>0.83051759999999997</v>
      </c>
    </row>
    <row r="173" spans="1:16" ht="14.4" hidden="1" x14ac:dyDescent="0.2">
      <c r="A173" s="75" t="s">
        <v>276</v>
      </c>
      <c r="B173" s="75" t="s">
        <v>277</v>
      </c>
      <c r="C173" s="58" t="str">
        <f t="shared" si="4"/>
        <v>21375101 CENTRO INVEST. Y CONSERVACIÓN PATRIMONIO</v>
      </c>
      <c r="D173" s="75" t="s">
        <v>18</v>
      </c>
      <c r="E173" s="75" t="s">
        <v>111</v>
      </c>
      <c r="F173" s="75" t="s">
        <v>112</v>
      </c>
      <c r="G173" s="76">
        <v>2500000</v>
      </c>
      <c r="H173" s="76">
        <v>2500000</v>
      </c>
      <c r="I173" s="76">
        <v>2498724.52</v>
      </c>
      <c r="J173" s="76">
        <v>0</v>
      </c>
      <c r="K173" s="76">
        <v>407704</v>
      </c>
      <c r="L173" s="76">
        <v>0</v>
      </c>
      <c r="M173" s="76">
        <v>2076294</v>
      </c>
      <c r="N173" s="76">
        <v>2076294</v>
      </c>
      <c r="O173" s="76">
        <v>16002</v>
      </c>
      <c r="P173" s="56">
        <f t="shared" si="5"/>
        <v>0.83051759999999997</v>
      </c>
    </row>
    <row r="174" spans="1:16" ht="14.4" hidden="1" x14ac:dyDescent="0.2">
      <c r="A174" s="75" t="s">
        <v>276</v>
      </c>
      <c r="B174" s="75" t="s">
        <v>277</v>
      </c>
      <c r="C174" s="58" t="str">
        <f t="shared" si="4"/>
        <v>21375101 CENTRO INVEST. Y CONSERVACIÓN PATRIMONIO</v>
      </c>
      <c r="D174" s="75" t="s">
        <v>18</v>
      </c>
      <c r="E174" s="75" t="s">
        <v>113</v>
      </c>
      <c r="F174" s="75" t="s">
        <v>114</v>
      </c>
      <c r="G174" s="76">
        <v>1300000</v>
      </c>
      <c r="H174" s="76">
        <v>1300000</v>
      </c>
      <c r="I174" s="76">
        <v>1026100.56</v>
      </c>
      <c r="J174" s="76">
        <v>0</v>
      </c>
      <c r="K174" s="76">
        <v>350000.01</v>
      </c>
      <c r="L174" s="76">
        <v>0</v>
      </c>
      <c r="M174" s="76">
        <v>442020</v>
      </c>
      <c r="N174" s="76">
        <v>442020</v>
      </c>
      <c r="O174" s="76">
        <v>507979.99</v>
      </c>
      <c r="P174" s="56">
        <f t="shared" si="5"/>
        <v>0.34001538461538461</v>
      </c>
    </row>
    <row r="175" spans="1:16" ht="14.4" hidden="1" x14ac:dyDescent="0.2">
      <c r="A175" s="75" t="s">
        <v>276</v>
      </c>
      <c r="B175" s="75" t="s">
        <v>277</v>
      </c>
      <c r="C175" s="58" t="str">
        <f t="shared" si="4"/>
        <v>21375101 CENTRO INVEST. Y CONSERVACIÓN PATRIMONIO</v>
      </c>
      <c r="D175" s="75" t="s">
        <v>18</v>
      </c>
      <c r="E175" s="75" t="s">
        <v>115</v>
      </c>
      <c r="F175" s="75" t="s">
        <v>116</v>
      </c>
      <c r="G175" s="76">
        <v>700000</v>
      </c>
      <c r="H175" s="76">
        <v>700000</v>
      </c>
      <c r="I175" s="76">
        <v>439278.42</v>
      </c>
      <c r="J175" s="76">
        <v>0</v>
      </c>
      <c r="K175" s="76">
        <v>0</v>
      </c>
      <c r="L175" s="76">
        <v>0</v>
      </c>
      <c r="M175" s="76">
        <v>218280</v>
      </c>
      <c r="N175" s="76">
        <v>218280</v>
      </c>
      <c r="O175" s="76">
        <v>481720</v>
      </c>
      <c r="P175" s="56">
        <f t="shared" si="5"/>
        <v>0.31182857142857145</v>
      </c>
    </row>
    <row r="176" spans="1:16" ht="14.4" hidden="1" x14ac:dyDescent="0.2">
      <c r="A176" s="75" t="s">
        <v>276</v>
      </c>
      <c r="B176" s="75" t="s">
        <v>277</v>
      </c>
      <c r="C176" s="58" t="str">
        <f t="shared" si="4"/>
        <v>21375101 CENTRO INVEST. Y CONSERVACIÓN PATRIMONIO</v>
      </c>
      <c r="D176" s="75" t="s">
        <v>18</v>
      </c>
      <c r="E176" s="75" t="s">
        <v>117</v>
      </c>
      <c r="F176" s="75" t="s">
        <v>118</v>
      </c>
      <c r="G176" s="76">
        <v>600000</v>
      </c>
      <c r="H176" s="76">
        <v>600000</v>
      </c>
      <c r="I176" s="76">
        <v>586822.14</v>
      </c>
      <c r="J176" s="76">
        <v>0</v>
      </c>
      <c r="K176" s="76">
        <v>350000.01</v>
      </c>
      <c r="L176" s="76">
        <v>0</v>
      </c>
      <c r="M176" s="76">
        <v>223740</v>
      </c>
      <c r="N176" s="76">
        <v>223740</v>
      </c>
      <c r="O176" s="76">
        <v>26259.99</v>
      </c>
      <c r="P176" s="56">
        <f t="shared" si="5"/>
        <v>0.37290000000000001</v>
      </c>
    </row>
    <row r="177" spans="1:16" ht="14.4" hidden="1" x14ac:dyDescent="0.2">
      <c r="A177" s="75" t="s">
        <v>276</v>
      </c>
      <c r="B177" s="75" t="s">
        <v>277</v>
      </c>
      <c r="C177" s="58" t="str">
        <f t="shared" si="4"/>
        <v>21375101 CENTRO INVEST. Y CONSERVACIÓN PATRIMONIO</v>
      </c>
      <c r="D177" s="75" t="s">
        <v>18</v>
      </c>
      <c r="E177" s="75" t="s">
        <v>121</v>
      </c>
      <c r="F177" s="75" t="s">
        <v>122</v>
      </c>
      <c r="G177" s="76">
        <v>179700000</v>
      </c>
      <c r="H177" s="76">
        <v>167250000</v>
      </c>
      <c r="I177" s="76">
        <v>71018454.810000002</v>
      </c>
      <c r="J177" s="76">
        <v>0</v>
      </c>
      <c r="K177" s="76">
        <v>9139001.6799999997</v>
      </c>
      <c r="L177" s="76">
        <v>0</v>
      </c>
      <c r="M177" s="76">
        <v>4653870.8899999997</v>
      </c>
      <c r="N177" s="76">
        <v>2446551.14</v>
      </c>
      <c r="O177" s="76">
        <v>153457127.43000001</v>
      </c>
      <c r="P177" s="56">
        <f t="shared" si="5"/>
        <v>2.7825834917787742E-2</v>
      </c>
    </row>
    <row r="178" spans="1:16" ht="14.4" hidden="1" x14ac:dyDescent="0.2">
      <c r="A178" s="75" t="s">
        <v>276</v>
      </c>
      <c r="B178" s="75" t="s">
        <v>277</v>
      </c>
      <c r="C178" s="58" t="str">
        <f t="shared" si="4"/>
        <v>21375101 CENTRO INVEST. Y CONSERVACIÓN PATRIMONIO</v>
      </c>
      <c r="D178" s="75" t="s">
        <v>18</v>
      </c>
      <c r="E178" s="75" t="s">
        <v>123</v>
      </c>
      <c r="F178" s="75" t="s">
        <v>124</v>
      </c>
      <c r="G178" s="76">
        <v>136000000</v>
      </c>
      <c r="H178" s="76">
        <v>130600000</v>
      </c>
      <c r="I178" s="76">
        <v>47508311.799999997</v>
      </c>
      <c r="J178" s="76">
        <v>0</v>
      </c>
      <c r="K178" s="76">
        <v>953155</v>
      </c>
      <c r="L178" s="76">
        <v>0</v>
      </c>
      <c r="M178" s="76">
        <v>680825</v>
      </c>
      <c r="N178" s="76">
        <v>680825</v>
      </c>
      <c r="O178" s="76">
        <v>128966020</v>
      </c>
      <c r="P178" s="56">
        <f t="shared" si="5"/>
        <v>5.2130551301684536E-3</v>
      </c>
    </row>
    <row r="179" spans="1:16" ht="14.4" hidden="1" x14ac:dyDescent="0.2">
      <c r="A179" s="75" t="s">
        <v>276</v>
      </c>
      <c r="B179" s="75" t="s">
        <v>277</v>
      </c>
      <c r="C179" s="58" t="str">
        <f t="shared" si="4"/>
        <v>21375101 CENTRO INVEST. Y CONSERVACIÓN PATRIMONIO</v>
      </c>
      <c r="D179" s="75" t="s">
        <v>18</v>
      </c>
      <c r="E179" s="75" t="s">
        <v>127</v>
      </c>
      <c r="F179" s="75" t="s">
        <v>128</v>
      </c>
      <c r="G179" s="76">
        <v>250000</v>
      </c>
      <c r="H179" s="76">
        <v>250000</v>
      </c>
      <c r="I179" s="76">
        <v>114863.23</v>
      </c>
      <c r="J179" s="76">
        <v>0</v>
      </c>
      <c r="K179" s="76">
        <v>0</v>
      </c>
      <c r="L179" s="76">
        <v>0</v>
      </c>
      <c r="M179" s="76">
        <v>0</v>
      </c>
      <c r="N179" s="76">
        <v>0</v>
      </c>
      <c r="O179" s="76">
        <v>250000</v>
      </c>
      <c r="P179" s="56">
        <f t="shared" si="5"/>
        <v>0</v>
      </c>
    </row>
    <row r="180" spans="1:16" ht="14.4" hidden="1" x14ac:dyDescent="0.2">
      <c r="A180" s="75" t="s">
        <v>276</v>
      </c>
      <c r="B180" s="75" t="s">
        <v>277</v>
      </c>
      <c r="C180" s="58" t="str">
        <f t="shared" si="4"/>
        <v>21375101 CENTRO INVEST. Y CONSERVACIÓN PATRIMONIO</v>
      </c>
      <c r="D180" s="75" t="s">
        <v>18</v>
      </c>
      <c r="E180" s="75" t="s">
        <v>129</v>
      </c>
      <c r="F180" s="75" t="s">
        <v>130</v>
      </c>
      <c r="G180" s="76">
        <v>5000000</v>
      </c>
      <c r="H180" s="76">
        <v>5000000</v>
      </c>
      <c r="I180" s="76">
        <v>4992135.3</v>
      </c>
      <c r="J180" s="76">
        <v>0</v>
      </c>
      <c r="K180" s="76">
        <v>3276457.6</v>
      </c>
      <c r="L180" s="76">
        <v>0</v>
      </c>
      <c r="M180" s="76">
        <v>1703926.13</v>
      </c>
      <c r="N180" s="76">
        <v>1703926.13</v>
      </c>
      <c r="O180" s="76">
        <v>19616.27</v>
      </c>
      <c r="P180" s="56">
        <f t="shared" si="5"/>
        <v>0.340785226</v>
      </c>
    </row>
    <row r="181" spans="1:16" ht="14.4" hidden="1" x14ac:dyDescent="0.2">
      <c r="A181" s="75" t="s">
        <v>276</v>
      </c>
      <c r="B181" s="75" t="s">
        <v>277</v>
      </c>
      <c r="C181" s="58" t="str">
        <f t="shared" si="4"/>
        <v>21375101 CENTRO INVEST. Y CONSERVACIÓN PATRIMONIO</v>
      </c>
      <c r="D181" s="75" t="s">
        <v>18</v>
      </c>
      <c r="E181" s="75" t="s">
        <v>131</v>
      </c>
      <c r="F181" s="75" t="s">
        <v>132</v>
      </c>
      <c r="G181" s="76">
        <v>500000</v>
      </c>
      <c r="H181" s="76">
        <v>500000</v>
      </c>
      <c r="I181" s="76">
        <v>229184.25</v>
      </c>
      <c r="J181" s="76">
        <v>0</v>
      </c>
      <c r="K181" s="76">
        <v>0</v>
      </c>
      <c r="L181" s="76">
        <v>0</v>
      </c>
      <c r="M181" s="76">
        <v>0</v>
      </c>
      <c r="N181" s="76">
        <v>0</v>
      </c>
      <c r="O181" s="76">
        <v>500000</v>
      </c>
      <c r="P181" s="56">
        <f t="shared" si="5"/>
        <v>0</v>
      </c>
    </row>
    <row r="182" spans="1:16" ht="14.4" hidden="1" x14ac:dyDescent="0.2">
      <c r="A182" s="75" t="s">
        <v>276</v>
      </c>
      <c r="B182" s="75" t="s">
        <v>277</v>
      </c>
      <c r="C182" s="58" t="str">
        <f t="shared" si="4"/>
        <v>21375101 CENTRO INVEST. Y CONSERVACIÓN PATRIMONIO</v>
      </c>
      <c r="D182" s="75" t="s">
        <v>18</v>
      </c>
      <c r="E182" s="75" t="s">
        <v>133</v>
      </c>
      <c r="F182" s="75" t="s">
        <v>134</v>
      </c>
      <c r="G182" s="76">
        <v>500000</v>
      </c>
      <c r="H182" s="76">
        <v>500000</v>
      </c>
      <c r="I182" s="76">
        <v>363250.77</v>
      </c>
      <c r="J182" s="76">
        <v>0</v>
      </c>
      <c r="K182" s="76">
        <v>185398.79</v>
      </c>
      <c r="L182" s="76">
        <v>0</v>
      </c>
      <c r="M182" s="76">
        <v>61800.01</v>
      </c>
      <c r="N182" s="76">
        <v>61800.01</v>
      </c>
      <c r="O182" s="76">
        <v>252801.2</v>
      </c>
      <c r="P182" s="56">
        <f t="shared" si="5"/>
        <v>0.12360002</v>
      </c>
    </row>
    <row r="183" spans="1:16" ht="14.4" hidden="1" x14ac:dyDescent="0.2">
      <c r="A183" s="75" t="s">
        <v>276</v>
      </c>
      <c r="B183" s="75" t="s">
        <v>277</v>
      </c>
      <c r="C183" s="58" t="str">
        <f t="shared" si="4"/>
        <v>21375101 CENTRO INVEST. Y CONSERVACIÓN PATRIMONIO</v>
      </c>
      <c r="D183" s="75" t="s">
        <v>18</v>
      </c>
      <c r="E183" s="75" t="s">
        <v>135</v>
      </c>
      <c r="F183" s="75" t="s">
        <v>136</v>
      </c>
      <c r="G183" s="76">
        <v>37400000</v>
      </c>
      <c r="H183" s="76">
        <v>30400000</v>
      </c>
      <c r="I183" s="76">
        <v>17810709.460000001</v>
      </c>
      <c r="J183" s="76">
        <v>0</v>
      </c>
      <c r="K183" s="76">
        <v>4723990.29</v>
      </c>
      <c r="L183" s="76">
        <v>0</v>
      </c>
      <c r="M183" s="76">
        <v>2207319.75</v>
      </c>
      <c r="N183" s="76">
        <v>0</v>
      </c>
      <c r="O183" s="76">
        <v>23468689.960000001</v>
      </c>
      <c r="P183" s="56">
        <f t="shared" si="5"/>
        <v>7.2609202302631584E-2</v>
      </c>
    </row>
    <row r="184" spans="1:16" ht="14.4" hidden="1" x14ac:dyDescent="0.2">
      <c r="A184" s="75" t="s">
        <v>276</v>
      </c>
      <c r="B184" s="75" t="s">
        <v>277</v>
      </c>
      <c r="C184" s="58" t="str">
        <f t="shared" si="4"/>
        <v>21375101 CENTRO INVEST. Y CONSERVACIÓN PATRIMONIO</v>
      </c>
      <c r="D184" s="75" t="s">
        <v>18</v>
      </c>
      <c r="E184" s="75" t="s">
        <v>137</v>
      </c>
      <c r="F184" s="75" t="s">
        <v>138</v>
      </c>
      <c r="G184" s="76">
        <v>50000</v>
      </c>
      <c r="H184" s="76">
        <v>0</v>
      </c>
      <c r="I184" s="76">
        <v>0</v>
      </c>
      <c r="J184" s="76">
        <v>0</v>
      </c>
      <c r="K184" s="76">
        <v>0</v>
      </c>
      <c r="L184" s="76">
        <v>0</v>
      </c>
      <c r="M184" s="76">
        <v>0</v>
      </c>
      <c r="N184" s="76">
        <v>0</v>
      </c>
      <c r="O184" s="76">
        <v>0</v>
      </c>
      <c r="P184" s="56">
        <f t="shared" si="5"/>
        <v>0</v>
      </c>
    </row>
    <row r="185" spans="1:16" ht="14.4" hidden="1" x14ac:dyDescent="0.2">
      <c r="A185" s="75" t="s">
        <v>276</v>
      </c>
      <c r="B185" s="75" t="s">
        <v>277</v>
      </c>
      <c r="C185" s="58" t="str">
        <f t="shared" si="4"/>
        <v>21375101 CENTRO INVEST. Y CONSERVACIÓN PATRIMONIO</v>
      </c>
      <c r="D185" s="75" t="s">
        <v>18</v>
      </c>
      <c r="E185" s="75" t="s">
        <v>139</v>
      </c>
      <c r="F185" s="75" t="s">
        <v>140</v>
      </c>
      <c r="G185" s="76">
        <v>300000</v>
      </c>
      <c r="H185" s="76">
        <v>150000</v>
      </c>
      <c r="I185" s="76">
        <v>68920.289999999994</v>
      </c>
      <c r="J185" s="76">
        <v>0</v>
      </c>
      <c r="K185" s="76">
        <v>0</v>
      </c>
      <c r="L185" s="76">
        <v>0</v>
      </c>
      <c r="M185" s="76">
        <v>0</v>
      </c>
      <c r="N185" s="76">
        <v>0</v>
      </c>
      <c r="O185" s="76">
        <v>150000</v>
      </c>
      <c r="P185" s="56">
        <f t="shared" si="5"/>
        <v>0</v>
      </c>
    </row>
    <row r="186" spans="1:16" ht="14.4" hidden="1" x14ac:dyDescent="0.2">
      <c r="A186" s="75" t="s">
        <v>276</v>
      </c>
      <c r="B186" s="75" t="s">
        <v>277</v>
      </c>
      <c r="C186" s="58" t="str">
        <f t="shared" si="4"/>
        <v>21375101 CENTRO INVEST. Y CONSERVACIÓN PATRIMONIO</v>
      </c>
      <c r="D186" s="75" t="s">
        <v>18</v>
      </c>
      <c r="E186" s="75" t="s">
        <v>143</v>
      </c>
      <c r="F186" s="75" t="s">
        <v>144</v>
      </c>
      <c r="G186" s="76">
        <v>300000</v>
      </c>
      <c r="H186" s="76">
        <v>150000</v>
      </c>
      <c r="I186" s="76">
        <v>68920.289999999994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150000</v>
      </c>
      <c r="P186" s="56">
        <f t="shared" si="5"/>
        <v>0</v>
      </c>
    </row>
    <row r="187" spans="1:16" ht="14.4" hidden="1" x14ac:dyDescent="0.2">
      <c r="A187" s="75" t="s">
        <v>276</v>
      </c>
      <c r="B187" s="75" t="s">
        <v>277</v>
      </c>
      <c r="C187" s="58" t="str">
        <f t="shared" si="4"/>
        <v>21375101 CENTRO INVEST. Y CONSERVACIÓN PATRIMONIO</v>
      </c>
      <c r="D187" s="75" t="s">
        <v>18</v>
      </c>
      <c r="E187" s="75" t="s">
        <v>145</v>
      </c>
      <c r="F187" s="75" t="s">
        <v>146</v>
      </c>
      <c r="G187" s="76">
        <v>1100000</v>
      </c>
      <c r="H187" s="76">
        <v>1000000</v>
      </c>
      <c r="I187" s="76">
        <v>999999.07</v>
      </c>
      <c r="J187" s="76">
        <v>0</v>
      </c>
      <c r="K187" s="76">
        <v>999993.5</v>
      </c>
      <c r="L187" s="76">
        <v>0</v>
      </c>
      <c r="M187" s="76">
        <v>0</v>
      </c>
      <c r="N187" s="76">
        <v>0</v>
      </c>
      <c r="O187" s="76">
        <v>6.5</v>
      </c>
      <c r="P187" s="56">
        <f t="shared" si="5"/>
        <v>0</v>
      </c>
    </row>
    <row r="188" spans="1:16" ht="14.4" hidden="1" x14ac:dyDescent="0.2">
      <c r="A188" s="75" t="s">
        <v>276</v>
      </c>
      <c r="B188" s="75" t="s">
        <v>277</v>
      </c>
      <c r="C188" s="58" t="str">
        <f t="shared" si="4"/>
        <v>21375101 CENTRO INVEST. Y CONSERVACIÓN PATRIMONIO</v>
      </c>
      <c r="D188" s="75" t="s">
        <v>18</v>
      </c>
      <c r="E188" s="75" t="s">
        <v>289</v>
      </c>
      <c r="F188" s="75" t="s">
        <v>290</v>
      </c>
      <c r="G188" s="76">
        <v>100000</v>
      </c>
      <c r="H188" s="76">
        <v>0</v>
      </c>
      <c r="I188" s="76">
        <v>0</v>
      </c>
      <c r="J188" s="76">
        <v>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56">
        <f t="shared" si="5"/>
        <v>0</v>
      </c>
    </row>
    <row r="189" spans="1:16" ht="14.4" hidden="1" x14ac:dyDescent="0.2">
      <c r="A189" s="75" t="s">
        <v>276</v>
      </c>
      <c r="B189" s="75" t="s">
        <v>277</v>
      </c>
      <c r="C189" s="58" t="str">
        <f t="shared" si="4"/>
        <v>21375101 CENTRO INVEST. Y CONSERVACIÓN PATRIMONIO</v>
      </c>
      <c r="D189" s="75" t="s">
        <v>18</v>
      </c>
      <c r="E189" s="75" t="s">
        <v>147</v>
      </c>
      <c r="F189" s="75" t="s">
        <v>148</v>
      </c>
      <c r="G189" s="76">
        <v>1000000</v>
      </c>
      <c r="H189" s="76">
        <v>1000000</v>
      </c>
      <c r="I189" s="76">
        <v>999999.07</v>
      </c>
      <c r="J189" s="76">
        <v>0</v>
      </c>
      <c r="K189" s="76">
        <v>999993.5</v>
      </c>
      <c r="L189" s="76">
        <v>0</v>
      </c>
      <c r="M189" s="76">
        <v>0</v>
      </c>
      <c r="N189" s="76">
        <v>0</v>
      </c>
      <c r="O189" s="76">
        <v>6.5</v>
      </c>
      <c r="P189" s="56">
        <f t="shared" si="5"/>
        <v>0</v>
      </c>
    </row>
    <row r="190" spans="1:16" ht="14.4" hidden="1" x14ac:dyDescent="0.2">
      <c r="A190" s="75" t="s">
        <v>276</v>
      </c>
      <c r="B190" s="75" t="s">
        <v>277</v>
      </c>
      <c r="C190" s="58" t="str">
        <f t="shared" si="4"/>
        <v>21375101 CENTRO INVEST. Y CONSERVACIÓN PATRIMONIO</v>
      </c>
      <c r="D190" s="75" t="s">
        <v>18</v>
      </c>
      <c r="E190" s="75" t="s">
        <v>151</v>
      </c>
      <c r="F190" s="75" t="s">
        <v>152</v>
      </c>
      <c r="G190" s="76">
        <v>12349380</v>
      </c>
      <c r="H190" s="76">
        <v>12349380</v>
      </c>
      <c r="I190" s="76">
        <v>9348375.3399999999</v>
      </c>
      <c r="J190" s="76">
        <v>137737.06</v>
      </c>
      <c r="K190" s="76">
        <v>2818012.95</v>
      </c>
      <c r="L190" s="76">
        <v>0</v>
      </c>
      <c r="M190" s="76">
        <v>4209403.4000000004</v>
      </c>
      <c r="N190" s="76">
        <v>4186453.4</v>
      </c>
      <c r="O190" s="76">
        <v>5184226.59</v>
      </c>
      <c r="P190" s="56">
        <f t="shared" si="5"/>
        <v>0.34085949254132597</v>
      </c>
    </row>
    <row r="191" spans="1:16" ht="14.4" hidden="1" x14ac:dyDescent="0.2">
      <c r="A191" s="75" t="s">
        <v>276</v>
      </c>
      <c r="B191" s="75" t="s">
        <v>277</v>
      </c>
      <c r="C191" s="58" t="str">
        <f t="shared" si="4"/>
        <v>21375101 CENTRO INVEST. Y CONSERVACIÓN PATRIMONIO</v>
      </c>
      <c r="D191" s="75" t="s">
        <v>18</v>
      </c>
      <c r="E191" s="75" t="s">
        <v>153</v>
      </c>
      <c r="F191" s="75" t="s">
        <v>154</v>
      </c>
      <c r="G191" s="76">
        <v>5050000</v>
      </c>
      <c r="H191" s="76">
        <v>5050000</v>
      </c>
      <c r="I191" s="76">
        <v>3451846.86</v>
      </c>
      <c r="J191" s="76">
        <v>0</v>
      </c>
      <c r="K191" s="76">
        <v>1954152.01</v>
      </c>
      <c r="L191" s="76">
        <v>0</v>
      </c>
      <c r="M191" s="76">
        <v>1375085.19</v>
      </c>
      <c r="N191" s="76">
        <v>1352135.19</v>
      </c>
      <c r="O191" s="76">
        <v>1720762.8</v>
      </c>
      <c r="P191" s="56">
        <f t="shared" si="5"/>
        <v>0.27229409702970298</v>
      </c>
    </row>
    <row r="192" spans="1:16" ht="14.4" hidden="1" x14ac:dyDescent="0.2">
      <c r="A192" s="75" t="s">
        <v>276</v>
      </c>
      <c r="B192" s="75" t="s">
        <v>277</v>
      </c>
      <c r="C192" s="58" t="str">
        <f t="shared" si="4"/>
        <v>21375101 CENTRO INVEST. Y CONSERVACIÓN PATRIMONIO</v>
      </c>
      <c r="D192" s="75" t="s">
        <v>18</v>
      </c>
      <c r="E192" s="75" t="s">
        <v>155</v>
      </c>
      <c r="F192" s="75" t="s">
        <v>156</v>
      </c>
      <c r="G192" s="76">
        <v>4000000</v>
      </c>
      <c r="H192" s="76">
        <v>4000000</v>
      </c>
      <c r="I192" s="76">
        <v>2490642.54</v>
      </c>
      <c r="J192" s="76">
        <v>0</v>
      </c>
      <c r="K192" s="76">
        <v>1925969</v>
      </c>
      <c r="L192" s="76">
        <v>0</v>
      </c>
      <c r="M192" s="76">
        <v>564031</v>
      </c>
      <c r="N192" s="76">
        <v>564031</v>
      </c>
      <c r="O192" s="76">
        <v>1510000</v>
      </c>
      <c r="P192" s="56">
        <f t="shared" si="5"/>
        <v>0.14100774999999999</v>
      </c>
    </row>
    <row r="193" spans="1:16" ht="14.4" hidden="1" x14ac:dyDescent="0.2">
      <c r="A193" s="75" t="s">
        <v>276</v>
      </c>
      <c r="B193" s="75" t="s">
        <v>277</v>
      </c>
      <c r="C193" s="58" t="str">
        <f t="shared" si="4"/>
        <v>21375101 CENTRO INVEST. Y CONSERVACIÓN PATRIMONIO</v>
      </c>
      <c r="D193" s="75" t="s">
        <v>18</v>
      </c>
      <c r="E193" s="75" t="s">
        <v>157</v>
      </c>
      <c r="F193" s="75" t="s">
        <v>158</v>
      </c>
      <c r="G193" s="76">
        <v>50000</v>
      </c>
      <c r="H193" s="76">
        <v>50000</v>
      </c>
      <c r="I193" s="76">
        <v>35443.67</v>
      </c>
      <c r="J193" s="76">
        <v>0</v>
      </c>
      <c r="K193" s="76">
        <v>0</v>
      </c>
      <c r="L193" s="76">
        <v>0</v>
      </c>
      <c r="M193" s="76">
        <v>22950</v>
      </c>
      <c r="N193" s="76">
        <v>0</v>
      </c>
      <c r="O193" s="76">
        <v>27050</v>
      </c>
      <c r="P193" s="56">
        <f t="shared" si="5"/>
        <v>0.45900000000000002</v>
      </c>
    </row>
    <row r="194" spans="1:16" ht="14.4" hidden="1" x14ac:dyDescent="0.2">
      <c r="A194" s="75" t="s">
        <v>276</v>
      </c>
      <c r="B194" s="75" t="s">
        <v>277</v>
      </c>
      <c r="C194" s="58" t="str">
        <f t="shared" si="4"/>
        <v>21375101 CENTRO INVEST. Y CONSERVACIÓN PATRIMONIO</v>
      </c>
      <c r="D194" s="75" t="s">
        <v>18</v>
      </c>
      <c r="E194" s="75" t="s">
        <v>159</v>
      </c>
      <c r="F194" s="75" t="s">
        <v>160</v>
      </c>
      <c r="G194" s="76">
        <v>1000000</v>
      </c>
      <c r="H194" s="76">
        <v>1000000</v>
      </c>
      <c r="I194" s="76">
        <v>925760.65</v>
      </c>
      <c r="J194" s="76">
        <v>0</v>
      </c>
      <c r="K194" s="76">
        <v>28183.01</v>
      </c>
      <c r="L194" s="76">
        <v>0</v>
      </c>
      <c r="M194" s="76">
        <v>788104.19</v>
      </c>
      <c r="N194" s="76">
        <v>788104.19</v>
      </c>
      <c r="O194" s="76">
        <v>183712.8</v>
      </c>
      <c r="P194" s="56">
        <f t="shared" si="5"/>
        <v>0.78810418999999998</v>
      </c>
    </row>
    <row r="195" spans="1:16" ht="14.4" hidden="1" x14ac:dyDescent="0.2">
      <c r="A195" s="75" t="s">
        <v>276</v>
      </c>
      <c r="B195" s="75" t="s">
        <v>277</v>
      </c>
      <c r="C195" s="58" t="str">
        <f t="shared" si="4"/>
        <v>21375101 CENTRO INVEST. Y CONSERVACIÓN PATRIMONIO</v>
      </c>
      <c r="D195" s="75" t="s">
        <v>18</v>
      </c>
      <c r="E195" s="75" t="s">
        <v>163</v>
      </c>
      <c r="F195" s="75" t="s">
        <v>164</v>
      </c>
      <c r="G195" s="76">
        <v>600000</v>
      </c>
      <c r="H195" s="76">
        <v>600000</v>
      </c>
      <c r="I195" s="76">
        <v>425324</v>
      </c>
      <c r="J195" s="76">
        <v>0</v>
      </c>
      <c r="K195" s="76">
        <v>216960</v>
      </c>
      <c r="L195" s="76">
        <v>0</v>
      </c>
      <c r="M195" s="76">
        <v>0</v>
      </c>
      <c r="N195" s="76">
        <v>0</v>
      </c>
      <c r="O195" s="76">
        <v>383040</v>
      </c>
      <c r="P195" s="56">
        <f t="shared" si="5"/>
        <v>0</v>
      </c>
    </row>
    <row r="196" spans="1:16" ht="14.4" hidden="1" x14ac:dyDescent="0.2">
      <c r="A196" s="75" t="s">
        <v>276</v>
      </c>
      <c r="B196" s="75" t="s">
        <v>277</v>
      </c>
      <c r="C196" s="58" t="str">
        <f t="shared" si="4"/>
        <v>21375101 CENTRO INVEST. Y CONSERVACIÓN PATRIMONIO</v>
      </c>
      <c r="D196" s="75" t="s">
        <v>18</v>
      </c>
      <c r="E196" s="75" t="s">
        <v>167</v>
      </c>
      <c r="F196" s="75" t="s">
        <v>168</v>
      </c>
      <c r="G196" s="76">
        <v>600000</v>
      </c>
      <c r="H196" s="76">
        <v>600000</v>
      </c>
      <c r="I196" s="76">
        <v>425324</v>
      </c>
      <c r="J196" s="76">
        <v>0</v>
      </c>
      <c r="K196" s="76">
        <v>216960</v>
      </c>
      <c r="L196" s="76">
        <v>0</v>
      </c>
      <c r="M196" s="76">
        <v>0</v>
      </c>
      <c r="N196" s="76">
        <v>0</v>
      </c>
      <c r="O196" s="76">
        <v>383040</v>
      </c>
      <c r="P196" s="56">
        <f t="shared" si="5"/>
        <v>0</v>
      </c>
    </row>
    <row r="197" spans="1:16" ht="14.4" hidden="1" x14ac:dyDescent="0.2">
      <c r="A197" s="75" t="s">
        <v>276</v>
      </c>
      <c r="B197" s="75" t="s">
        <v>277</v>
      </c>
      <c r="C197" s="58" t="str">
        <f t="shared" si="4"/>
        <v>21375101 CENTRO INVEST. Y CONSERVACIÓN PATRIMONIO</v>
      </c>
      <c r="D197" s="75" t="s">
        <v>18</v>
      </c>
      <c r="E197" s="75" t="s">
        <v>169</v>
      </c>
      <c r="F197" s="75" t="s">
        <v>170</v>
      </c>
      <c r="G197" s="76">
        <v>1499380</v>
      </c>
      <c r="H197" s="76">
        <v>999380</v>
      </c>
      <c r="I197" s="76">
        <v>773500.03</v>
      </c>
      <c r="J197" s="76">
        <v>0</v>
      </c>
      <c r="K197" s="76">
        <v>1777.58</v>
      </c>
      <c r="L197" s="76">
        <v>0</v>
      </c>
      <c r="M197" s="76">
        <v>285477.48</v>
      </c>
      <c r="N197" s="76">
        <v>285477.48</v>
      </c>
      <c r="O197" s="76">
        <v>712124.94</v>
      </c>
      <c r="P197" s="56">
        <f t="shared" si="5"/>
        <v>0.28565458584322279</v>
      </c>
    </row>
    <row r="198" spans="1:16" ht="14.4" hidden="1" x14ac:dyDescent="0.2">
      <c r="A198" s="75" t="s">
        <v>276</v>
      </c>
      <c r="B198" s="75" t="s">
        <v>277</v>
      </c>
      <c r="C198" s="58" t="str">
        <f t="shared" si="4"/>
        <v>21375101 CENTRO INVEST. Y CONSERVACIÓN PATRIMONIO</v>
      </c>
      <c r="D198" s="75" t="s">
        <v>18</v>
      </c>
      <c r="E198" s="75" t="s">
        <v>171</v>
      </c>
      <c r="F198" s="75" t="s">
        <v>172</v>
      </c>
      <c r="G198" s="76">
        <v>500000</v>
      </c>
      <c r="H198" s="76">
        <v>0</v>
      </c>
      <c r="I198" s="76">
        <v>0</v>
      </c>
      <c r="J198" s="76">
        <v>0</v>
      </c>
      <c r="K198" s="76">
        <v>0</v>
      </c>
      <c r="L198" s="76">
        <v>0</v>
      </c>
      <c r="M198" s="76">
        <v>0</v>
      </c>
      <c r="N198" s="76">
        <v>0</v>
      </c>
      <c r="O198" s="76">
        <v>0</v>
      </c>
      <c r="P198" s="56">
        <f t="shared" si="5"/>
        <v>0</v>
      </c>
    </row>
    <row r="199" spans="1:16" ht="14.4" hidden="1" x14ac:dyDescent="0.2">
      <c r="A199" s="75" t="s">
        <v>276</v>
      </c>
      <c r="B199" s="75" t="s">
        <v>277</v>
      </c>
      <c r="C199" s="58" t="str">
        <f t="shared" ref="C199:C262" si="6">+CONCATENATE(A199," ",B199)</f>
        <v>21375101 CENTRO INVEST. Y CONSERVACIÓN PATRIMONIO</v>
      </c>
      <c r="D199" s="75" t="s">
        <v>18</v>
      </c>
      <c r="E199" s="75" t="s">
        <v>177</v>
      </c>
      <c r="F199" s="75" t="s">
        <v>178</v>
      </c>
      <c r="G199" s="76">
        <v>999380</v>
      </c>
      <c r="H199" s="76">
        <v>999380</v>
      </c>
      <c r="I199" s="76">
        <v>773500.03</v>
      </c>
      <c r="J199" s="76">
        <v>0</v>
      </c>
      <c r="K199" s="76">
        <v>1777.58</v>
      </c>
      <c r="L199" s="76">
        <v>0</v>
      </c>
      <c r="M199" s="76">
        <v>285477.48</v>
      </c>
      <c r="N199" s="76">
        <v>285477.48</v>
      </c>
      <c r="O199" s="76">
        <v>712124.94</v>
      </c>
      <c r="P199" s="56">
        <f t="shared" ref="P199:P262" si="7">+IFERROR(M199/H199,0)</f>
        <v>0.28565458584322279</v>
      </c>
    </row>
    <row r="200" spans="1:16" ht="14.4" hidden="1" x14ac:dyDescent="0.2">
      <c r="A200" s="75" t="s">
        <v>276</v>
      </c>
      <c r="B200" s="75" t="s">
        <v>277</v>
      </c>
      <c r="C200" s="58" t="str">
        <f t="shared" si="6"/>
        <v>21375101 CENTRO INVEST. Y CONSERVACIÓN PATRIMONIO</v>
      </c>
      <c r="D200" s="75" t="s">
        <v>18</v>
      </c>
      <c r="E200" s="75" t="s">
        <v>183</v>
      </c>
      <c r="F200" s="75" t="s">
        <v>184</v>
      </c>
      <c r="G200" s="76">
        <v>1500000</v>
      </c>
      <c r="H200" s="76">
        <v>1500000</v>
      </c>
      <c r="I200" s="76">
        <v>1190839.75</v>
      </c>
      <c r="J200" s="76">
        <v>0</v>
      </c>
      <c r="K200" s="76">
        <v>137724.65</v>
      </c>
      <c r="L200" s="76">
        <v>0</v>
      </c>
      <c r="M200" s="76">
        <v>786469.83</v>
      </c>
      <c r="N200" s="76">
        <v>786469.83</v>
      </c>
      <c r="O200" s="76">
        <v>575805.52</v>
      </c>
      <c r="P200" s="56">
        <f t="shared" si="7"/>
        <v>0.52431322000000002</v>
      </c>
    </row>
    <row r="201" spans="1:16" ht="14.4" hidden="1" x14ac:dyDescent="0.2">
      <c r="A201" s="75" t="s">
        <v>276</v>
      </c>
      <c r="B201" s="75" t="s">
        <v>277</v>
      </c>
      <c r="C201" s="58" t="str">
        <f t="shared" si="6"/>
        <v>21375101 CENTRO INVEST. Y CONSERVACIÓN PATRIMONIO</v>
      </c>
      <c r="D201" s="75" t="s">
        <v>18</v>
      </c>
      <c r="E201" s="75" t="s">
        <v>185</v>
      </c>
      <c r="F201" s="75" t="s">
        <v>186</v>
      </c>
      <c r="G201" s="76">
        <v>500000</v>
      </c>
      <c r="H201" s="76">
        <v>500000</v>
      </c>
      <c r="I201" s="76">
        <v>375691.63</v>
      </c>
      <c r="J201" s="76">
        <v>0</v>
      </c>
      <c r="K201" s="76">
        <v>137724.65</v>
      </c>
      <c r="L201" s="76">
        <v>0</v>
      </c>
      <c r="M201" s="76">
        <v>127851.59</v>
      </c>
      <c r="N201" s="76">
        <v>127851.59</v>
      </c>
      <c r="O201" s="76">
        <v>234423.76</v>
      </c>
      <c r="P201" s="56">
        <f t="shared" si="7"/>
        <v>0.25570317999999997</v>
      </c>
    </row>
    <row r="202" spans="1:16" ht="14.4" hidden="1" x14ac:dyDescent="0.2">
      <c r="A202" s="75" t="s">
        <v>276</v>
      </c>
      <c r="B202" s="75" t="s">
        <v>277</v>
      </c>
      <c r="C202" s="58" t="str">
        <f t="shared" si="6"/>
        <v>21375101 CENTRO INVEST. Y CONSERVACIÓN PATRIMONIO</v>
      </c>
      <c r="D202" s="75" t="s">
        <v>18</v>
      </c>
      <c r="E202" s="75" t="s">
        <v>187</v>
      </c>
      <c r="F202" s="75" t="s">
        <v>188</v>
      </c>
      <c r="G202" s="76">
        <v>1000000</v>
      </c>
      <c r="H202" s="76">
        <v>1000000</v>
      </c>
      <c r="I202" s="76">
        <v>815148.12</v>
      </c>
      <c r="J202" s="76">
        <v>0</v>
      </c>
      <c r="K202" s="76">
        <v>0</v>
      </c>
      <c r="L202" s="76">
        <v>0</v>
      </c>
      <c r="M202" s="76">
        <v>658618.24</v>
      </c>
      <c r="N202" s="76">
        <v>658618.24</v>
      </c>
      <c r="O202" s="76">
        <v>341381.76</v>
      </c>
      <c r="P202" s="56">
        <f t="shared" si="7"/>
        <v>0.65861824000000002</v>
      </c>
    </row>
    <row r="203" spans="1:16" ht="14.4" hidden="1" x14ac:dyDescent="0.2">
      <c r="A203" s="75" t="s">
        <v>276</v>
      </c>
      <c r="B203" s="75" t="s">
        <v>277</v>
      </c>
      <c r="C203" s="58" t="str">
        <f t="shared" si="6"/>
        <v>21375101 CENTRO INVEST. Y CONSERVACIÓN PATRIMONIO</v>
      </c>
      <c r="D203" s="75" t="s">
        <v>18</v>
      </c>
      <c r="E203" s="75" t="s">
        <v>189</v>
      </c>
      <c r="F203" s="75" t="s">
        <v>190</v>
      </c>
      <c r="G203" s="76">
        <v>3700000</v>
      </c>
      <c r="H203" s="76">
        <v>4200000</v>
      </c>
      <c r="I203" s="76">
        <v>3506864.7</v>
      </c>
      <c r="J203" s="76">
        <v>137737.06</v>
      </c>
      <c r="K203" s="76">
        <v>507398.71</v>
      </c>
      <c r="L203" s="76">
        <v>0</v>
      </c>
      <c r="M203" s="76">
        <v>1762370.9</v>
      </c>
      <c r="N203" s="76">
        <v>1762370.9</v>
      </c>
      <c r="O203" s="76">
        <v>1792493.33</v>
      </c>
      <c r="P203" s="56">
        <f t="shared" si="7"/>
        <v>0.41961211904761903</v>
      </c>
    </row>
    <row r="204" spans="1:16" ht="14.4" hidden="1" x14ac:dyDescent="0.2">
      <c r="A204" s="75" t="s">
        <v>276</v>
      </c>
      <c r="B204" s="75" t="s">
        <v>277</v>
      </c>
      <c r="C204" s="58" t="str">
        <f t="shared" si="6"/>
        <v>21375101 CENTRO INVEST. Y CONSERVACIÓN PATRIMONIO</v>
      </c>
      <c r="D204" s="75" t="s">
        <v>18</v>
      </c>
      <c r="E204" s="75" t="s">
        <v>191</v>
      </c>
      <c r="F204" s="75" t="s">
        <v>192</v>
      </c>
      <c r="G204" s="76">
        <v>100000</v>
      </c>
      <c r="H204" s="76">
        <v>100000</v>
      </c>
      <c r="I204" s="76">
        <v>70887.34</v>
      </c>
      <c r="J204" s="76">
        <v>0</v>
      </c>
      <c r="K204" s="76">
        <v>0</v>
      </c>
      <c r="L204" s="76">
        <v>0</v>
      </c>
      <c r="M204" s="76">
        <v>0</v>
      </c>
      <c r="N204" s="76">
        <v>0</v>
      </c>
      <c r="O204" s="76">
        <v>100000</v>
      </c>
      <c r="P204" s="56">
        <f t="shared" si="7"/>
        <v>0</v>
      </c>
    </row>
    <row r="205" spans="1:16" ht="14.4" hidden="1" x14ac:dyDescent="0.2">
      <c r="A205" s="75" t="s">
        <v>276</v>
      </c>
      <c r="B205" s="75" t="s">
        <v>277</v>
      </c>
      <c r="C205" s="58" t="str">
        <f t="shared" si="6"/>
        <v>21375101 CENTRO INVEST. Y CONSERVACIÓN PATRIMONIO</v>
      </c>
      <c r="D205" s="75" t="s">
        <v>18</v>
      </c>
      <c r="E205" s="75" t="s">
        <v>195</v>
      </c>
      <c r="F205" s="75" t="s">
        <v>196</v>
      </c>
      <c r="G205" s="76">
        <v>500000</v>
      </c>
      <c r="H205" s="76">
        <v>500000</v>
      </c>
      <c r="I205" s="76">
        <v>385043.69</v>
      </c>
      <c r="J205" s="76">
        <v>0</v>
      </c>
      <c r="K205" s="76">
        <v>0</v>
      </c>
      <c r="L205" s="76">
        <v>0</v>
      </c>
      <c r="M205" s="76">
        <v>175715</v>
      </c>
      <c r="N205" s="76">
        <v>175715</v>
      </c>
      <c r="O205" s="76">
        <v>324285</v>
      </c>
      <c r="P205" s="56">
        <f t="shared" si="7"/>
        <v>0.35143000000000002</v>
      </c>
    </row>
    <row r="206" spans="1:16" ht="14.4" hidden="1" x14ac:dyDescent="0.2">
      <c r="A206" s="75" t="s">
        <v>276</v>
      </c>
      <c r="B206" s="75" t="s">
        <v>277</v>
      </c>
      <c r="C206" s="58" t="str">
        <f t="shared" si="6"/>
        <v>21375101 CENTRO INVEST. Y CONSERVACIÓN PATRIMONIO</v>
      </c>
      <c r="D206" s="75" t="s">
        <v>18</v>
      </c>
      <c r="E206" s="75" t="s">
        <v>197</v>
      </c>
      <c r="F206" s="75" t="s">
        <v>198</v>
      </c>
      <c r="G206" s="76">
        <v>500000</v>
      </c>
      <c r="H206" s="76">
        <v>500000</v>
      </c>
      <c r="I206" s="76">
        <v>499999.08</v>
      </c>
      <c r="J206" s="76">
        <v>0</v>
      </c>
      <c r="K206" s="76">
        <v>0</v>
      </c>
      <c r="L206" s="76">
        <v>0</v>
      </c>
      <c r="M206" s="76">
        <v>0</v>
      </c>
      <c r="N206" s="76">
        <v>0</v>
      </c>
      <c r="O206" s="76">
        <v>500000</v>
      </c>
      <c r="P206" s="56">
        <f t="shared" si="7"/>
        <v>0</v>
      </c>
    </row>
    <row r="207" spans="1:16" ht="14.4" hidden="1" x14ac:dyDescent="0.2">
      <c r="A207" s="75" t="s">
        <v>276</v>
      </c>
      <c r="B207" s="75" t="s">
        <v>277</v>
      </c>
      <c r="C207" s="58" t="str">
        <f t="shared" si="6"/>
        <v>21375101 CENTRO INVEST. Y CONSERVACIÓN PATRIMONIO</v>
      </c>
      <c r="D207" s="75" t="s">
        <v>18</v>
      </c>
      <c r="E207" s="75" t="s">
        <v>199</v>
      </c>
      <c r="F207" s="75" t="s">
        <v>200</v>
      </c>
      <c r="G207" s="76">
        <v>1500000</v>
      </c>
      <c r="H207" s="76">
        <v>1500000</v>
      </c>
      <c r="I207" s="76">
        <v>1500000</v>
      </c>
      <c r="J207" s="76">
        <v>137737.06</v>
      </c>
      <c r="K207" s="76">
        <v>507398.71</v>
      </c>
      <c r="L207" s="76">
        <v>0</v>
      </c>
      <c r="M207" s="76">
        <v>831024.9</v>
      </c>
      <c r="N207" s="76">
        <v>831024.9</v>
      </c>
      <c r="O207" s="76">
        <v>23839.33</v>
      </c>
      <c r="P207" s="56">
        <f t="shared" si="7"/>
        <v>0.55401659999999997</v>
      </c>
    </row>
    <row r="208" spans="1:16" ht="14.4" hidden="1" x14ac:dyDescent="0.2">
      <c r="A208" s="75" t="s">
        <v>276</v>
      </c>
      <c r="B208" s="75" t="s">
        <v>277</v>
      </c>
      <c r="C208" s="58" t="str">
        <f t="shared" si="6"/>
        <v>21375101 CENTRO INVEST. Y CONSERVACIÓN PATRIMONIO</v>
      </c>
      <c r="D208" s="75" t="s">
        <v>18</v>
      </c>
      <c r="E208" s="75" t="s">
        <v>201</v>
      </c>
      <c r="F208" s="75" t="s">
        <v>202</v>
      </c>
      <c r="G208" s="76">
        <v>1000000</v>
      </c>
      <c r="H208" s="76">
        <v>1000000</v>
      </c>
      <c r="I208" s="76">
        <v>720249.95</v>
      </c>
      <c r="J208" s="76">
        <v>0</v>
      </c>
      <c r="K208" s="76">
        <v>0</v>
      </c>
      <c r="L208" s="76">
        <v>0</v>
      </c>
      <c r="M208" s="76">
        <v>653140</v>
      </c>
      <c r="N208" s="76">
        <v>653140</v>
      </c>
      <c r="O208" s="76">
        <v>346860</v>
      </c>
      <c r="P208" s="56">
        <f t="shared" si="7"/>
        <v>0.65314000000000005</v>
      </c>
    </row>
    <row r="209" spans="1:16" ht="14.4" hidden="1" x14ac:dyDescent="0.2">
      <c r="A209" s="75" t="s">
        <v>276</v>
      </c>
      <c r="B209" s="75" t="s">
        <v>277</v>
      </c>
      <c r="C209" s="58" t="str">
        <f t="shared" si="6"/>
        <v>21375101 CENTRO INVEST. Y CONSERVACIÓN PATRIMONIO</v>
      </c>
      <c r="D209" s="75" t="s">
        <v>18</v>
      </c>
      <c r="E209" s="75" t="s">
        <v>205</v>
      </c>
      <c r="F209" s="75" t="s">
        <v>206</v>
      </c>
      <c r="G209" s="76">
        <v>100000</v>
      </c>
      <c r="H209" s="76">
        <v>600000</v>
      </c>
      <c r="I209" s="76">
        <v>330684.64</v>
      </c>
      <c r="J209" s="76">
        <v>0</v>
      </c>
      <c r="K209" s="76">
        <v>0</v>
      </c>
      <c r="L209" s="76">
        <v>0</v>
      </c>
      <c r="M209" s="76">
        <v>102491</v>
      </c>
      <c r="N209" s="76">
        <v>102491</v>
      </c>
      <c r="O209" s="76">
        <v>497509</v>
      </c>
      <c r="P209" s="56">
        <f t="shared" si="7"/>
        <v>0.17081833333333332</v>
      </c>
    </row>
    <row r="210" spans="1:16" ht="14.4" hidden="1" x14ac:dyDescent="0.2">
      <c r="A210" s="75" t="s">
        <v>276</v>
      </c>
      <c r="B210" s="75" t="s">
        <v>277</v>
      </c>
      <c r="C210" s="58" t="str">
        <f t="shared" si="6"/>
        <v>21375101 CENTRO INVEST. Y CONSERVACIÓN PATRIMONIO</v>
      </c>
      <c r="D210" s="75" t="s">
        <v>18</v>
      </c>
      <c r="E210" s="75" t="s">
        <v>252</v>
      </c>
      <c r="F210" s="75" t="s">
        <v>253</v>
      </c>
      <c r="G210" s="76">
        <v>845612481</v>
      </c>
      <c r="H210" s="76">
        <v>1408307073.3699999</v>
      </c>
      <c r="I210" s="76">
        <v>845612481</v>
      </c>
      <c r="J210" s="76">
        <v>6205377.8700000001</v>
      </c>
      <c r="K210" s="76">
        <v>370453078.42000002</v>
      </c>
      <c r="L210" s="76">
        <v>0</v>
      </c>
      <c r="M210" s="76">
        <v>5529109.7000000002</v>
      </c>
      <c r="N210" s="76">
        <v>5529109.7000000002</v>
      </c>
      <c r="O210" s="76">
        <v>1026119507.38</v>
      </c>
      <c r="P210" s="56">
        <f t="shared" si="7"/>
        <v>3.9260682592249935E-3</v>
      </c>
    </row>
    <row r="211" spans="1:16" ht="14.4" hidden="1" x14ac:dyDescent="0.2">
      <c r="A211" s="75" t="s">
        <v>276</v>
      </c>
      <c r="B211" s="75" t="s">
        <v>277</v>
      </c>
      <c r="C211" s="58" t="str">
        <f t="shared" si="6"/>
        <v>21375101 CENTRO INVEST. Y CONSERVACIÓN PATRIMONIO</v>
      </c>
      <c r="D211" s="75" t="s">
        <v>18</v>
      </c>
      <c r="E211" s="75" t="s">
        <v>266</v>
      </c>
      <c r="F211" s="75" t="s">
        <v>267</v>
      </c>
      <c r="G211" s="76">
        <v>827812481</v>
      </c>
      <c r="H211" s="76">
        <v>1390507073.3699999</v>
      </c>
      <c r="I211" s="76">
        <v>827812481</v>
      </c>
      <c r="J211" s="76">
        <v>0</v>
      </c>
      <c r="K211" s="76">
        <v>367632599.95999998</v>
      </c>
      <c r="L211" s="76">
        <v>0</v>
      </c>
      <c r="M211" s="76">
        <v>2300000</v>
      </c>
      <c r="N211" s="76">
        <v>2300000</v>
      </c>
      <c r="O211" s="76">
        <v>1020574473.41</v>
      </c>
      <c r="P211" s="56">
        <f t="shared" si="7"/>
        <v>1.6540728515862741E-3</v>
      </c>
    </row>
    <row r="212" spans="1:16" ht="14.4" hidden="1" x14ac:dyDescent="0.2">
      <c r="A212" s="75" t="s">
        <v>276</v>
      </c>
      <c r="B212" s="75" t="s">
        <v>277</v>
      </c>
      <c r="C212" s="58" t="str">
        <f t="shared" si="6"/>
        <v>21375101 CENTRO INVEST. Y CONSERVACIÓN PATRIMONIO</v>
      </c>
      <c r="D212" s="75" t="s">
        <v>18</v>
      </c>
      <c r="E212" s="75" t="s">
        <v>270</v>
      </c>
      <c r="F212" s="75" t="s">
        <v>271</v>
      </c>
      <c r="G212" s="76">
        <v>0</v>
      </c>
      <c r="H212" s="76">
        <v>562694592.37</v>
      </c>
      <c r="I212" s="76">
        <v>0</v>
      </c>
      <c r="J212" s="76">
        <v>0</v>
      </c>
      <c r="K212" s="76">
        <v>0</v>
      </c>
      <c r="L212" s="76">
        <v>0</v>
      </c>
      <c r="M212" s="76">
        <v>0</v>
      </c>
      <c r="N212" s="76">
        <v>0</v>
      </c>
      <c r="O212" s="76">
        <v>562694592.37</v>
      </c>
      <c r="P212" s="56">
        <f t="shared" si="7"/>
        <v>0</v>
      </c>
    </row>
    <row r="213" spans="1:16" ht="14.4" hidden="1" x14ac:dyDescent="0.2">
      <c r="A213" s="75" t="s">
        <v>276</v>
      </c>
      <c r="B213" s="75" t="s">
        <v>277</v>
      </c>
      <c r="C213" s="58" t="str">
        <f t="shared" si="6"/>
        <v>21375101 CENTRO INVEST. Y CONSERVACIÓN PATRIMONIO</v>
      </c>
      <c r="D213" s="75" t="s">
        <v>251</v>
      </c>
      <c r="E213" s="75" t="s">
        <v>270</v>
      </c>
      <c r="F213" s="75" t="s">
        <v>271</v>
      </c>
      <c r="G213" s="76">
        <v>827812481</v>
      </c>
      <c r="H213" s="76">
        <v>827812481</v>
      </c>
      <c r="I213" s="76">
        <v>827812481</v>
      </c>
      <c r="J213" s="76">
        <v>0</v>
      </c>
      <c r="K213" s="76">
        <v>367632599.95999998</v>
      </c>
      <c r="L213" s="76">
        <v>0</v>
      </c>
      <c r="M213" s="76">
        <v>2300000</v>
      </c>
      <c r="N213" s="76">
        <v>2300000</v>
      </c>
      <c r="O213" s="76">
        <v>457879881.04000002</v>
      </c>
      <c r="P213" s="56">
        <f t="shared" si="7"/>
        <v>2.778407009787522E-3</v>
      </c>
    </row>
    <row r="214" spans="1:16" ht="14.4" hidden="1" x14ac:dyDescent="0.2">
      <c r="A214" s="75" t="s">
        <v>276</v>
      </c>
      <c r="B214" s="75" t="s">
        <v>277</v>
      </c>
      <c r="C214" s="58" t="str">
        <f t="shared" si="6"/>
        <v>21375101 CENTRO INVEST. Y CONSERVACIÓN PATRIMONIO</v>
      </c>
      <c r="D214" s="75" t="s">
        <v>251</v>
      </c>
      <c r="E214" s="75" t="s">
        <v>254</v>
      </c>
      <c r="F214" s="75" t="s">
        <v>255</v>
      </c>
      <c r="G214" s="76">
        <v>16200000</v>
      </c>
      <c r="H214" s="76">
        <v>13600000</v>
      </c>
      <c r="I214" s="76">
        <v>13600000</v>
      </c>
      <c r="J214" s="76">
        <v>6205377.8700000001</v>
      </c>
      <c r="K214" s="76">
        <v>2715307.66</v>
      </c>
      <c r="L214" s="76">
        <v>0</v>
      </c>
      <c r="M214" s="76">
        <v>2120484.7799999998</v>
      </c>
      <c r="N214" s="76">
        <v>2120484.7799999998</v>
      </c>
      <c r="O214" s="76">
        <v>2558829.69</v>
      </c>
      <c r="P214" s="56">
        <f t="shared" si="7"/>
        <v>0.15591799852941174</v>
      </c>
    </row>
    <row r="215" spans="1:16" ht="14.4" hidden="1" x14ac:dyDescent="0.2">
      <c r="A215" s="75" t="s">
        <v>276</v>
      </c>
      <c r="B215" s="75" t="s">
        <v>277</v>
      </c>
      <c r="C215" s="58" t="str">
        <f t="shared" si="6"/>
        <v>21375101 CENTRO INVEST. Y CONSERVACIÓN PATRIMONIO</v>
      </c>
      <c r="D215" s="75" t="s">
        <v>251</v>
      </c>
      <c r="E215" s="75" t="s">
        <v>351</v>
      </c>
      <c r="F215" s="75" t="s">
        <v>352</v>
      </c>
      <c r="G215" s="76">
        <v>200000</v>
      </c>
      <c r="H215" s="76">
        <v>0</v>
      </c>
      <c r="I215" s="76">
        <v>0</v>
      </c>
      <c r="J215" s="76">
        <v>0</v>
      </c>
      <c r="K215" s="76">
        <v>0</v>
      </c>
      <c r="L215" s="76">
        <v>0</v>
      </c>
      <c r="M215" s="76">
        <v>0</v>
      </c>
      <c r="N215" s="76">
        <v>0</v>
      </c>
      <c r="O215" s="76">
        <v>0</v>
      </c>
      <c r="P215" s="56">
        <f t="shared" si="7"/>
        <v>0</v>
      </c>
    </row>
    <row r="216" spans="1:16" ht="14.4" hidden="1" x14ac:dyDescent="0.2">
      <c r="A216" s="75" t="s">
        <v>276</v>
      </c>
      <c r="B216" s="75" t="s">
        <v>277</v>
      </c>
      <c r="C216" s="58" t="str">
        <f t="shared" si="6"/>
        <v>21375101 CENTRO INVEST. Y CONSERVACIÓN PATRIMONIO</v>
      </c>
      <c r="D216" s="75" t="s">
        <v>251</v>
      </c>
      <c r="E216" s="75" t="s">
        <v>258</v>
      </c>
      <c r="F216" s="75" t="s">
        <v>259</v>
      </c>
      <c r="G216" s="76">
        <v>5000000</v>
      </c>
      <c r="H216" s="76">
        <v>3600000</v>
      </c>
      <c r="I216" s="76">
        <v>3600000</v>
      </c>
      <c r="J216" s="76">
        <v>0</v>
      </c>
      <c r="K216" s="76">
        <v>2671888.63</v>
      </c>
      <c r="L216" s="76">
        <v>0</v>
      </c>
      <c r="M216" s="76">
        <v>0</v>
      </c>
      <c r="N216" s="76">
        <v>0</v>
      </c>
      <c r="O216" s="76">
        <v>928111.37</v>
      </c>
      <c r="P216" s="56">
        <f t="shared" si="7"/>
        <v>0</v>
      </c>
    </row>
    <row r="217" spans="1:16" ht="14.4" hidden="1" x14ac:dyDescent="0.2">
      <c r="A217" s="75" t="s">
        <v>276</v>
      </c>
      <c r="B217" s="75" t="s">
        <v>277</v>
      </c>
      <c r="C217" s="58" t="str">
        <f t="shared" si="6"/>
        <v>21375101 CENTRO INVEST. Y CONSERVACIÓN PATRIMONIO</v>
      </c>
      <c r="D217" s="75" t="s">
        <v>251</v>
      </c>
      <c r="E217" s="75" t="s">
        <v>260</v>
      </c>
      <c r="F217" s="75" t="s">
        <v>261</v>
      </c>
      <c r="G217" s="76">
        <v>2000000</v>
      </c>
      <c r="H217" s="76">
        <v>1500000</v>
      </c>
      <c r="I217" s="76">
        <v>1500000</v>
      </c>
      <c r="J217" s="76">
        <v>0</v>
      </c>
      <c r="K217" s="76">
        <v>0</v>
      </c>
      <c r="L217" s="76">
        <v>0</v>
      </c>
      <c r="M217" s="76">
        <v>1150001</v>
      </c>
      <c r="N217" s="76">
        <v>1150001</v>
      </c>
      <c r="O217" s="76">
        <v>349999</v>
      </c>
      <c r="P217" s="56">
        <f t="shared" si="7"/>
        <v>0.76666733333333337</v>
      </c>
    </row>
    <row r="218" spans="1:16" ht="14.4" hidden="1" x14ac:dyDescent="0.2">
      <c r="A218" s="75" t="s">
        <v>276</v>
      </c>
      <c r="B218" s="75" t="s">
        <v>277</v>
      </c>
      <c r="C218" s="58" t="str">
        <f t="shared" si="6"/>
        <v>21375101 CENTRO INVEST. Y CONSERVACIÓN PATRIMONIO</v>
      </c>
      <c r="D218" s="75" t="s">
        <v>251</v>
      </c>
      <c r="E218" s="75" t="s">
        <v>262</v>
      </c>
      <c r="F218" s="75" t="s">
        <v>263</v>
      </c>
      <c r="G218" s="76">
        <v>7000000</v>
      </c>
      <c r="H218" s="76">
        <v>7000000</v>
      </c>
      <c r="I218" s="76">
        <v>7000000</v>
      </c>
      <c r="J218" s="76">
        <v>6205377.8700000001</v>
      </c>
      <c r="K218" s="76">
        <v>0</v>
      </c>
      <c r="L218" s="76">
        <v>0</v>
      </c>
      <c r="M218" s="76">
        <v>0</v>
      </c>
      <c r="N218" s="76">
        <v>0</v>
      </c>
      <c r="O218" s="76">
        <v>794622.13</v>
      </c>
      <c r="P218" s="56">
        <f t="shared" si="7"/>
        <v>0</v>
      </c>
    </row>
    <row r="219" spans="1:16" ht="14.4" hidden="1" x14ac:dyDescent="0.2">
      <c r="A219" s="75" t="s">
        <v>276</v>
      </c>
      <c r="B219" s="75" t="s">
        <v>277</v>
      </c>
      <c r="C219" s="58" t="str">
        <f t="shared" si="6"/>
        <v>21375101 CENTRO INVEST. Y CONSERVACIÓN PATRIMONIO</v>
      </c>
      <c r="D219" s="75" t="s">
        <v>251</v>
      </c>
      <c r="E219" s="75" t="s">
        <v>264</v>
      </c>
      <c r="F219" s="75" t="s">
        <v>265</v>
      </c>
      <c r="G219" s="76">
        <v>2000000</v>
      </c>
      <c r="H219" s="76">
        <v>1500000</v>
      </c>
      <c r="I219" s="76">
        <v>1500000</v>
      </c>
      <c r="J219" s="76">
        <v>0</v>
      </c>
      <c r="K219" s="76">
        <v>43419.03</v>
      </c>
      <c r="L219" s="76">
        <v>0</v>
      </c>
      <c r="M219" s="76">
        <v>970483.78</v>
      </c>
      <c r="N219" s="76">
        <v>970483.78</v>
      </c>
      <c r="O219" s="76">
        <v>486097.19</v>
      </c>
      <c r="P219" s="56">
        <f t="shared" si="7"/>
        <v>0.64698918666666672</v>
      </c>
    </row>
    <row r="220" spans="1:16" ht="14.4" hidden="1" x14ac:dyDescent="0.2">
      <c r="A220" s="75" t="s">
        <v>276</v>
      </c>
      <c r="B220" s="75" t="s">
        <v>277</v>
      </c>
      <c r="C220" s="58" t="str">
        <f t="shared" si="6"/>
        <v>21375101 CENTRO INVEST. Y CONSERVACIÓN PATRIMONIO</v>
      </c>
      <c r="D220" s="75" t="s">
        <v>251</v>
      </c>
      <c r="E220" s="75" t="s">
        <v>272</v>
      </c>
      <c r="F220" s="75" t="s">
        <v>273</v>
      </c>
      <c r="G220" s="76">
        <v>1600000</v>
      </c>
      <c r="H220" s="76">
        <v>4200000</v>
      </c>
      <c r="I220" s="76">
        <v>4200000</v>
      </c>
      <c r="J220" s="76">
        <v>0</v>
      </c>
      <c r="K220" s="76">
        <v>105170.8</v>
      </c>
      <c r="L220" s="76">
        <v>0</v>
      </c>
      <c r="M220" s="76">
        <v>1108624.92</v>
      </c>
      <c r="N220" s="76">
        <v>1108624.92</v>
      </c>
      <c r="O220" s="76">
        <v>2986204.28</v>
      </c>
      <c r="P220" s="56">
        <f t="shared" si="7"/>
        <v>0.26395831428571426</v>
      </c>
    </row>
    <row r="221" spans="1:16" ht="14.4" hidden="1" x14ac:dyDescent="0.2">
      <c r="A221" s="75" t="s">
        <v>276</v>
      </c>
      <c r="B221" s="75" t="s">
        <v>277</v>
      </c>
      <c r="C221" s="58" t="str">
        <f t="shared" si="6"/>
        <v>21375101 CENTRO INVEST. Y CONSERVACIÓN PATRIMONIO</v>
      </c>
      <c r="D221" s="75" t="s">
        <v>251</v>
      </c>
      <c r="E221" s="75" t="s">
        <v>274</v>
      </c>
      <c r="F221" s="75" t="s">
        <v>275</v>
      </c>
      <c r="G221" s="76">
        <v>1600000</v>
      </c>
      <c r="H221" s="76">
        <v>4200000</v>
      </c>
      <c r="I221" s="76">
        <v>4200000</v>
      </c>
      <c r="J221" s="76">
        <v>0</v>
      </c>
      <c r="K221" s="76">
        <v>105170.8</v>
      </c>
      <c r="L221" s="76">
        <v>0</v>
      </c>
      <c r="M221" s="76">
        <v>1108624.92</v>
      </c>
      <c r="N221" s="76">
        <v>1108624.92</v>
      </c>
      <c r="O221" s="76">
        <v>2986204.28</v>
      </c>
      <c r="P221" s="56">
        <f t="shared" si="7"/>
        <v>0.26395831428571426</v>
      </c>
    </row>
    <row r="222" spans="1:16" ht="14.4" hidden="1" x14ac:dyDescent="0.2">
      <c r="A222" s="75" t="s">
        <v>276</v>
      </c>
      <c r="B222" s="75" t="s">
        <v>277</v>
      </c>
      <c r="C222" s="58" t="str">
        <f t="shared" si="6"/>
        <v>21375101 CENTRO INVEST. Y CONSERVACIÓN PATRIMONIO</v>
      </c>
      <c r="D222" s="75" t="s">
        <v>18</v>
      </c>
      <c r="E222" s="75" t="s">
        <v>207</v>
      </c>
      <c r="F222" s="75" t="s">
        <v>208</v>
      </c>
      <c r="G222" s="76">
        <v>139768791</v>
      </c>
      <c r="H222" s="76">
        <v>139690119</v>
      </c>
      <c r="I222" s="76">
        <v>103747574.29000001</v>
      </c>
      <c r="J222" s="76">
        <v>0</v>
      </c>
      <c r="K222" s="76">
        <v>8012949.1799999997</v>
      </c>
      <c r="L222" s="76">
        <v>0</v>
      </c>
      <c r="M222" s="76">
        <v>39221941.82</v>
      </c>
      <c r="N222" s="76">
        <v>39221941.82</v>
      </c>
      <c r="O222" s="76">
        <v>92455228</v>
      </c>
      <c r="P222" s="56">
        <f t="shared" si="7"/>
        <v>0.28077821180752233</v>
      </c>
    </row>
    <row r="223" spans="1:16" ht="14.4" hidden="1" x14ac:dyDescent="0.2">
      <c r="A223" s="75" t="s">
        <v>276</v>
      </c>
      <c r="B223" s="75" t="s">
        <v>277</v>
      </c>
      <c r="C223" s="58" t="str">
        <f t="shared" si="6"/>
        <v>21375101 CENTRO INVEST. Y CONSERVACIÓN PATRIMONIO</v>
      </c>
      <c r="D223" s="75" t="s">
        <v>18</v>
      </c>
      <c r="E223" s="75" t="s">
        <v>209</v>
      </c>
      <c r="F223" s="75" t="s">
        <v>210</v>
      </c>
      <c r="G223" s="76">
        <v>9884826</v>
      </c>
      <c r="H223" s="76">
        <v>9806154</v>
      </c>
      <c r="I223" s="76">
        <v>9806154</v>
      </c>
      <c r="J223" s="76">
        <v>0</v>
      </c>
      <c r="K223" s="76">
        <v>4127401.38</v>
      </c>
      <c r="L223" s="76">
        <v>0</v>
      </c>
      <c r="M223" s="76">
        <v>5102681.62</v>
      </c>
      <c r="N223" s="76">
        <v>5102681.62</v>
      </c>
      <c r="O223" s="76">
        <v>576071</v>
      </c>
      <c r="P223" s="56">
        <f t="shared" si="7"/>
        <v>0.52035503623540891</v>
      </c>
    </row>
    <row r="224" spans="1:16" ht="14.4" hidden="1" x14ac:dyDescent="0.2">
      <c r="A224" s="75" t="s">
        <v>276</v>
      </c>
      <c r="B224" s="75" t="s">
        <v>277</v>
      </c>
      <c r="C224" s="58" t="str">
        <f t="shared" si="6"/>
        <v>21375101 CENTRO INVEST. Y CONSERVACIÓN PATRIMONIO</v>
      </c>
      <c r="D224" s="75" t="s">
        <v>18</v>
      </c>
      <c r="E224" s="75" t="s">
        <v>291</v>
      </c>
      <c r="F224" s="75" t="s">
        <v>212</v>
      </c>
      <c r="G224" s="76">
        <v>8527020</v>
      </c>
      <c r="H224" s="76">
        <v>8459155</v>
      </c>
      <c r="I224" s="76">
        <v>8459155</v>
      </c>
      <c r="J224" s="76">
        <v>0</v>
      </c>
      <c r="K224" s="76">
        <v>3692538.2</v>
      </c>
      <c r="L224" s="76">
        <v>0</v>
      </c>
      <c r="M224" s="76">
        <v>4401763.8</v>
      </c>
      <c r="N224" s="76">
        <v>4401763.8</v>
      </c>
      <c r="O224" s="76">
        <v>364853</v>
      </c>
      <c r="P224" s="56">
        <f t="shared" si="7"/>
        <v>0.52035502364006803</v>
      </c>
    </row>
    <row r="225" spans="1:16" ht="14.4" hidden="1" x14ac:dyDescent="0.2">
      <c r="A225" s="75" t="s">
        <v>276</v>
      </c>
      <c r="B225" s="75" t="s">
        <v>277</v>
      </c>
      <c r="C225" s="58" t="str">
        <f t="shared" si="6"/>
        <v>21375101 CENTRO INVEST. Y CONSERVACIÓN PATRIMONIO</v>
      </c>
      <c r="D225" s="75" t="s">
        <v>18</v>
      </c>
      <c r="E225" s="75" t="s">
        <v>292</v>
      </c>
      <c r="F225" s="75" t="s">
        <v>214</v>
      </c>
      <c r="G225" s="76">
        <v>1357806</v>
      </c>
      <c r="H225" s="76">
        <v>1346999</v>
      </c>
      <c r="I225" s="76">
        <v>1346999</v>
      </c>
      <c r="J225" s="76">
        <v>0</v>
      </c>
      <c r="K225" s="76">
        <v>434863.18</v>
      </c>
      <c r="L225" s="76">
        <v>0</v>
      </c>
      <c r="M225" s="76">
        <v>700917.82</v>
      </c>
      <c r="N225" s="76">
        <v>700917.82</v>
      </c>
      <c r="O225" s="76">
        <v>211218</v>
      </c>
      <c r="P225" s="56">
        <f t="shared" si="7"/>
        <v>0.52035511533416134</v>
      </c>
    </row>
    <row r="226" spans="1:16" ht="14.4" hidden="1" x14ac:dyDescent="0.2">
      <c r="A226" s="75" t="s">
        <v>276</v>
      </c>
      <c r="B226" s="75" t="s">
        <v>277</v>
      </c>
      <c r="C226" s="58" t="str">
        <f t="shared" si="6"/>
        <v>21375101 CENTRO INVEST. Y CONSERVACIÓN PATRIMONIO</v>
      </c>
      <c r="D226" s="75" t="s">
        <v>18</v>
      </c>
      <c r="E226" s="75" t="s">
        <v>217</v>
      </c>
      <c r="F226" s="75" t="s">
        <v>218</v>
      </c>
      <c r="G226" s="76">
        <v>53000000</v>
      </c>
      <c r="H226" s="76">
        <v>53000000</v>
      </c>
      <c r="I226" s="76">
        <v>37570287.049999997</v>
      </c>
      <c r="J226" s="76">
        <v>0</v>
      </c>
      <c r="K226" s="76">
        <v>1989250</v>
      </c>
      <c r="L226" s="76">
        <v>0</v>
      </c>
      <c r="M226" s="76">
        <v>8010750</v>
      </c>
      <c r="N226" s="76">
        <v>8010750</v>
      </c>
      <c r="O226" s="76">
        <v>43000000</v>
      </c>
      <c r="P226" s="56">
        <f t="shared" si="7"/>
        <v>0.15114622641509434</v>
      </c>
    </row>
    <row r="227" spans="1:16" ht="14.4" hidden="1" x14ac:dyDescent="0.2">
      <c r="A227" s="75" t="s">
        <v>276</v>
      </c>
      <c r="B227" s="75" t="s">
        <v>277</v>
      </c>
      <c r="C227" s="58" t="str">
        <f t="shared" si="6"/>
        <v>21375101 CENTRO INVEST. Y CONSERVACIÓN PATRIMONIO</v>
      </c>
      <c r="D227" s="75" t="s">
        <v>18</v>
      </c>
      <c r="E227" s="75" t="s">
        <v>221</v>
      </c>
      <c r="F227" s="75" t="s">
        <v>222</v>
      </c>
      <c r="G227" s="76">
        <v>53000000</v>
      </c>
      <c r="H227" s="76">
        <v>53000000</v>
      </c>
      <c r="I227" s="76">
        <v>37570287.049999997</v>
      </c>
      <c r="J227" s="76">
        <v>0</v>
      </c>
      <c r="K227" s="76">
        <v>1989250</v>
      </c>
      <c r="L227" s="76">
        <v>0</v>
      </c>
      <c r="M227" s="76">
        <v>8010750</v>
      </c>
      <c r="N227" s="76">
        <v>8010750</v>
      </c>
      <c r="O227" s="76">
        <v>43000000</v>
      </c>
      <c r="P227" s="56">
        <f t="shared" si="7"/>
        <v>0.15114622641509434</v>
      </c>
    </row>
    <row r="228" spans="1:16" ht="14.4" hidden="1" x14ac:dyDescent="0.2">
      <c r="A228" s="75" t="s">
        <v>276</v>
      </c>
      <c r="B228" s="75" t="s">
        <v>277</v>
      </c>
      <c r="C228" s="58" t="str">
        <f t="shared" si="6"/>
        <v>21375101 CENTRO INVEST. Y CONSERVACIÓN PATRIMONIO</v>
      </c>
      <c r="D228" s="75" t="s">
        <v>18</v>
      </c>
      <c r="E228" s="75" t="s">
        <v>223</v>
      </c>
      <c r="F228" s="75" t="s">
        <v>224</v>
      </c>
      <c r="G228" s="76">
        <v>12500000</v>
      </c>
      <c r="H228" s="76">
        <v>12500000</v>
      </c>
      <c r="I228" s="76">
        <v>8000000</v>
      </c>
      <c r="J228" s="76">
        <v>0</v>
      </c>
      <c r="K228" s="76">
        <v>1792943</v>
      </c>
      <c r="L228" s="76">
        <v>0</v>
      </c>
      <c r="M228" s="76">
        <v>1233552</v>
      </c>
      <c r="N228" s="76">
        <v>1233552</v>
      </c>
      <c r="O228" s="76">
        <v>9473505</v>
      </c>
      <c r="P228" s="56">
        <f t="shared" si="7"/>
        <v>9.8684160000000007E-2</v>
      </c>
    </row>
    <row r="229" spans="1:16" ht="14.4" hidden="1" x14ac:dyDescent="0.2">
      <c r="A229" s="75" t="s">
        <v>276</v>
      </c>
      <c r="B229" s="75" t="s">
        <v>277</v>
      </c>
      <c r="C229" s="58" t="str">
        <f t="shared" si="6"/>
        <v>21375101 CENTRO INVEST. Y CONSERVACIÓN PATRIMONIO</v>
      </c>
      <c r="D229" s="75" t="s">
        <v>18</v>
      </c>
      <c r="E229" s="75" t="s">
        <v>225</v>
      </c>
      <c r="F229" s="75" t="s">
        <v>226</v>
      </c>
      <c r="G229" s="76">
        <v>7500000</v>
      </c>
      <c r="H229" s="76">
        <v>7500000</v>
      </c>
      <c r="I229" s="76">
        <v>4500000</v>
      </c>
      <c r="J229" s="76">
        <v>0</v>
      </c>
      <c r="K229" s="76">
        <v>1792943</v>
      </c>
      <c r="L229" s="76">
        <v>0</v>
      </c>
      <c r="M229" s="76">
        <v>0</v>
      </c>
      <c r="N229" s="76">
        <v>0</v>
      </c>
      <c r="O229" s="76">
        <v>5707057</v>
      </c>
      <c r="P229" s="56">
        <f t="shared" si="7"/>
        <v>0</v>
      </c>
    </row>
    <row r="230" spans="1:16" ht="14.4" hidden="1" x14ac:dyDescent="0.2">
      <c r="A230" s="75" t="s">
        <v>276</v>
      </c>
      <c r="B230" s="75" t="s">
        <v>277</v>
      </c>
      <c r="C230" s="58" t="str">
        <f t="shared" si="6"/>
        <v>21375101 CENTRO INVEST. Y CONSERVACIÓN PATRIMONIO</v>
      </c>
      <c r="D230" s="75" t="s">
        <v>18</v>
      </c>
      <c r="E230" s="75" t="s">
        <v>227</v>
      </c>
      <c r="F230" s="75" t="s">
        <v>228</v>
      </c>
      <c r="G230" s="76">
        <v>5000000</v>
      </c>
      <c r="H230" s="76">
        <v>5000000</v>
      </c>
      <c r="I230" s="76">
        <v>3500000</v>
      </c>
      <c r="J230" s="76">
        <v>0</v>
      </c>
      <c r="K230" s="76">
        <v>0</v>
      </c>
      <c r="L230" s="76">
        <v>0</v>
      </c>
      <c r="M230" s="76">
        <v>1233552</v>
      </c>
      <c r="N230" s="76">
        <v>1233552</v>
      </c>
      <c r="O230" s="76">
        <v>3766448</v>
      </c>
      <c r="P230" s="56">
        <f t="shared" si="7"/>
        <v>0.2467104</v>
      </c>
    </row>
    <row r="231" spans="1:16" ht="14.4" hidden="1" x14ac:dyDescent="0.2">
      <c r="A231" s="75" t="s">
        <v>276</v>
      </c>
      <c r="B231" s="75" t="s">
        <v>277</v>
      </c>
      <c r="C231" s="58" t="str">
        <f t="shared" si="6"/>
        <v>21375101 CENTRO INVEST. Y CONSERVACIÓN PATRIMONIO</v>
      </c>
      <c r="D231" s="75" t="s">
        <v>18</v>
      </c>
      <c r="E231" s="75" t="s">
        <v>229</v>
      </c>
      <c r="F231" s="75" t="s">
        <v>230</v>
      </c>
      <c r="G231" s="76">
        <v>29993345</v>
      </c>
      <c r="H231" s="76">
        <v>29993345</v>
      </c>
      <c r="I231" s="76">
        <v>23587693</v>
      </c>
      <c r="J231" s="76">
        <v>0</v>
      </c>
      <c r="K231" s="76">
        <v>0</v>
      </c>
      <c r="L231" s="76">
        <v>0</v>
      </c>
      <c r="M231" s="76">
        <v>23587693</v>
      </c>
      <c r="N231" s="76">
        <v>23587693</v>
      </c>
      <c r="O231" s="76">
        <v>6405652</v>
      </c>
      <c r="P231" s="56">
        <f t="shared" si="7"/>
        <v>0.78643088991908039</v>
      </c>
    </row>
    <row r="232" spans="1:16" ht="14.4" hidden="1" x14ac:dyDescent="0.2">
      <c r="A232" s="75" t="s">
        <v>276</v>
      </c>
      <c r="B232" s="75" t="s">
        <v>277</v>
      </c>
      <c r="C232" s="58" t="str">
        <f t="shared" si="6"/>
        <v>21375101 CENTRO INVEST. Y CONSERVACIÓN PATRIMONIO</v>
      </c>
      <c r="D232" s="75" t="s">
        <v>18</v>
      </c>
      <c r="E232" s="75" t="s">
        <v>293</v>
      </c>
      <c r="F232" s="75" t="s">
        <v>294</v>
      </c>
      <c r="G232" s="76">
        <v>3462515</v>
      </c>
      <c r="H232" s="76">
        <v>3462515</v>
      </c>
      <c r="I232" s="76">
        <v>0</v>
      </c>
      <c r="J232" s="76">
        <v>0</v>
      </c>
      <c r="K232" s="76">
        <v>0</v>
      </c>
      <c r="L232" s="76">
        <v>0</v>
      </c>
      <c r="M232" s="76">
        <v>0</v>
      </c>
      <c r="N232" s="76">
        <v>0</v>
      </c>
      <c r="O232" s="76">
        <v>3462515</v>
      </c>
      <c r="P232" s="56">
        <f t="shared" si="7"/>
        <v>0</v>
      </c>
    </row>
    <row r="233" spans="1:16" ht="14.4" hidden="1" x14ac:dyDescent="0.2">
      <c r="A233" s="75" t="s">
        <v>276</v>
      </c>
      <c r="B233" s="75" t="s">
        <v>277</v>
      </c>
      <c r="C233" s="58" t="str">
        <f t="shared" si="6"/>
        <v>21375101 CENTRO INVEST. Y CONSERVACIÓN PATRIMONIO</v>
      </c>
      <c r="D233" s="75" t="s">
        <v>18</v>
      </c>
      <c r="E233" s="75" t="s">
        <v>295</v>
      </c>
      <c r="F233" s="75" t="s">
        <v>296</v>
      </c>
      <c r="G233" s="76">
        <v>2943137</v>
      </c>
      <c r="H233" s="76">
        <v>2943137</v>
      </c>
      <c r="I233" s="76">
        <v>0</v>
      </c>
      <c r="J233" s="76">
        <v>0</v>
      </c>
      <c r="K233" s="76">
        <v>0</v>
      </c>
      <c r="L233" s="76">
        <v>0</v>
      </c>
      <c r="M233" s="76">
        <v>0</v>
      </c>
      <c r="N233" s="76">
        <v>0</v>
      </c>
      <c r="O233" s="76">
        <v>2943137</v>
      </c>
      <c r="P233" s="56">
        <f t="shared" si="7"/>
        <v>0</v>
      </c>
    </row>
    <row r="234" spans="1:16" ht="14.4" hidden="1" x14ac:dyDescent="0.2">
      <c r="A234" s="75" t="s">
        <v>276</v>
      </c>
      <c r="B234" s="75" t="s">
        <v>277</v>
      </c>
      <c r="C234" s="58" t="str">
        <f t="shared" si="6"/>
        <v>21375101 CENTRO INVEST. Y CONSERVACIÓN PATRIMONIO</v>
      </c>
      <c r="D234" s="75" t="s">
        <v>18</v>
      </c>
      <c r="E234" s="75" t="s">
        <v>297</v>
      </c>
      <c r="F234" s="75" t="s">
        <v>298</v>
      </c>
      <c r="G234" s="76">
        <v>9160549</v>
      </c>
      <c r="H234" s="76">
        <v>9160549</v>
      </c>
      <c r="I234" s="76">
        <v>9160549</v>
      </c>
      <c r="J234" s="76">
        <v>0</v>
      </c>
      <c r="K234" s="76">
        <v>0</v>
      </c>
      <c r="L234" s="76">
        <v>0</v>
      </c>
      <c r="M234" s="76">
        <v>9160549</v>
      </c>
      <c r="N234" s="76">
        <v>9160549</v>
      </c>
      <c r="O234" s="76">
        <v>0</v>
      </c>
      <c r="P234" s="56">
        <f t="shared" si="7"/>
        <v>1</v>
      </c>
    </row>
    <row r="235" spans="1:16" ht="14.4" hidden="1" x14ac:dyDescent="0.2">
      <c r="A235" s="75" t="s">
        <v>276</v>
      </c>
      <c r="B235" s="75" t="s">
        <v>277</v>
      </c>
      <c r="C235" s="58" t="str">
        <f t="shared" si="6"/>
        <v>21375101 CENTRO INVEST. Y CONSERVACIÓN PATRIMONIO</v>
      </c>
      <c r="D235" s="75" t="s">
        <v>18</v>
      </c>
      <c r="E235" s="75" t="s">
        <v>299</v>
      </c>
      <c r="F235" s="75" t="s">
        <v>300</v>
      </c>
      <c r="G235" s="76">
        <v>14427144</v>
      </c>
      <c r="H235" s="76">
        <v>14427144</v>
      </c>
      <c r="I235" s="76">
        <v>14427144</v>
      </c>
      <c r="J235" s="76">
        <v>0</v>
      </c>
      <c r="K235" s="76">
        <v>0</v>
      </c>
      <c r="L235" s="76">
        <v>0</v>
      </c>
      <c r="M235" s="76">
        <v>14427144</v>
      </c>
      <c r="N235" s="76">
        <v>14427144</v>
      </c>
      <c r="O235" s="76">
        <v>0</v>
      </c>
      <c r="P235" s="56">
        <f t="shared" si="7"/>
        <v>1</v>
      </c>
    </row>
    <row r="236" spans="1:16" ht="14.4" hidden="1" x14ac:dyDescent="0.2">
      <c r="A236" s="75" t="s">
        <v>276</v>
      </c>
      <c r="B236" s="75" t="s">
        <v>277</v>
      </c>
      <c r="C236" s="58" t="str">
        <f t="shared" si="6"/>
        <v>21375101 CENTRO INVEST. Y CONSERVACIÓN PATRIMONIO</v>
      </c>
      <c r="D236" s="75" t="s">
        <v>18</v>
      </c>
      <c r="E236" s="75" t="s">
        <v>237</v>
      </c>
      <c r="F236" s="75" t="s">
        <v>238</v>
      </c>
      <c r="G236" s="76">
        <v>33000000</v>
      </c>
      <c r="H236" s="76">
        <v>33000000</v>
      </c>
      <c r="I236" s="76">
        <v>23392820.239999998</v>
      </c>
      <c r="J236" s="76">
        <v>0</v>
      </c>
      <c r="K236" s="76">
        <v>0</v>
      </c>
      <c r="L236" s="76">
        <v>0</v>
      </c>
      <c r="M236" s="76">
        <v>0</v>
      </c>
      <c r="N236" s="76">
        <v>0</v>
      </c>
      <c r="O236" s="76">
        <v>33000000</v>
      </c>
      <c r="P236" s="56">
        <f t="shared" si="7"/>
        <v>0</v>
      </c>
    </row>
    <row r="237" spans="1:16" ht="14.4" hidden="1" x14ac:dyDescent="0.2">
      <c r="A237" s="75" t="s">
        <v>276</v>
      </c>
      <c r="B237" s="75" t="s">
        <v>277</v>
      </c>
      <c r="C237" s="58" t="str">
        <f t="shared" si="6"/>
        <v>21375101 CENTRO INVEST. Y CONSERVACIÓN PATRIMONIO</v>
      </c>
      <c r="D237" s="75" t="s">
        <v>18</v>
      </c>
      <c r="E237" s="75" t="s">
        <v>239</v>
      </c>
      <c r="F237" s="75" t="s">
        <v>240</v>
      </c>
      <c r="G237" s="76">
        <v>33000000</v>
      </c>
      <c r="H237" s="76">
        <v>33000000</v>
      </c>
      <c r="I237" s="76">
        <v>23392820.239999998</v>
      </c>
      <c r="J237" s="76">
        <v>0</v>
      </c>
      <c r="K237" s="76">
        <v>0</v>
      </c>
      <c r="L237" s="76">
        <v>0</v>
      </c>
      <c r="M237" s="76">
        <v>0</v>
      </c>
      <c r="N237" s="76">
        <v>0</v>
      </c>
      <c r="O237" s="76">
        <v>33000000</v>
      </c>
      <c r="P237" s="56">
        <f t="shared" si="7"/>
        <v>0</v>
      </c>
    </row>
    <row r="238" spans="1:16" ht="14.4" hidden="1" x14ac:dyDescent="0.2">
      <c r="A238" s="75" t="s">
        <v>276</v>
      </c>
      <c r="B238" s="75" t="s">
        <v>277</v>
      </c>
      <c r="C238" s="58" t="str">
        <f t="shared" si="6"/>
        <v>21375101 CENTRO INVEST. Y CONSERVACIÓN PATRIMONIO</v>
      </c>
      <c r="D238" s="75" t="s">
        <v>18</v>
      </c>
      <c r="E238" s="75" t="s">
        <v>241</v>
      </c>
      <c r="F238" s="75" t="s">
        <v>242</v>
      </c>
      <c r="G238" s="76">
        <v>1390620</v>
      </c>
      <c r="H238" s="76">
        <v>1390620</v>
      </c>
      <c r="I238" s="76">
        <v>1390620</v>
      </c>
      <c r="J238" s="76">
        <v>0</v>
      </c>
      <c r="K238" s="76">
        <v>103354.8</v>
      </c>
      <c r="L238" s="76">
        <v>0</v>
      </c>
      <c r="M238" s="76">
        <v>1287265.2</v>
      </c>
      <c r="N238" s="76">
        <v>1287265.2</v>
      </c>
      <c r="O238" s="76">
        <v>0</v>
      </c>
      <c r="P238" s="56">
        <f t="shared" si="7"/>
        <v>0.92567717996289423</v>
      </c>
    </row>
    <row r="239" spans="1:16" ht="14.4" hidden="1" x14ac:dyDescent="0.2">
      <c r="A239" s="75" t="s">
        <v>276</v>
      </c>
      <c r="B239" s="75" t="s">
        <v>277</v>
      </c>
      <c r="C239" s="58" t="str">
        <f t="shared" si="6"/>
        <v>21375101 CENTRO INVEST. Y CONSERVACIÓN PATRIMONIO</v>
      </c>
      <c r="D239" s="75" t="s">
        <v>18</v>
      </c>
      <c r="E239" s="75" t="s">
        <v>301</v>
      </c>
      <c r="F239" s="75" t="s">
        <v>302</v>
      </c>
      <c r="G239" s="76">
        <v>1390620</v>
      </c>
      <c r="H239" s="76">
        <v>1390620</v>
      </c>
      <c r="I239" s="76">
        <v>1390620</v>
      </c>
      <c r="J239" s="76">
        <v>0</v>
      </c>
      <c r="K239" s="76">
        <v>103354.8</v>
      </c>
      <c r="L239" s="76">
        <v>0</v>
      </c>
      <c r="M239" s="76">
        <v>1287265.2</v>
      </c>
      <c r="N239" s="76">
        <v>1287265.2</v>
      </c>
      <c r="O239" s="76">
        <v>0</v>
      </c>
      <c r="P239" s="56">
        <f t="shared" si="7"/>
        <v>0.92567717996289423</v>
      </c>
    </row>
    <row r="240" spans="1:16" ht="14.4" hidden="1" x14ac:dyDescent="0.2">
      <c r="A240" s="75" t="s">
        <v>303</v>
      </c>
      <c r="B240" s="75" t="s">
        <v>304</v>
      </c>
      <c r="C240" s="58" t="str">
        <f t="shared" si="6"/>
        <v>21375102 MUSEO NACIONAL DE COSTA RICA</v>
      </c>
      <c r="D240" s="75" t="s">
        <v>18</v>
      </c>
      <c r="E240" s="75" t="s">
        <v>19</v>
      </c>
      <c r="F240" s="75" t="s">
        <v>19</v>
      </c>
      <c r="G240" s="76">
        <v>3572379516</v>
      </c>
      <c r="H240" s="76">
        <v>3582410721</v>
      </c>
      <c r="I240" s="76">
        <v>3241985407.5999999</v>
      </c>
      <c r="J240" s="76">
        <v>0</v>
      </c>
      <c r="K240" s="76">
        <v>0</v>
      </c>
      <c r="L240" s="76">
        <v>0</v>
      </c>
      <c r="M240" s="76">
        <v>1500710912.28</v>
      </c>
      <c r="N240" s="76">
        <v>1463677410.46</v>
      </c>
      <c r="O240" s="76">
        <v>2081699808.72</v>
      </c>
      <c r="P240" s="56">
        <f t="shared" si="7"/>
        <v>0.41891090362220917</v>
      </c>
    </row>
    <row r="241" spans="1:16" ht="14.4" hidden="1" x14ac:dyDescent="0.2">
      <c r="A241" s="75" t="s">
        <v>303</v>
      </c>
      <c r="B241" s="75" t="s">
        <v>304</v>
      </c>
      <c r="C241" s="58" t="str">
        <f t="shared" si="6"/>
        <v>21375102 MUSEO NACIONAL DE COSTA RICA</v>
      </c>
      <c r="D241" s="75" t="s">
        <v>18</v>
      </c>
      <c r="E241" s="75" t="s">
        <v>21</v>
      </c>
      <c r="F241" s="75" t="s">
        <v>22</v>
      </c>
      <c r="G241" s="76">
        <v>2420456786</v>
      </c>
      <c r="H241" s="76">
        <v>2402931016</v>
      </c>
      <c r="I241" s="76">
        <v>2402931016</v>
      </c>
      <c r="J241" s="76">
        <v>0</v>
      </c>
      <c r="K241" s="76">
        <v>0</v>
      </c>
      <c r="L241" s="76">
        <v>0</v>
      </c>
      <c r="M241" s="76">
        <v>1127368472.51</v>
      </c>
      <c r="N241" s="76">
        <v>1127368472.51</v>
      </c>
      <c r="O241" s="76">
        <v>1275562543.49</v>
      </c>
      <c r="P241" s="56">
        <f t="shared" si="7"/>
        <v>0.46916389401251124</v>
      </c>
    </row>
    <row r="242" spans="1:16" ht="14.4" hidden="1" x14ac:dyDescent="0.2">
      <c r="A242" s="75" t="s">
        <v>303</v>
      </c>
      <c r="B242" s="75" t="s">
        <v>304</v>
      </c>
      <c r="C242" s="58" t="str">
        <f t="shared" si="6"/>
        <v>21375102 MUSEO NACIONAL DE COSTA RICA</v>
      </c>
      <c r="D242" s="75" t="s">
        <v>18</v>
      </c>
      <c r="E242" s="75" t="s">
        <v>23</v>
      </c>
      <c r="F242" s="75" t="s">
        <v>24</v>
      </c>
      <c r="G242" s="76">
        <v>948457200</v>
      </c>
      <c r="H242" s="76">
        <v>1049768348</v>
      </c>
      <c r="I242" s="76">
        <v>1049768348</v>
      </c>
      <c r="J242" s="76">
        <v>0</v>
      </c>
      <c r="K242" s="76">
        <v>0</v>
      </c>
      <c r="L242" s="76">
        <v>0</v>
      </c>
      <c r="M242" s="76">
        <v>482276463.66000003</v>
      </c>
      <c r="N242" s="76">
        <v>482276463.66000003</v>
      </c>
      <c r="O242" s="76">
        <v>567491884.34000003</v>
      </c>
      <c r="P242" s="56">
        <f t="shared" si="7"/>
        <v>0.45941227374479765</v>
      </c>
    </row>
    <row r="243" spans="1:16" ht="14.4" hidden="1" x14ac:dyDescent="0.2">
      <c r="A243" s="75" t="s">
        <v>303</v>
      </c>
      <c r="B243" s="75" t="s">
        <v>304</v>
      </c>
      <c r="C243" s="58" t="str">
        <f t="shared" si="6"/>
        <v>21375102 MUSEO NACIONAL DE COSTA RICA</v>
      </c>
      <c r="D243" s="75" t="s">
        <v>18</v>
      </c>
      <c r="E243" s="75" t="s">
        <v>25</v>
      </c>
      <c r="F243" s="75" t="s">
        <v>26</v>
      </c>
      <c r="G243" s="76">
        <v>896457200</v>
      </c>
      <c r="H243" s="76">
        <v>997768348</v>
      </c>
      <c r="I243" s="76">
        <v>997768348</v>
      </c>
      <c r="J243" s="76">
        <v>0</v>
      </c>
      <c r="K243" s="76">
        <v>0</v>
      </c>
      <c r="L243" s="76">
        <v>0</v>
      </c>
      <c r="M243" s="76">
        <v>457989955.45999998</v>
      </c>
      <c r="N243" s="76">
        <v>457989955.45999998</v>
      </c>
      <c r="O243" s="76">
        <v>539778392.53999996</v>
      </c>
      <c r="P243" s="56">
        <f t="shared" si="7"/>
        <v>0.45901431567560608</v>
      </c>
    </row>
    <row r="244" spans="1:16" ht="14.4" hidden="1" x14ac:dyDescent="0.2">
      <c r="A244" s="75" t="s">
        <v>303</v>
      </c>
      <c r="B244" s="75" t="s">
        <v>304</v>
      </c>
      <c r="C244" s="58" t="str">
        <f t="shared" si="6"/>
        <v>21375102 MUSEO NACIONAL DE COSTA RICA</v>
      </c>
      <c r="D244" s="75" t="s">
        <v>18</v>
      </c>
      <c r="E244" s="75" t="s">
        <v>305</v>
      </c>
      <c r="F244" s="75" t="s">
        <v>306</v>
      </c>
      <c r="G244" s="76">
        <v>40000000</v>
      </c>
      <c r="H244" s="76">
        <v>40000000</v>
      </c>
      <c r="I244" s="76">
        <v>40000000</v>
      </c>
      <c r="J244" s="76">
        <v>0</v>
      </c>
      <c r="K244" s="76">
        <v>0</v>
      </c>
      <c r="L244" s="76">
        <v>0</v>
      </c>
      <c r="M244" s="76">
        <v>22495323.199999999</v>
      </c>
      <c r="N244" s="76">
        <v>22495323.199999999</v>
      </c>
      <c r="O244" s="76">
        <v>17504676.800000001</v>
      </c>
      <c r="P244" s="56">
        <f t="shared" si="7"/>
        <v>0.56238308000000004</v>
      </c>
    </row>
    <row r="245" spans="1:16" ht="14.4" hidden="1" x14ac:dyDescent="0.2">
      <c r="A245" s="75" t="s">
        <v>303</v>
      </c>
      <c r="B245" s="75" t="s">
        <v>304</v>
      </c>
      <c r="C245" s="58" t="str">
        <f t="shared" si="6"/>
        <v>21375102 MUSEO NACIONAL DE COSTA RICA</v>
      </c>
      <c r="D245" s="75" t="s">
        <v>18</v>
      </c>
      <c r="E245" s="75" t="s">
        <v>27</v>
      </c>
      <c r="F245" s="75" t="s">
        <v>28</v>
      </c>
      <c r="G245" s="76">
        <v>12000000</v>
      </c>
      <c r="H245" s="76">
        <v>12000000</v>
      </c>
      <c r="I245" s="76">
        <v>12000000</v>
      </c>
      <c r="J245" s="76">
        <v>0</v>
      </c>
      <c r="K245" s="76">
        <v>0</v>
      </c>
      <c r="L245" s="76">
        <v>0</v>
      </c>
      <c r="M245" s="76">
        <v>1791185</v>
      </c>
      <c r="N245" s="76">
        <v>1791185</v>
      </c>
      <c r="O245" s="76">
        <v>10208815</v>
      </c>
      <c r="P245" s="56">
        <f t="shared" si="7"/>
        <v>0.14926541666666668</v>
      </c>
    </row>
    <row r="246" spans="1:16" ht="14.4" hidden="1" x14ac:dyDescent="0.2">
      <c r="A246" s="75" t="s">
        <v>303</v>
      </c>
      <c r="B246" s="75" t="s">
        <v>304</v>
      </c>
      <c r="C246" s="58" t="str">
        <f t="shared" si="6"/>
        <v>21375102 MUSEO NACIONAL DE COSTA RICA</v>
      </c>
      <c r="D246" s="75" t="s">
        <v>18</v>
      </c>
      <c r="E246" s="75" t="s">
        <v>29</v>
      </c>
      <c r="F246" s="75" t="s">
        <v>30</v>
      </c>
      <c r="G246" s="76">
        <v>6000000</v>
      </c>
      <c r="H246" s="76">
        <v>6000000</v>
      </c>
      <c r="I246" s="76">
        <v>6000000</v>
      </c>
      <c r="J246" s="76">
        <v>0</v>
      </c>
      <c r="K246" s="76">
        <v>0</v>
      </c>
      <c r="L246" s="76">
        <v>0</v>
      </c>
      <c r="M246" s="76">
        <v>5995350.9199999999</v>
      </c>
      <c r="N246" s="76">
        <v>5995350.9199999999</v>
      </c>
      <c r="O246" s="76">
        <v>4649.08</v>
      </c>
      <c r="P246" s="56">
        <f t="shared" si="7"/>
        <v>0.99922515333333328</v>
      </c>
    </row>
    <row r="247" spans="1:16" ht="14.4" hidden="1" x14ac:dyDescent="0.2">
      <c r="A247" s="75" t="s">
        <v>303</v>
      </c>
      <c r="B247" s="75" t="s">
        <v>304</v>
      </c>
      <c r="C247" s="58" t="str">
        <f t="shared" si="6"/>
        <v>21375102 MUSEO NACIONAL DE COSTA RICA</v>
      </c>
      <c r="D247" s="75" t="s">
        <v>18</v>
      </c>
      <c r="E247" s="75" t="s">
        <v>31</v>
      </c>
      <c r="F247" s="75" t="s">
        <v>32</v>
      </c>
      <c r="G247" s="76">
        <v>6000000</v>
      </c>
      <c r="H247" s="76">
        <v>6000000</v>
      </c>
      <c r="I247" s="76">
        <v>6000000</v>
      </c>
      <c r="J247" s="76">
        <v>0</v>
      </c>
      <c r="K247" s="76">
        <v>0</v>
      </c>
      <c r="L247" s="76">
        <v>0</v>
      </c>
      <c r="M247" s="76">
        <v>5995350.9199999999</v>
      </c>
      <c r="N247" s="76">
        <v>5995350.9199999999</v>
      </c>
      <c r="O247" s="76">
        <v>4649.08</v>
      </c>
      <c r="P247" s="56">
        <f t="shared" si="7"/>
        <v>0.99922515333333328</v>
      </c>
    </row>
    <row r="248" spans="1:16" ht="14.4" hidden="1" x14ac:dyDescent="0.2">
      <c r="A248" s="75" t="s">
        <v>303</v>
      </c>
      <c r="B248" s="75" t="s">
        <v>304</v>
      </c>
      <c r="C248" s="58" t="str">
        <f t="shared" si="6"/>
        <v>21375102 MUSEO NACIONAL DE COSTA RICA</v>
      </c>
      <c r="D248" s="75" t="s">
        <v>18</v>
      </c>
      <c r="E248" s="75" t="s">
        <v>33</v>
      </c>
      <c r="F248" s="75" t="s">
        <v>34</v>
      </c>
      <c r="G248" s="76">
        <v>1021664173</v>
      </c>
      <c r="H248" s="76">
        <v>902827255</v>
      </c>
      <c r="I248" s="76">
        <v>902827255</v>
      </c>
      <c r="J248" s="76">
        <v>0</v>
      </c>
      <c r="K248" s="76">
        <v>0</v>
      </c>
      <c r="L248" s="76">
        <v>0</v>
      </c>
      <c r="M248" s="76">
        <v>430967602.69999999</v>
      </c>
      <c r="N248" s="76">
        <v>430967602.69999999</v>
      </c>
      <c r="O248" s="76">
        <v>471859652.30000001</v>
      </c>
      <c r="P248" s="56">
        <f t="shared" si="7"/>
        <v>0.4773533367687266</v>
      </c>
    </row>
    <row r="249" spans="1:16" ht="14.4" hidden="1" x14ac:dyDescent="0.2">
      <c r="A249" s="75" t="s">
        <v>303</v>
      </c>
      <c r="B249" s="75" t="s">
        <v>304</v>
      </c>
      <c r="C249" s="58" t="str">
        <f t="shared" si="6"/>
        <v>21375102 MUSEO NACIONAL DE COSTA RICA</v>
      </c>
      <c r="D249" s="75" t="s">
        <v>18</v>
      </c>
      <c r="E249" s="75" t="s">
        <v>35</v>
      </c>
      <c r="F249" s="75" t="s">
        <v>36</v>
      </c>
      <c r="G249" s="76">
        <v>319400000</v>
      </c>
      <c r="H249" s="76">
        <v>264659130</v>
      </c>
      <c r="I249" s="76">
        <v>264659130</v>
      </c>
      <c r="J249" s="76">
        <v>0</v>
      </c>
      <c r="K249" s="76">
        <v>0</v>
      </c>
      <c r="L249" s="76">
        <v>0</v>
      </c>
      <c r="M249" s="76">
        <v>132374558.3</v>
      </c>
      <c r="N249" s="76">
        <v>132374558.3</v>
      </c>
      <c r="O249" s="76">
        <v>132284571.7</v>
      </c>
      <c r="P249" s="56">
        <f t="shared" si="7"/>
        <v>0.50017000471512163</v>
      </c>
    </row>
    <row r="250" spans="1:16" ht="14.4" hidden="1" x14ac:dyDescent="0.2">
      <c r="A250" s="75" t="s">
        <v>303</v>
      </c>
      <c r="B250" s="75" t="s">
        <v>304</v>
      </c>
      <c r="C250" s="58" t="str">
        <f t="shared" si="6"/>
        <v>21375102 MUSEO NACIONAL DE COSTA RICA</v>
      </c>
      <c r="D250" s="75" t="s">
        <v>18</v>
      </c>
      <c r="E250" s="75" t="s">
        <v>37</v>
      </c>
      <c r="F250" s="75" t="s">
        <v>38</v>
      </c>
      <c r="G250" s="76">
        <v>329205720</v>
      </c>
      <c r="H250" s="76">
        <v>280335720</v>
      </c>
      <c r="I250" s="76">
        <v>280335720</v>
      </c>
      <c r="J250" s="76">
        <v>0</v>
      </c>
      <c r="K250" s="76">
        <v>0</v>
      </c>
      <c r="L250" s="76">
        <v>0</v>
      </c>
      <c r="M250" s="76">
        <v>136790984.90000001</v>
      </c>
      <c r="N250" s="76">
        <v>136790984.90000001</v>
      </c>
      <c r="O250" s="76">
        <v>143544735.09999999</v>
      </c>
      <c r="P250" s="56">
        <f t="shared" si="7"/>
        <v>0.4879541747302128</v>
      </c>
    </row>
    <row r="251" spans="1:16" ht="14.4" hidden="1" x14ac:dyDescent="0.2">
      <c r="A251" s="75" t="s">
        <v>303</v>
      </c>
      <c r="B251" s="75" t="s">
        <v>304</v>
      </c>
      <c r="C251" s="58" t="str">
        <f t="shared" si="6"/>
        <v>21375102 MUSEO NACIONAL DE COSTA RICA</v>
      </c>
      <c r="D251" s="75" t="s">
        <v>18</v>
      </c>
      <c r="E251" s="75" t="s">
        <v>39</v>
      </c>
      <c r="F251" s="75" t="s">
        <v>40</v>
      </c>
      <c r="G251" s="76">
        <v>149301796</v>
      </c>
      <c r="H251" s="76">
        <v>149301796</v>
      </c>
      <c r="I251" s="76">
        <v>149301796</v>
      </c>
      <c r="J251" s="76">
        <v>0</v>
      </c>
      <c r="K251" s="76">
        <v>0</v>
      </c>
      <c r="L251" s="76">
        <v>0</v>
      </c>
      <c r="M251" s="76">
        <v>4525275.4000000004</v>
      </c>
      <c r="N251" s="76">
        <v>4525275.4000000004</v>
      </c>
      <c r="O251" s="76">
        <v>144776520.59999999</v>
      </c>
      <c r="P251" s="56">
        <f t="shared" si="7"/>
        <v>3.0309584487516816E-2</v>
      </c>
    </row>
    <row r="252" spans="1:16" ht="14.4" hidden="1" x14ac:dyDescent="0.2">
      <c r="A252" s="75" t="s">
        <v>303</v>
      </c>
      <c r="B252" s="75" t="s">
        <v>304</v>
      </c>
      <c r="C252" s="58" t="str">
        <f t="shared" si="6"/>
        <v>21375102 MUSEO NACIONAL DE COSTA RICA</v>
      </c>
      <c r="D252" s="75" t="s">
        <v>18</v>
      </c>
      <c r="E252" s="75" t="s">
        <v>41</v>
      </c>
      <c r="F252" s="75" t="s">
        <v>42</v>
      </c>
      <c r="G252" s="76">
        <v>121856657</v>
      </c>
      <c r="H252" s="76">
        <v>121856657</v>
      </c>
      <c r="I252" s="76">
        <v>121856657</v>
      </c>
      <c r="J252" s="76">
        <v>0</v>
      </c>
      <c r="K252" s="76">
        <v>0</v>
      </c>
      <c r="L252" s="76">
        <v>0</v>
      </c>
      <c r="M252" s="76">
        <v>113751533.47</v>
      </c>
      <c r="N252" s="76">
        <v>113751533.47</v>
      </c>
      <c r="O252" s="76">
        <v>8105123.5300000003</v>
      </c>
      <c r="P252" s="56">
        <f t="shared" si="7"/>
        <v>0.93348641157946755</v>
      </c>
    </row>
    <row r="253" spans="1:16" ht="14.4" hidden="1" x14ac:dyDescent="0.2">
      <c r="A253" s="75" t="s">
        <v>303</v>
      </c>
      <c r="B253" s="75" t="s">
        <v>304</v>
      </c>
      <c r="C253" s="58" t="str">
        <f t="shared" si="6"/>
        <v>21375102 MUSEO NACIONAL DE COSTA RICA</v>
      </c>
      <c r="D253" s="75" t="s">
        <v>18</v>
      </c>
      <c r="E253" s="75" t="s">
        <v>43</v>
      </c>
      <c r="F253" s="75" t="s">
        <v>44</v>
      </c>
      <c r="G253" s="76">
        <v>101900000</v>
      </c>
      <c r="H253" s="76">
        <v>86673952</v>
      </c>
      <c r="I253" s="76">
        <v>86673952</v>
      </c>
      <c r="J253" s="76">
        <v>0</v>
      </c>
      <c r="K253" s="76">
        <v>0</v>
      </c>
      <c r="L253" s="76">
        <v>0</v>
      </c>
      <c r="M253" s="76">
        <v>43525250.630000003</v>
      </c>
      <c r="N253" s="76">
        <v>43525250.630000003</v>
      </c>
      <c r="O253" s="76">
        <v>43148701.369999997</v>
      </c>
      <c r="P253" s="56">
        <f t="shared" si="7"/>
        <v>0.50217221697702219</v>
      </c>
    </row>
    <row r="254" spans="1:16" ht="14.4" hidden="1" x14ac:dyDescent="0.2">
      <c r="A254" s="75" t="s">
        <v>303</v>
      </c>
      <c r="B254" s="75" t="s">
        <v>304</v>
      </c>
      <c r="C254" s="58" t="str">
        <f t="shared" si="6"/>
        <v>21375102 MUSEO NACIONAL DE COSTA RICA</v>
      </c>
      <c r="D254" s="75" t="s">
        <v>18</v>
      </c>
      <c r="E254" s="75" t="s">
        <v>45</v>
      </c>
      <c r="F254" s="75" t="s">
        <v>46</v>
      </c>
      <c r="G254" s="76">
        <v>178114909</v>
      </c>
      <c r="H254" s="76">
        <v>178114909</v>
      </c>
      <c r="I254" s="76">
        <v>178114909</v>
      </c>
      <c r="J254" s="76">
        <v>0</v>
      </c>
      <c r="K254" s="76">
        <v>0</v>
      </c>
      <c r="L254" s="76">
        <v>0</v>
      </c>
      <c r="M254" s="76">
        <v>89184628.879999995</v>
      </c>
      <c r="N254" s="76">
        <v>89184628.879999995</v>
      </c>
      <c r="O254" s="76">
        <v>88930280.120000005</v>
      </c>
      <c r="P254" s="56">
        <f t="shared" si="7"/>
        <v>0.50071400188066228</v>
      </c>
    </row>
    <row r="255" spans="1:16" ht="14.4" hidden="1" x14ac:dyDescent="0.2">
      <c r="A255" s="75" t="s">
        <v>303</v>
      </c>
      <c r="B255" s="75" t="s">
        <v>304</v>
      </c>
      <c r="C255" s="58" t="str">
        <f t="shared" si="6"/>
        <v>21375102 MUSEO NACIONAL DE COSTA RICA</v>
      </c>
      <c r="D255" s="75" t="s">
        <v>18</v>
      </c>
      <c r="E255" s="75" t="s">
        <v>307</v>
      </c>
      <c r="F255" s="75" t="s">
        <v>48</v>
      </c>
      <c r="G255" s="76">
        <v>168980811</v>
      </c>
      <c r="H255" s="76">
        <v>168980811</v>
      </c>
      <c r="I255" s="76">
        <v>168980811</v>
      </c>
      <c r="J255" s="76">
        <v>0</v>
      </c>
      <c r="K255" s="76">
        <v>0</v>
      </c>
      <c r="L255" s="76">
        <v>0</v>
      </c>
      <c r="M255" s="76">
        <v>84611058.180000007</v>
      </c>
      <c r="N255" s="76">
        <v>84611058.180000007</v>
      </c>
      <c r="O255" s="76">
        <v>84369752.819999993</v>
      </c>
      <c r="P255" s="56">
        <f t="shared" si="7"/>
        <v>0.50071400225437435</v>
      </c>
    </row>
    <row r="256" spans="1:16" ht="14.4" hidden="1" x14ac:dyDescent="0.2">
      <c r="A256" s="75" t="s">
        <v>303</v>
      </c>
      <c r="B256" s="75" t="s">
        <v>304</v>
      </c>
      <c r="C256" s="58" t="str">
        <f t="shared" si="6"/>
        <v>21375102 MUSEO NACIONAL DE COSTA RICA</v>
      </c>
      <c r="D256" s="75" t="s">
        <v>18</v>
      </c>
      <c r="E256" s="75" t="s">
        <v>308</v>
      </c>
      <c r="F256" s="75" t="s">
        <v>50</v>
      </c>
      <c r="G256" s="76">
        <v>9134098</v>
      </c>
      <c r="H256" s="76">
        <v>9134098</v>
      </c>
      <c r="I256" s="76">
        <v>9134098</v>
      </c>
      <c r="J256" s="76">
        <v>0</v>
      </c>
      <c r="K256" s="76">
        <v>0</v>
      </c>
      <c r="L256" s="76">
        <v>0</v>
      </c>
      <c r="M256" s="76">
        <v>4573570.7</v>
      </c>
      <c r="N256" s="76">
        <v>4573570.7</v>
      </c>
      <c r="O256" s="76">
        <v>4560527.3</v>
      </c>
      <c r="P256" s="56">
        <f t="shared" si="7"/>
        <v>0.50071399496699076</v>
      </c>
    </row>
    <row r="257" spans="1:16" ht="14.4" hidden="1" x14ac:dyDescent="0.2">
      <c r="A257" s="75" t="s">
        <v>303</v>
      </c>
      <c r="B257" s="75" t="s">
        <v>304</v>
      </c>
      <c r="C257" s="58" t="str">
        <f t="shared" si="6"/>
        <v>21375102 MUSEO NACIONAL DE COSTA RICA</v>
      </c>
      <c r="D257" s="75" t="s">
        <v>18</v>
      </c>
      <c r="E257" s="75" t="s">
        <v>51</v>
      </c>
      <c r="F257" s="75" t="s">
        <v>52</v>
      </c>
      <c r="G257" s="76">
        <v>266220504</v>
      </c>
      <c r="H257" s="76">
        <v>266220504</v>
      </c>
      <c r="I257" s="76">
        <v>266220504</v>
      </c>
      <c r="J257" s="76">
        <v>0</v>
      </c>
      <c r="K257" s="76">
        <v>0</v>
      </c>
      <c r="L257" s="76">
        <v>0</v>
      </c>
      <c r="M257" s="76">
        <v>118944426.34999999</v>
      </c>
      <c r="N257" s="76">
        <v>118944426.34999999</v>
      </c>
      <c r="O257" s="76">
        <v>147276077.65000001</v>
      </c>
      <c r="P257" s="56">
        <f t="shared" si="7"/>
        <v>0.44678912616738187</v>
      </c>
    </row>
    <row r="258" spans="1:16" ht="14.4" hidden="1" x14ac:dyDescent="0.2">
      <c r="A258" s="75" t="s">
        <v>303</v>
      </c>
      <c r="B258" s="75" t="s">
        <v>304</v>
      </c>
      <c r="C258" s="58" t="str">
        <f t="shared" si="6"/>
        <v>21375102 MUSEO NACIONAL DE COSTA RICA</v>
      </c>
      <c r="D258" s="75" t="s">
        <v>18</v>
      </c>
      <c r="E258" s="75" t="s">
        <v>309</v>
      </c>
      <c r="F258" s="75" t="s">
        <v>54</v>
      </c>
      <c r="G258" s="76">
        <v>99013622</v>
      </c>
      <c r="H258" s="76">
        <v>99013622</v>
      </c>
      <c r="I258" s="76">
        <v>99013622</v>
      </c>
      <c r="J258" s="76">
        <v>0</v>
      </c>
      <c r="K258" s="76">
        <v>0</v>
      </c>
      <c r="L258" s="76">
        <v>0</v>
      </c>
      <c r="M258" s="76">
        <v>49577506.549999997</v>
      </c>
      <c r="N258" s="76">
        <v>49577506.549999997</v>
      </c>
      <c r="O258" s="76">
        <v>49436115.450000003</v>
      </c>
      <c r="P258" s="56">
        <f t="shared" si="7"/>
        <v>0.50071399822137597</v>
      </c>
    </row>
    <row r="259" spans="1:16" ht="14.4" hidden="1" x14ac:dyDescent="0.2">
      <c r="A259" s="75" t="s">
        <v>303</v>
      </c>
      <c r="B259" s="75" t="s">
        <v>304</v>
      </c>
      <c r="C259" s="58" t="str">
        <f t="shared" si="6"/>
        <v>21375102 MUSEO NACIONAL DE COSTA RICA</v>
      </c>
      <c r="D259" s="75" t="s">
        <v>18</v>
      </c>
      <c r="E259" s="75" t="s">
        <v>310</v>
      </c>
      <c r="F259" s="75" t="s">
        <v>56</v>
      </c>
      <c r="G259" s="76">
        <v>54804588</v>
      </c>
      <c r="H259" s="76">
        <v>54804588</v>
      </c>
      <c r="I259" s="76">
        <v>54804588</v>
      </c>
      <c r="J259" s="76">
        <v>0</v>
      </c>
      <c r="K259" s="76">
        <v>0</v>
      </c>
      <c r="L259" s="76">
        <v>0</v>
      </c>
      <c r="M259" s="76">
        <v>27441424.109999999</v>
      </c>
      <c r="N259" s="76">
        <v>27441424.109999999</v>
      </c>
      <c r="O259" s="76">
        <v>27363163.890000001</v>
      </c>
      <c r="P259" s="56">
        <f t="shared" si="7"/>
        <v>0.50071399332479238</v>
      </c>
    </row>
    <row r="260" spans="1:16" ht="14.4" hidden="1" x14ac:dyDescent="0.2">
      <c r="A260" s="75" t="s">
        <v>303</v>
      </c>
      <c r="B260" s="75" t="s">
        <v>304</v>
      </c>
      <c r="C260" s="58" t="str">
        <f t="shared" si="6"/>
        <v>21375102 MUSEO NACIONAL DE COSTA RICA</v>
      </c>
      <c r="D260" s="75" t="s">
        <v>18</v>
      </c>
      <c r="E260" s="75" t="s">
        <v>311</v>
      </c>
      <c r="F260" s="75" t="s">
        <v>58</v>
      </c>
      <c r="G260" s="76">
        <v>27402294</v>
      </c>
      <c r="H260" s="76">
        <v>27402294</v>
      </c>
      <c r="I260" s="76">
        <v>27402294</v>
      </c>
      <c r="J260" s="76">
        <v>0</v>
      </c>
      <c r="K260" s="76">
        <v>0</v>
      </c>
      <c r="L260" s="76">
        <v>0</v>
      </c>
      <c r="M260" s="76">
        <v>13720712.07</v>
      </c>
      <c r="N260" s="76">
        <v>13720712.07</v>
      </c>
      <c r="O260" s="76">
        <v>13681581.93</v>
      </c>
      <c r="P260" s="56">
        <f t="shared" si="7"/>
        <v>0.50071399387219184</v>
      </c>
    </row>
    <row r="261" spans="1:16" ht="14.4" hidden="1" x14ac:dyDescent="0.2">
      <c r="A261" s="75" t="s">
        <v>303</v>
      </c>
      <c r="B261" s="75" t="s">
        <v>304</v>
      </c>
      <c r="C261" s="58" t="str">
        <f t="shared" si="6"/>
        <v>21375102 MUSEO NACIONAL DE COSTA RICA</v>
      </c>
      <c r="D261" s="75" t="s">
        <v>18</v>
      </c>
      <c r="E261" s="75" t="s">
        <v>312</v>
      </c>
      <c r="F261" s="75" t="s">
        <v>313</v>
      </c>
      <c r="G261" s="76">
        <v>85000000</v>
      </c>
      <c r="H261" s="76">
        <v>85000000</v>
      </c>
      <c r="I261" s="76">
        <v>85000000</v>
      </c>
      <c r="J261" s="76">
        <v>0</v>
      </c>
      <c r="K261" s="76">
        <v>0</v>
      </c>
      <c r="L261" s="76">
        <v>0</v>
      </c>
      <c r="M261" s="76">
        <v>28204783.620000001</v>
      </c>
      <c r="N261" s="76">
        <v>28204783.620000001</v>
      </c>
      <c r="O261" s="76">
        <v>56795216.380000003</v>
      </c>
      <c r="P261" s="56">
        <f t="shared" si="7"/>
        <v>0.33182098376470587</v>
      </c>
    </row>
    <row r="262" spans="1:16" ht="14.4" hidden="1" x14ac:dyDescent="0.2">
      <c r="A262" s="75" t="s">
        <v>303</v>
      </c>
      <c r="B262" s="75" t="s">
        <v>304</v>
      </c>
      <c r="C262" s="58" t="str">
        <f t="shared" si="6"/>
        <v>21375102 MUSEO NACIONAL DE COSTA RICA</v>
      </c>
      <c r="D262" s="75" t="s">
        <v>18</v>
      </c>
      <c r="E262" s="75" t="s">
        <v>61</v>
      </c>
      <c r="F262" s="75" t="s">
        <v>62</v>
      </c>
      <c r="G262" s="76">
        <v>924004905</v>
      </c>
      <c r="H262" s="76">
        <v>934036110</v>
      </c>
      <c r="I262" s="76">
        <v>642199577.38999999</v>
      </c>
      <c r="J262" s="76">
        <v>0</v>
      </c>
      <c r="K262" s="76">
        <v>0</v>
      </c>
      <c r="L262" s="76">
        <v>0</v>
      </c>
      <c r="M262" s="76">
        <v>315882207.93000001</v>
      </c>
      <c r="N262" s="76">
        <v>291382792.49000001</v>
      </c>
      <c r="O262" s="76">
        <v>618153902.07000005</v>
      </c>
      <c r="P262" s="56">
        <f t="shared" si="7"/>
        <v>0.33819057373488481</v>
      </c>
    </row>
    <row r="263" spans="1:16" ht="14.4" hidden="1" x14ac:dyDescent="0.2">
      <c r="A263" s="75" t="s">
        <v>303</v>
      </c>
      <c r="B263" s="75" t="s">
        <v>304</v>
      </c>
      <c r="C263" s="58" t="str">
        <f t="shared" ref="C263:C326" si="8">+CONCATENATE(A263," ",B263)</f>
        <v>21375102 MUSEO NACIONAL DE COSTA RICA</v>
      </c>
      <c r="D263" s="75" t="s">
        <v>18</v>
      </c>
      <c r="E263" s="75" t="s">
        <v>63</v>
      </c>
      <c r="F263" s="75" t="s">
        <v>64</v>
      </c>
      <c r="G263" s="76">
        <v>14300000</v>
      </c>
      <c r="H263" s="76">
        <v>14900000</v>
      </c>
      <c r="I263" s="76">
        <v>10411557.810000001</v>
      </c>
      <c r="J263" s="76">
        <v>0</v>
      </c>
      <c r="K263" s="76">
        <v>0</v>
      </c>
      <c r="L263" s="76">
        <v>0</v>
      </c>
      <c r="M263" s="76">
        <v>0</v>
      </c>
      <c r="N263" s="76">
        <v>0</v>
      </c>
      <c r="O263" s="76">
        <v>14900000</v>
      </c>
      <c r="P263" s="56">
        <f t="shared" ref="P263:P326" si="9">+IFERROR(M263/H263,0)</f>
        <v>0</v>
      </c>
    </row>
    <row r="264" spans="1:16" ht="14.4" hidden="1" x14ac:dyDescent="0.2">
      <c r="A264" s="75" t="s">
        <v>303</v>
      </c>
      <c r="B264" s="75" t="s">
        <v>304</v>
      </c>
      <c r="C264" s="58" t="str">
        <f t="shared" si="8"/>
        <v>21375102 MUSEO NACIONAL DE COSTA RICA</v>
      </c>
      <c r="D264" s="75" t="s">
        <v>18</v>
      </c>
      <c r="E264" s="75" t="s">
        <v>314</v>
      </c>
      <c r="F264" s="75" t="s">
        <v>315</v>
      </c>
      <c r="G264" s="76">
        <v>0</v>
      </c>
      <c r="H264" s="76">
        <v>600000</v>
      </c>
      <c r="I264" s="76">
        <v>274669.03999999998</v>
      </c>
      <c r="J264" s="76">
        <v>0</v>
      </c>
      <c r="K264" s="76">
        <v>0</v>
      </c>
      <c r="L264" s="76">
        <v>0</v>
      </c>
      <c r="M264" s="76">
        <v>0</v>
      </c>
      <c r="N264" s="76">
        <v>0</v>
      </c>
      <c r="O264" s="76">
        <v>600000</v>
      </c>
      <c r="P264" s="56">
        <f t="shared" si="9"/>
        <v>0</v>
      </c>
    </row>
    <row r="265" spans="1:16" ht="14.4" hidden="1" x14ac:dyDescent="0.2">
      <c r="A265" s="75" t="s">
        <v>303</v>
      </c>
      <c r="B265" s="75" t="s">
        <v>304</v>
      </c>
      <c r="C265" s="58" t="str">
        <f t="shared" si="8"/>
        <v>21375102 MUSEO NACIONAL DE COSTA RICA</v>
      </c>
      <c r="D265" s="75" t="s">
        <v>18</v>
      </c>
      <c r="E265" s="75" t="s">
        <v>67</v>
      </c>
      <c r="F265" s="75" t="s">
        <v>68</v>
      </c>
      <c r="G265" s="76">
        <v>14300000</v>
      </c>
      <c r="H265" s="76">
        <v>14300000</v>
      </c>
      <c r="I265" s="76">
        <v>10136888.77</v>
      </c>
      <c r="J265" s="76">
        <v>0</v>
      </c>
      <c r="K265" s="76">
        <v>0</v>
      </c>
      <c r="L265" s="76">
        <v>0</v>
      </c>
      <c r="M265" s="76">
        <v>0</v>
      </c>
      <c r="N265" s="76">
        <v>0</v>
      </c>
      <c r="O265" s="76">
        <v>14300000</v>
      </c>
      <c r="P265" s="56">
        <f t="shared" si="9"/>
        <v>0</v>
      </c>
    </row>
    <row r="266" spans="1:16" ht="14.4" hidden="1" x14ac:dyDescent="0.2">
      <c r="A266" s="75" t="s">
        <v>303</v>
      </c>
      <c r="B266" s="75" t="s">
        <v>304</v>
      </c>
      <c r="C266" s="58" t="str">
        <f t="shared" si="8"/>
        <v>21375102 MUSEO NACIONAL DE COSTA RICA</v>
      </c>
      <c r="D266" s="75" t="s">
        <v>18</v>
      </c>
      <c r="E266" s="75" t="s">
        <v>71</v>
      </c>
      <c r="F266" s="75" t="s">
        <v>72</v>
      </c>
      <c r="G266" s="76">
        <v>182520864</v>
      </c>
      <c r="H266" s="76">
        <v>173820864</v>
      </c>
      <c r="I266" s="76">
        <v>112584322.16</v>
      </c>
      <c r="J266" s="76">
        <v>0</v>
      </c>
      <c r="K266" s="76">
        <v>0</v>
      </c>
      <c r="L266" s="76">
        <v>0</v>
      </c>
      <c r="M266" s="76">
        <v>69136615.200000003</v>
      </c>
      <c r="N266" s="76">
        <v>65333972.600000001</v>
      </c>
      <c r="O266" s="76">
        <v>104684248.8</v>
      </c>
      <c r="P266" s="56">
        <f t="shared" si="9"/>
        <v>0.39774635569640249</v>
      </c>
    </row>
    <row r="267" spans="1:16" ht="14.4" hidden="1" x14ac:dyDescent="0.2">
      <c r="A267" s="75" t="s">
        <v>303</v>
      </c>
      <c r="B267" s="75" t="s">
        <v>304</v>
      </c>
      <c r="C267" s="58" t="str">
        <f t="shared" si="8"/>
        <v>21375102 MUSEO NACIONAL DE COSTA RICA</v>
      </c>
      <c r="D267" s="75" t="s">
        <v>18</v>
      </c>
      <c r="E267" s="75" t="s">
        <v>73</v>
      </c>
      <c r="F267" s="75" t="s">
        <v>74</v>
      </c>
      <c r="G267" s="76">
        <v>38000000</v>
      </c>
      <c r="H267" s="76">
        <v>29000000</v>
      </c>
      <c r="I267" s="76">
        <v>10000000</v>
      </c>
      <c r="J267" s="76">
        <v>0</v>
      </c>
      <c r="K267" s="76">
        <v>0</v>
      </c>
      <c r="L267" s="76">
        <v>0</v>
      </c>
      <c r="M267" s="76">
        <v>5100878.9800000004</v>
      </c>
      <c r="N267" s="76">
        <v>5100878.9800000004</v>
      </c>
      <c r="O267" s="76">
        <v>23899121.02</v>
      </c>
      <c r="P267" s="56">
        <f t="shared" si="9"/>
        <v>0.17589237862068968</v>
      </c>
    </row>
    <row r="268" spans="1:16" ht="14.4" hidden="1" x14ac:dyDescent="0.2">
      <c r="A268" s="75" t="s">
        <v>303</v>
      </c>
      <c r="B268" s="75" t="s">
        <v>304</v>
      </c>
      <c r="C268" s="58" t="str">
        <f t="shared" si="8"/>
        <v>21375102 MUSEO NACIONAL DE COSTA RICA</v>
      </c>
      <c r="D268" s="75" t="s">
        <v>18</v>
      </c>
      <c r="E268" s="75" t="s">
        <v>75</v>
      </c>
      <c r="F268" s="75" t="s">
        <v>76</v>
      </c>
      <c r="G268" s="76">
        <v>70000000</v>
      </c>
      <c r="H268" s="76">
        <v>80300000</v>
      </c>
      <c r="I268" s="76">
        <v>54336285.659999996</v>
      </c>
      <c r="J268" s="76">
        <v>0</v>
      </c>
      <c r="K268" s="76">
        <v>0</v>
      </c>
      <c r="L268" s="76">
        <v>0</v>
      </c>
      <c r="M268" s="76">
        <v>43393800</v>
      </c>
      <c r="N268" s="76">
        <v>43393800</v>
      </c>
      <c r="O268" s="76">
        <v>36906200</v>
      </c>
      <c r="P268" s="56">
        <f t="shared" si="9"/>
        <v>0.54039601494396017</v>
      </c>
    </row>
    <row r="269" spans="1:16" ht="14.4" hidden="1" x14ac:dyDescent="0.2">
      <c r="A269" s="75" t="s">
        <v>303</v>
      </c>
      <c r="B269" s="75" t="s">
        <v>304</v>
      </c>
      <c r="C269" s="58" t="str">
        <f t="shared" si="8"/>
        <v>21375102 MUSEO NACIONAL DE COSTA RICA</v>
      </c>
      <c r="D269" s="75" t="s">
        <v>18</v>
      </c>
      <c r="E269" s="75" t="s">
        <v>77</v>
      </c>
      <c r="F269" s="75" t="s">
        <v>78</v>
      </c>
      <c r="G269" s="76">
        <v>2530000</v>
      </c>
      <c r="H269" s="76">
        <v>2530000</v>
      </c>
      <c r="I269" s="76">
        <v>1793449.55</v>
      </c>
      <c r="J269" s="76">
        <v>0</v>
      </c>
      <c r="K269" s="76">
        <v>0</v>
      </c>
      <c r="L269" s="76">
        <v>0</v>
      </c>
      <c r="M269" s="76">
        <v>1000000</v>
      </c>
      <c r="N269" s="76">
        <v>1000000</v>
      </c>
      <c r="O269" s="76">
        <v>1530000</v>
      </c>
      <c r="P269" s="56">
        <f t="shared" si="9"/>
        <v>0.39525691699604742</v>
      </c>
    </row>
    <row r="270" spans="1:16" ht="14.4" hidden="1" x14ac:dyDescent="0.2">
      <c r="A270" s="75" t="s">
        <v>303</v>
      </c>
      <c r="B270" s="75" t="s">
        <v>304</v>
      </c>
      <c r="C270" s="58" t="str">
        <f t="shared" si="8"/>
        <v>21375102 MUSEO NACIONAL DE COSTA RICA</v>
      </c>
      <c r="D270" s="75" t="s">
        <v>18</v>
      </c>
      <c r="E270" s="75" t="s">
        <v>79</v>
      </c>
      <c r="F270" s="75" t="s">
        <v>80</v>
      </c>
      <c r="G270" s="76">
        <v>40000000</v>
      </c>
      <c r="H270" s="76">
        <v>40000000</v>
      </c>
      <c r="I270" s="76">
        <v>28354933.620000001</v>
      </c>
      <c r="J270" s="76">
        <v>0</v>
      </c>
      <c r="K270" s="76">
        <v>0</v>
      </c>
      <c r="L270" s="76">
        <v>0</v>
      </c>
      <c r="M270" s="76">
        <v>12036651.02</v>
      </c>
      <c r="N270" s="76">
        <v>12036651.02</v>
      </c>
      <c r="O270" s="76">
        <v>27963348.98</v>
      </c>
      <c r="P270" s="56">
        <f t="shared" si="9"/>
        <v>0.3009162755</v>
      </c>
    </row>
    <row r="271" spans="1:16" ht="14.4" hidden="1" x14ac:dyDescent="0.2">
      <c r="A271" s="75" t="s">
        <v>303</v>
      </c>
      <c r="B271" s="75" t="s">
        <v>304</v>
      </c>
      <c r="C271" s="58" t="str">
        <f t="shared" si="8"/>
        <v>21375102 MUSEO NACIONAL DE COSTA RICA</v>
      </c>
      <c r="D271" s="75" t="s">
        <v>18</v>
      </c>
      <c r="E271" s="75" t="s">
        <v>81</v>
      </c>
      <c r="F271" s="75" t="s">
        <v>82</v>
      </c>
      <c r="G271" s="76">
        <v>31990864</v>
      </c>
      <c r="H271" s="76">
        <v>21990864</v>
      </c>
      <c r="I271" s="76">
        <v>18099653.329999998</v>
      </c>
      <c r="J271" s="76">
        <v>0</v>
      </c>
      <c r="K271" s="76">
        <v>0</v>
      </c>
      <c r="L271" s="76">
        <v>0</v>
      </c>
      <c r="M271" s="76">
        <v>7605285.2000000002</v>
      </c>
      <c r="N271" s="76">
        <v>3802642.6</v>
      </c>
      <c r="O271" s="76">
        <v>14385578.800000001</v>
      </c>
      <c r="P271" s="56">
        <f t="shared" si="9"/>
        <v>0.34583839907336067</v>
      </c>
    </row>
    <row r="272" spans="1:16" ht="14.4" hidden="1" x14ac:dyDescent="0.2">
      <c r="A272" s="75" t="s">
        <v>303</v>
      </c>
      <c r="B272" s="75" t="s">
        <v>304</v>
      </c>
      <c r="C272" s="58" t="str">
        <f t="shared" si="8"/>
        <v>21375102 MUSEO NACIONAL DE COSTA RICA</v>
      </c>
      <c r="D272" s="75" t="s">
        <v>18</v>
      </c>
      <c r="E272" s="75" t="s">
        <v>83</v>
      </c>
      <c r="F272" s="75" t="s">
        <v>84</v>
      </c>
      <c r="G272" s="76">
        <v>75236894</v>
      </c>
      <c r="H272" s="76">
        <v>71736894</v>
      </c>
      <c r="I272" s="76">
        <v>51731192.32</v>
      </c>
      <c r="J272" s="76">
        <v>0</v>
      </c>
      <c r="K272" s="76">
        <v>0</v>
      </c>
      <c r="L272" s="76">
        <v>0</v>
      </c>
      <c r="M272" s="76">
        <v>23153492.559999999</v>
      </c>
      <c r="N272" s="76">
        <v>13584772.24</v>
      </c>
      <c r="O272" s="76">
        <v>48583401.439999998</v>
      </c>
      <c r="P272" s="56">
        <f t="shared" si="9"/>
        <v>0.32275571562939426</v>
      </c>
    </row>
    <row r="273" spans="1:16" ht="14.4" hidden="1" x14ac:dyDescent="0.2">
      <c r="A273" s="75" t="s">
        <v>303</v>
      </c>
      <c r="B273" s="75" t="s">
        <v>304</v>
      </c>
      <c r="C273" s="58" t="str">
        <f t="shared" si="8"/>
        <v>21375102 MUSEO NACIONAL DE COSTA RICA</v>
      </c>
      <c r="D273" s="75" t="s">
        <v>18</v>
      </c>
      <c r="E273" s="75" t="s">
        <v>85</v>
      </c>
      <c r="F273" s="75" t="s">
        <v>86</v>
      </c>
      <c r="G273" s="76">
        <v>22500000</v>
      </c>
      <c r="H273" s="76">
        <v>13700000</v>
      </c>
      <c r="I273" s="76">
        <v>11921170.939999999</v>
      </c>
      <c r="J273" s="76">
        <v>0</v>
      </c>
      <c r="K273" s="76">
        <v>0</v>
      </c>
      <c r="L273" s="76">
        <v>0</v>
      </c>
      <c r="M273" s="76">
        <v>2066990</v>
      </c>
      <c r="N273" s="76">
        <v>2066990</v>
      </c>
      <c r="O273" s="76">
        <v>11633010</v>
      </c>
      <c r="P273" s="56">
        <f t="shared" si="9"/>
        <v>0.15087518248175183</v>
      </c>
    </row>
    <row r="274" spans="1:16" ht="14.4" hidden="1" x14ac:dyDescent="0.2">
      <c r="A274" s="75" t="s">
        <v>303</v>
      </c>
      <c r="B274" s="75" t="s">
        <v>304</v>
      </c>
      <c r="C274" s="58" t="str">
        <f t="shared" si="8"/>
        <v>21375102 MUSEO NACIONAL DE COSTA RICA</v>
      </c>
      <c r="D274" s="75" t="s">
        <v>18</v>
      </c>
      <c r="E274" s="75" t="s">
        <v>316</v>
      </c>
      <c r="F274" s="75" t="s">
        <v>317</v>
      </c>
      <c r="G274" s="76">
        <v>1175000</v>
      </c>
      <c r="H274" s="76">
        <v>1175000</v>
      </c>
      <c r="I274" s="76">
        <v>832926.17</v>
      </c>
      <c r="J274" s="76">
        <v>0</v>
      </c>
      <c r="K274" s="76">
        <v>0</v>
      </c>
      <c r="L274" s="76">
        <v>0</v>
      </c>
      <c r="M274" s="76">
        <v>596350.27</v>
      </c>
      <c r="N274" s="76">
        <v>596350.27</v>
      </c>
      <c r="O274" s="76">
        <v>578649.73</v>
      </c>
      <c r="P274" s="56">
        <f t="shared" si="9"/>
        <v>0.50753214468085106</v>
      </c>
    </row>
    <row r="275" spans="1:16" ht="14.4" hidden="1" x14ac:dyDescent="0.2">
      <c r="A275" s="75" t="s">
        <v>303</v>
      </c>
      <c r="B275" s="75" t="s">
        <v>304</v>
      </c>
      <c r="C275" s="58" t="str">
        <f t="shared" si="8"/>
        <v>21375102 MUSEO NACIONAL DE COSTA RICA</v>
      </c>
      <c r="D275" s="75" t="s">
        <v>18</v>
      </c>
      <c r="E275" s="75" t="s">
        <v>87</v>
      </c>
      <c r="F275" s="75" t="s">
        <v>88</v>
      </c>
      <c r="G275" s="76">
        <v>7750000</v>
      </c>
      <c r="H275" s="76">
        <v>13050000</v>
      </c>
      <c r="I275" s="76">
        <v>7920011.5599999996</v>
      </c>
      <c r="J275" s="76">
        <v>0</v>
      </c>
      <c r="K275" s="76">
        <v>0</v>
      </c>
      <c r="L275" s="76">
        <v>0</v>
      </c>
      <c r="M275" s="76">
        <v>957615</v>
      </c>
      <c r="N275" s="76">
        <v>937640</v>
      </c>
      <c r="O275" s="76">
        <v>12092385</v>
      </c>
      <c r="P275" s="56">
        <f t="shared" si="9"/>
        <v>7.3380459770114939E-2</v>
      </c>
    </row>
    <row r="276" spans="1:16" ht="14.4" hidden="1" x14ac:dyDescent="0.2">
      <c r="A276" s="75" t="s">
        <v>303</v>
      </c>
      <c r="B276" s="75" t="s">
        <v>304</v>
      </c>
      <c r="C276" s="58" t="str">
        <f t="shared" si="8"/>
        <v>21375102 MUSEO NACIONAL DE COSTA RICA</v>
      </c>
      <c r="D276" s="75" t="s">
        <v>18</v>
      </c>
      <c r="E276" s="75" t="s">
        <v>318</v>
      </c>
      <c r="F276" s="75" t="s">
        <v>319</v>
      </c>
      <c r="G276" s="76">
        <v>2000000</v>
      </c>
      <c r="H276" s="76">
        <v>2000000</v>
      </c>
      <c r="I276" s="76">
        <v>1417746.68</v>
      </c>
      <c r="J276" s="76">
        <v>0</v>
      </c>
      <c r="K276" s="76">
        <v>0</v>
      </c>
      <c r="L276" s="76">
        <v>0</v>
      </c>
      <c r="M276" s="76">
        <v>0</v>
      </c>
      <c r="N276" s="76">
        <v>0</v>
      </c>
      <c r="O276" s="76">
        <v>2000000</v>
      </c>
      <c r="P276" s="56">
        <f t="shared" si="9"/>
        <v>0</v>
      </c>
    </row>
    <row r="277" spans="1:16" ht="14.4" hidden="1" x14ac:dyDescent="0.2">
      <c r="A277" s="75" t="s">
        <v>303</v>
      </c>
      <c r="B277" s="75" t="s">
        <v>304</v>
      </c>
      <c r="C277" s="58" t="str">
        <f t="shared" si="8"/>
        <v>21375102 MUSEO NACIONAL DE COSTA RICA</v>
      </c>
      <c r="D277" s="75" t="s">
        <v>18</v>
      </c>
      <c r="E277" s="75" t="s">
        <v>320</v>
      </c>
      <c r="F277" s="75" t="s">
        <v>321</v>
      </c>
      <c r="G277" s="76">
        <v>470000</v>
      </c>
      <c r="H277" s="76">
        <v>470000</v>
      </c>
      <c r="I277" s="76">
        <v>333170.46999999997</v>
      </c>
      <c r="J277" s="76">
        <v>0</v>
      </c>
      <c r="K277" s="76">
        <v>0</v>
      </c>
      <c r="L277" s="76">
        <v>0</v>
      </c>
      <c r="M277" s="76">
        <v>0</v>
      </c>
      <c r="N277" s="76">
        <v>0</v>
      </c>
      <c r="O277" s="76">
        <v>470000</v>
      </c>
      <c r="P277" s="56">
        <f t="shared" si="9"/>
        <v>0</v>
      </c>
    </row>
    <row r="278" spans="1:16" ht="14.4" hidden="1" x14ac:dyDescent="0.2">
      <c r="A278" s="75" t="s">
        <v>303</v>
      </c>
      <c r="B278" s="75" t="s">
        <v>304</v>
      </c>
      <c r="C278" s="58" t="str">
        <f t="shared" si="8"/>
        <v>21375102 MUSEO NACIONAL DE COSTA RICA</v>
      </c>
      <c r="D278" s="75" t="s">
        <v>18</v>
      </c>
      <c r="E278" s="75" t="s">
        <v>89</v>
      </c>
      <c r="F278" s="75" t="s">
        <v>90</v>
      </c>
      <c r="G278" s="76">
        <v>23091894</v>
      </c>
      <c r="H278" s="76">
        <v>23091894</v>
      </c>
      <c r="I278" s="76">
        <v>16369228.039999999</v>
      </c>
      <c r="J278" s="76">
        <v>0</v>
      </c>
      <c r="K278" s="76">
        <v>0</v>
      </c>
      <c r="L278" s="76">
        <v>0</v>
      </c>
      <c r="M278" s="76">
        <v>7014881</v>
      </c>
      <c r="N278" s="76">
        <v>6000160.7400000002</v>
      </c>
      <c r="O278" s="76">
        <v>16077013</v>
      </c>
      <c r="P278" s="56">
        <f t="shared" si="9"/>
        <v>0.30378110171474026</v>
      </c>
    </row>
    <row r="279" spans="1:16" ht="14.4" hidden="1" x14ac:dyDescent="0.2">
      <c r="A279" s="75" t="s">
        <v>303</v>
      </c>
      <c r="B279" s="75" t="s">
        <v>304</v>
      </c>
      <c r="C279" s="58" t="str">
        <f t="shared" si="8"/>
        <v>21375102 MUSEO NACIONAL DE COSTA RICA</v>
      </c>
      <c r="D279" s="75" t="s">
        <v>18</v>
      </c>
      <c r="E279" s="75" t="s">
        <v>91</v>
      </c>
      <c r="F279" s="75" t="s">
        <v>92</v>
      </c>
      <c r="G279" s="76">
        <v>18250000</v>
      </c>
      <c r="H279" s="76">
        <v>18250000</v>
      </c>
      <c r="I279" s="76">
        <v>12936938.460000001</v>
      </c>
      <c r="J279" s="76">
        <v>0</v>
      </c>
      <c r="K279" s="76">
        <v>0</v>
      </c>
      <c r="L279" s="76">
        <v>0</v>
      </c>
      <c r="M279" s="76">
        <v>12517656.289999999</v>
      </c>
      <c r="N279" s="76">
        <v>3983631.23</v>
      </c>
      <c r="O279" s="76">
        <v>5732343.71</v>
      </c>
      <c r="P279" s="56">
        <f t="shared" si="9"/>
        <v>0.68589897479452044</v>
      </c>
    </row>
    <row r="280" spans="1:16" ht="14.4" hidden="1" x14ac:dyDescent="0.2">
      <c r="A280" s="75" t="s">
        <v>303</v>
      </c>
      <c r="B280" s="75" t="s">
        <v>304</v>
      </c>
      <c r="C280" s="58" t="str">
        <f t="shared" si="8"/>
        <v>21375102 MUSEO NACIONAL DE COSTA RICA</v>
      </c>
      <c r="D280" s="75" t="s">
        <v>18</v>
      </c>
      <c r="E280" s="75" t="s">
        <v>93</v>
      </c>
      <c r="F280" s="75" t="s">
        <v>94</v>
      </c>
      <c r="G280" s="76">
        <v>492447347</v>
      </c>
      <c r="H280" s="76">
        <v>509378552</v>
      </c>
      <c r="I280" s="76">
        <v>352255774.92000002</v>
      </c>
      <c r="J280" s="76">
        <v>0</v>
      </c>
      <c r="K280" s="76">
        <v>0</v>
      </c>
      <c r="L280" s="76">
        <v>0</v>
      </c>
      <c r="M280" s="76">
        <v>186926878.46000001</v>
      </c>
      <c r="N280" s="76">
        <v>186926878.46000001</v>
      </c>
      <c r="O280" s="76">
        <v>322451673.54000002</v>
      </c>
      <c r="P280" s="56">
        <f t="shared" si="9"/>
        <v>0.36697045395032651</v>
      </c>
    </row>
    <row r="281" spans="1:16" ht="14.4" hidden="1" x14ac:dyDescent="0.2">
      <c r="A281" s="75" t="s">
        <v>303</v>
      </c>
      <c r="B281" s="75" t="s">
        <v>304</v>
      </c>
      <c r="C281" s="58" t="str">
        <f t="shared" si="8"/>
        <v>21375102 MUSEO NACIONAL DE COSTA RICA</v>
      </c>
      <c r="D281" s="75" t="s">
        <v>18</v>
      </c>
      <c r="E281" s="75" t="s">
        <v>95</v>
      </c>
      <c r="F281" s="75" t="s">
        <v>96</v>
      </c>
      <c r="G281" s="76">
        <v>12000000</v>
      </c>
      <c r="H281" s="76">
        <v>12000000</v>
      </c>
      <c r="I281" s="76">
        <v>8506480.0899999999</v>
      </c>
      <c r="J281" s="76">
        <v>0</v>
      </c>
      <c r="K281" s="76">
        <v>0</v>
      </c>
      <c r="L281" s="76">
        <v>0</v>
      </c>
      <c r="M281" s="76">
        <v>0</v>
      </c>
      <c r="N281" s="76">
        <v>0</v>
      </c>
      <c r="O281" s="76">
        <v>12000000</v>
      </c>
      <c r="P281" s="56">
        <f t="shared" si="9"/>
        <v>0</v>
      </c>
    </row>
    <row r="282" spans="1:16" ht="14.4" hidden="1" x14ac:dyDescent="0.2">
      <c r="A282" s="75" t="s">
        <v>303</v>
      </c>
      <c r="B282" s="75" t="s">
        <v>304</v>
      </c>
      <c r="C282" s="58" t="str">
        <f t="shared" si="8"/>
        <v>21375102 MUSEO NACIONAL DE COSTA RICA</v>
      </c>
      <c r="D282" s="75" t="s">
        <v>18</v>
      </c>
      <c r="E282" s="75" t="s">
        <v>99</v>
      </c>
      <c r="F282" s="75" t="s">
        <v>100</v>
      </c>
      <c r="G282" s="76">
        <v>389216169</v>
      </c>
      <c r="H282" s="76">
        <v>406147374</v>
      </c>
      <c r="I282" s="76">
        <v>279077944.92000002</v>
      </c>
      <c r="J282" s="76">
        <v>0</v>
      </c>
      <c r="K282" s="76">
        <v>0</v>
      </c>
      <c r="L282" s="76">
        <v>0</v>
      </c>
      <c r="M282" s="76">
        <v>171465261.90000001</v>
      </c>
      <c r="N282" s="76">
        <v>171465261.90000001</v>
      </c>
      <c r="O282" s="76">
        <v>234682112.09999999</v>
      </c>
      <c r="P282" s="56">
        <f t="shared" si="9"/>
        <v>0.42217498592025859</v>
      </c>
    </row>
    <row r="283" spans="1:16" ht="14.4" hidden="1" x14ac:dyDescent="0.2">
      <c r="A283" s="75" t="s">
        <v>303</v>
      </c>
      <c r="B283" s="75" t="s">
        <v>304</v>
      </c>
      <c r="C283" s="58" t="str">
        <f t="shared" si="8"/>
        <v>21375102 MUSEO NACIONAL DE COSTA RICA</v>
      </c>
      <c r="D283" s="75" t="s">
        <v>18</v>
      </c>
      <c r="E283" s="75" t="s">
        <v>101</v>
      </c>
      <c r="F283" s="75" t="s">
        <v>102</v>
      </c>
      <c r="G283" s="76">
        <v>91231178</v>
      </c>
      <c r="H283" s="76">
        <v>91231178</v>
      </c>
      <c r="I283" s="76">
        <v>64671349.909999996</v>
      </c>
      <c r="J283" s="76">
        <v>0</v>
      </c>
      <c r="K283" s="76">
        <v>0</v>
      </c>
      <c r="L283" s="76">
        <v>0</v>
      </c>
      <c r="M283" s="76">
        <v>15461616.560000001</v>
      </c>
      <c r="N283" s="76">
        <v>15461616.560000001</v>
      </c>
      <c r="O283" s="76">
        <v>75769561.439999998</v>
      </c>
      <c r="P283" s="56">
        <f t="shared" si="9"/>
        <v>0.16947733109398194</v>
      </c>
    </row>
    <row r="284" spans="1:16" ht="14.4" hidden="1" x14ac:dyDescent="0.2">
      <c r="A284" s="75" t="s">
        <v>303</v>
      </c>
      <c r="B284" s="75" t="s">
        <v>304</v>
      </c>
      <c r="C284" s="58" t="str">
        <f t="shared" si="8"/>
        <v>21375102 MUSEO NACIONAL DE COSTA RICA</v>
      </c>
      <c r="D284" s="75" t="s">
        <v>18</v>
      </c>
      <c r="E284" s="75" t="s">
        <v>103</v>
      </c>
      <c r="F284" s="75" t="s">
        <v>104</v>
      </c>
      <c r="G284" s="76">
        <v>27195000</v>
      </c>
      <c r="H284" s="76">
        <v>27195000</v>
      </c>
      <c r="I284" s="76">
        <v>19277810.489999998</v>
      </c>
      <c r="J284" s="76">
        <v>0</v>
      </c>
      <c r="K284" s="76">
        <v>0</v>
      </c>
      <c r="L284" s="76">
        <v>0</v>
      </c>
      <c r="M284" s="76">
        <v>7287265.3600000003</v>
      </c>
      <c r="N284" s="76">
        <v>7287265.3600000003</v>
      </c>
      <c r="O284" s="76">
        <v>19907734.640000001</v>
      </c>
      <c r="P284" s="56">
        <f t="shared" si="9"/>
        <v>0.26796342562971137</v>
      </c>
    </row>
    <row r="285" spans="1:16" ht="14.4" hidden="1" x14ac:dyDescent="0.2">
      <c r="A285" s="75" t="s">
        <v>303</v>
      </c>
      <c r="B285" s="75" t="s">
        <v>304</v>
      </c>
      <c r="C285" s="58" t="str">
        <f t="shared" si="8"/>
        <v>21375102 MUSEO NACIONAL DE COSTA RICA</v>
      </c>
      <c r="D285" s="75" t="s">
        <v>18</v>
      </c>
      <c r="E285" s="75" t="s">
        <v>105</v>
      </c>
      <c r="F285" s="75" t="s">
        <v>106</v>
      </c>
      <c r="G285" s="76">
        <v>1895000</v>
      </c>
      <c r="H285" s="76">
        <v>1895000</v>
      </c>
      <c r="I285" s="76">
        <v>1343314.98</v>
      </c>
      <c r="J285" s="76">
        <v>0</v>
      </c>
      <c r="K285" s="76">
        <v>0</v>
      </c>
      <c r="L285" s="76">
        <v>0</v>
      </c>
      <c r="M285" s="76">
        <v>559125.36</v>
      </c>
      <c r="N285" s="76">
        <v>559125.36</v>
      </c>
      <c r="O285" s="76">
        <v>1335874.6399999999</v>
      </c>
      <c r="P285" s="56">
        <f t="shared" si="9"/>
        <v>0.29505296042216356</v>
      </c>
    </row>
    <row r="286" spans="1:16" ht="14.4" hidden="1" x14ac:dyDescent="0.2">
      <c r="A286" s="75" t="s">
        <v>303</v>
      </c>
      <c r="B286" s="75" t="s">
        <v>304</v>
      </c>
      <c r="C286" s="58" t="str">
        <f t="shared" si="8"/>
        <v>21375102 MUSEO NACIONAL DE COSTA RICA</v>
      </c>
      <c r="D286" s="75" t="s">
        <v>18</v>
      </c>
      <c r="E286" s="75" t="s">
        <v>107</v>
      </c>
      <c r="F286" s="75" t="s">
        <v>108</v>
      </c>
      <c r="G286" s="76">
        <v>25300000</v>
      </c>
      <c r="H286" s="76">
        <v>25300000</v>
      </c>
      <c r="I286" s="76">
        <v>17934495.510000002</v>
      </c>
      <c r="J286" s="76">
        <v>0</v>
      </c>
      <c r="K286" s="76">
        <v>0</v>
      </c>
      <c r="L286" s="76">
        <v>0</v>
      </c>
      <c r="M286" s="76">
        <v>6728140</v>
      </c>
      <c r="N286" s="76">
        <v>6728140</v>
      </c>
      <c r="O286" s="76">
        <v>18571860</v>
      </c>
      <c r="P286" s="56">
        <f t="shared" si="9"/>
        <v>0.26593438735177866</v>
      </c>
    </row>
    <row r="287" spans="1:16" ht="14.4" hidden="1" x14ac:dyDescent="0.2">
      <c r="A287" s="75" t="s">
        <v>303</v>
      </c>
      <c r="B287" s="75" t="s">
        <v>304</v>
      </c>
      <c r="C287" s="58" t="str">
        <f t="shared" si="8"/>
        <v>21375102 MUSEO NACIONAL DE COSTA RICA</v>
      </c>
      <c r="D287" s="75" t="s">
        <v>18</v>
      </c>
      <c r="E287" s="75" t="s">
        <v>109</v>
      </c>
      <c r="F287" s="75" t="s">
        <v>110</v>
      </c>
      <c r="G287" s="76">
        <v>60000000</v>
      </c>
      <c r="H287" s="76">
        <v>60000000</v>
      </c>
      <c r="I287" s="76">
        <v>42532400.43</v>
      </c>
      <c r="J287" s="76">
        <v>0</v>
      </c>
      <c r="K287" s="76">
        <v>0</v>
      </c>
      <c r="L287" s="76">
        <v>0</v>
      </c>
      <c r="M287" s="76">
        <v>20372080</v>
      </c>
      <c r="N287" s="76">
        <v>15285838.67</v>
      </c>
      <c r="O287" s="76">
        <v>39627920</v>
      </c>
      <c r="P287" s="56">
        <f t="shared" si="9"/>
        <v>0.33953466666666665</v>
      </c>
    </row>
    <row r="288" spans="1:16" ht="14.4" hidden="1" x14ac:dyDescent="0.2">
      <c r="A288" s="75" t="s">
        <v>303</v>
      </c>
      <c r="B288" s="75" t="s">
        <v>304</v>
      </c>
      <c r="C288" s="58" t="str">
        <f t="shared" si="8"/>
        <v>21375102 MUSEO NACIONAL DE COSTA RICA</v>
      </c>
      <c r="D288" s="75" t="s">
        <v>18</v>
      </c>
      <c r="E288" s="75" t="s">
        <v>111</v>
      </c>
      <c r="F288" s="75" t="s">
        <v>112</v>
      </c>
      <c r="G288" s="76">
        <v>60000000</v>
      </c>
      <c r="H288" s="76">
        <v>60000000</v>
      </c>
      <c r="I288" s="76">
        <v>42532400.43</v>
      </c>
      <c r="J288" s="76">
        <v>0</v>
      </c>
      <c r="K288" s="76">
        <v>0</v>
      </c>
      <c r="L288" s="76">
        <v>0</v>
      </c>
      <c r="M288" s="76">
        <v>20372080</v>
      </c>
      <c r="N288" s="76">
        <v>15285838.67</v>
      </c>
      <c r="O288" s="76">
        <v>39627920</v>
      </c>
      <c r="P288" s="56">
        <f t="shared" si="9"/>
        <v>0.33953466666666665</v>
      </c>
    </row>
    <row r="289" spans="1:16" ht="14.4" hidden="1" x14ac:dyDescent="0.2">
      <c r="A289" s="75" t="s">
        <v>303</v>
      </c>
      <c r="B289" s="75" t="s">
        <v>304</v>
      </c>
      <c r="C289" s="58" t="str">
        <f t="shared" si="8"/>
        <v>21375102 MUSEO NACIONAL DE COSTA RICA</v>
      </c>
      <c r="D289" s="75" t="s">
        <v>18</v>
      </c>
      <c r="E289" s="75" t="s">
        <v>113</v>
      </c>
      <c r="F289" s="75" t="s">
        <v>114</v>
      </c>
      <c r="G289" s="76">
        <v>13260000</v>
      </c>
      <c r="H289" s="76">
        <v>17460000</v>
      </c>
      <c r="I289" s="76">
        <v>11322343.77</v>
      </c>
      <c r="J289" s="76">
        <v>0</v>
      </c>
      <c r="K289" s="76">
        <v>0</v>
      </c>
      <c r="L289" s="76">
        <v>0</v>
      </c>
      <c r="M289" s="76">
        <v>1616710</v>
      </c>
      <c r="N289" s="76">
        <v>382392</v>
      </c>
      <c r="O289" s="76">
        <v>15843290</v>
      </c>
      <c r="P289" s="56">
        <f t="shared" si="9"/>
        <v>9.2595074455899193E-2</v>
      </c>
    </row>
    <row r="290" spans="1:16" ht="14.4" hidden="1" x14ac:dyDescent="0.2">
      <c r="A290" s="75" t="s">
        <v>303</v>
      </c>
      <c r="B290" s="75" t="s">
        <v>304</v>
      </c>
      <c r="C290" s="58" t="str">
        <f t="shared" si="8"/>
        <v>21375102 MUSEO NACIONAL DE COSTA RICA</v>
      </c>
      <c r="D290" s="75" t="s">
        <v>18</v>
      </c>
      <c r="E290" s="75" t="s">
        <v>115</v>
      </c>
      <c r="F290" s="75" t="s">
        <v>116</v>
      </c>
      <c r="G290" s="76">
        <v>6760000</v>
      </c>
      <c r="H290" s="76">
        <v>9560000</v>
      </c>
      <c r="I290" s="76">
        <v>6073772.6299999999</v>
      </c>
      <c r="J290" s="76">
        <v>0</v>
      </c>
      <c r="K290" s="76">
        <v>0</v>
      </c>
      <c r="L290" s="76">
        <v>0</v>
      </c>
      <c r="M290" s="76">
        <v>275400</v>
      </c>
      <c r="N290" s="76">
        <v>0</v>
      </c>
      <c r="O290" s="76">
        <v>9284600</v>
      </c>
      <c r="P290" s="56">
        <f t="shared" si="9"/>
        <v>2.8807531380753138E-2</v>
      </c>
    </row>
    <row r="291" spans="1:16" ht="14.4" hidden="1" x14ac:dyDescent="0.2">
      <c r="A291" s="75" t="s">
        <v>303</v>
      </c>
      <c r="B291" s="75" t="s">
        <v>304</v>
      </c>
      <c r="C291" s="58" t="str">
        <f t="shared" si="8"/>
        <v>21375102 MUSEO NACIONAL DE COSTA RICA</v>
      </c>
      <c r="D291" s="75" t="s">
        <v>18</v>
      </c>
      <c r="E291" s="75" t="s">
        <v>117</v>
      </c>
      <c r="F291" s="75" t="s">
        <v>118</v>
      </c>
      <c r="G291" s="76">
        <v>6300000</v>
      </c>
      <c r="H291" s="76">
        <v>7700000</v>
      </c>
      <c r="I291" s="76">
        <v>5106796.47</v>
      </c>
      <c r="J291" s="76">
        <v>0</v>
      </c>
      <c r="K291" s="76">
        <v>0</v>
      </c>
      <c r="L291" s="76">
        <v>0</v>
      </c>
      <c r="M291" s="76">
        <v>1341310</v>
      </c>
      <c r="N291" s="76">
        <v>382392</v>
      </c>
      <c r="O291" s="76">
        <v>6358690</v>
      </c>
      <c r="P291" s="56">
        <f t="shared" si="9"/>
        <v>0.1741961038961039</v>
      </c>
    </row>
    <row r="292" spans="1:16" ht="14.4" hidden="1" x14ac:dyDescent="0.2">
      <c r="A292" s="75" t="s">
        <v>303</v>
      </c>
      <c r="B292" s="75" t="s">
        <v>304</v>
      </c>
      <c r="C292" s="58" t="str">
        <f t="shared" si="8"/>
        <v>21375102 MUSEO NACIONAL DE COSTA RICA</v>
      </c>
      <c r="D292" s="75" t="s">
        <v>18</v>
      </c>
      <c r="E292" s="75" t="s">
        <v>119</v>
      </c>
      <c r="F292" s="75" t="s">
        <v>120</v>
      </c>
      <c r="G292" s="76">
        <v>200000</v>
      </c>
      <c r="H292" s="76">
        <v>200000</v>
      </c>
      <c r="I292" s="76">
        <v>141774.67000000001</v>
      </c>
      <c r="J292" s="76">
        <v>0</v>
      </c>
      <c r="K292" s="76">
        <v>0</v>
      </c>
      <c r="L292" s="76">
        <v>0</v>
      </c>
      <c r="M292" s="76">
        <v>0</v>
      </c>
      <c r="N292" s="76">
        <v>0</v>
      </c>
      <c r="O292" s="76">
        <v>200000</v>
      </c>
      <c r="P292" s="56">
        <f t="shared" si="9"/>
        <v>0</v>
      </c>
    </row>
    <row r="293" spans="1:16" ht="14.4" hidden="1" x14ac:dyDescent="0.2">
      <c r="A293" s="75" t="s">
        <v>303</v>
      </c>
      <c r="B293" s="75" t="s">
        <v>304</v>
      </c>
      <c r="C293" s="58" t="str">
        <f t="shared" si="8"/>
        <v>21375102 MUSEO NACIONAL DE COSTA RICA</v>
      </c>
      <c r="D293" s="75" t="s">
        <v>18</v>
      </c>
      <c r="E293" s="75" t="s">
        <v>121</v>
      </c>
      <c r="F293" s="75" t="s">
        <v>122</v>
      </c>
      <c r="G293" s="76">
        <v>56794800</v>
      </c>
      <c r="H293" s="76">
        <v>56794800</v>
      </c>
      <c r="I293" s="76">
        <v>40260319.609999999</v>
      </c>
      <c r="J293" s="76">
        <v>0</v>
      </c>
      <c r="K293" s="76">
        <v>0</v>
      </c>
      <c r="L293" s="76">
        <v>0</v>
      </c>
      <c r="M293" s="76">
        <v>7381239.3499999996</v>
      </c>
      <c r="N293" s="76">
        <v>2581673.16</v>
      </c>
      <c r="O293" s="76">
        <v>49413560.649999999</v>
      </c>
      <c r="P293" s="56">
        <f t="shared" si="9"/>
        <v>0.12996329505518109</v>
      </c>
    </row>
    <row r="294" spans="1:16" ht="14.4" hidden="1" x14ac:dyDescent="0.2">
      <c r="A294" s="75" t="s">
        <v>303</v>
      </c>
      <c r="B294" s="75" t="s">
        <v>304</v>
      </c>
      <c r="C294" s="58" t="str">
        <f t="shared" si="8"/>
        <v>21375102 MUSEO NACIONAL DE COSTA RICA</v>
      </c>
      <c r="D294" s="75" t="s">
        <v>18</v>
      </c>
      <c r="E294" s="75" t="s">
        <v>123</v>
      </c>
      <c r="F294" s="75" t="s">
        <v>124</v>
      </c>
      <c r="G294" s="76">
        <v>5604800</v>
      </c>
      <c r="H294" s="76">
        <v>5604800</v>
      </c>
      <c r="I294" s="76">
        <v>3973093.3</v>
      </c>
      <c r="J294" s="76">
        <v>0</v>
      </c>
      <c r="K294" s="76">
        <v>0</v>
      </c>
      <c r="L294" s="76">
        <v>0</v>
      </c>
      <c r="M294" s="76">
        <v>480250</v>
      </c>
      <c r="N294" s="76">
        <v>480250</v>
      </c>
      <c r="O294" s="76">
        <v>5124550</v>
      </c>
      <c r="P294" s="56">
        <f t="shared" si="9"/>
        <v>8.5685483870967735E-2</v>
      </c>
    </row>
    <row r="295" spans="1:16" ht="14.4" hidden="1" x14ac:dyDescent="0.2">
      <c r="A295" s="75" t="s">
        <v>303</v>
      </c>
      <c r="B295" s="75" t="s">
        <v>304</v>
      </c>
      <c r="C295" s="58" t="str">
        <f t="shared" si="8"/>
        <v>21375102 MUSEO NACIONAL DE COSTA RICA</v>
      </c>
      <c r="D295" s="75" t="s">
        <v>18</v>
      </c>
      <c r="E295" s="75" t="s">
        <v>127</v>
      </c>
      <c r="F295" s="75" t="s">
        <v>128</v>
      </c>
      <c r="G295" s="76">
        <v>1600000</v>
      </c>
      <c r="H295" s="76">
        <v>1600000</v>
      </c>
      <c r="I295" s="76">
        <v>1134197.3500000001</v>
      </c>
      <c r="J295" s="76">
        <v>0</v>
      </c>
      <c r="K295" s="76">
        <v>0</v>
      </c>
      <c r="L295" s="76">
        <v>0</v>
      </c>
      <c r="M295" s="76">
        <v>99999.35</v>
      </c>
      <c r="N295" s="76">
        <v>0</v>
      </c>
      <c r="O295" s="76">
        <v>1500000.65</v>
      </c>
      <c r="P295" s="56">
        <f t="shared" si="9"/>
        <v>6.2499593750000006E-2</v>
      </c>
    </row>
    <row r="296" spans="1:16" ht="14.4" hidden="1" x14ac:dyDescent="0.2">
      <c r="A296" s="75" t="s">
        <v>303</v>
      </c>
      <c r="B296" s="75" t="s">
        <v>304</v>
      </c>
      <c r="C296" s="58" t="str">
        <f t="shared" si="8"/>
        <v>21375102 MUSEO NACIONAL DE COSTA RICA</v>
      </c>
      <c r="D296" s="75" t="s">
        <v>18</v>
      </c>
      <c r="E296" s="75" t="s">
        <v>129</v>
      </c>
      <c r="F296" s="75" t="s">
        <v>130</v>
      </c>
      <c r="G296" s="76">
        <v>7910000</v>
      </c>
      <c r="H296" s="76">
        <v>7910000</v>
      </c>
      <c r="I296" s="76">
        <v>5607188.1299999999</v>
      </c>
      <c r="J296" s="76">
        <v>0</v>
      </c>
      <c r="K296" s="76">
        <v>0</v>
      </c>
      <c r="L296" s="76">
        <v>0</v>
      </c>
      <c r="M296" s="76">
        <v>223740</v>
      </c>
      <c r="N296" s="76">
        <v>0</v>
      </c>
      <c r="O296" s="76">
        <v>7686260</v>
      </c>
      <c r="P296" s="56">
        <f t="shared" si="9"/>
        <v>2.8285714285714286E-2</v>
      </c>
    </row>
    <row r="297" spans="1:16" ht="14.4" hidden="1" x14ac:dyDescent="0.2">
      <c r="A297" s="75" t="s">
        <v>303</v>
      </c>
      <c r="B297" s="75" t="s">
        <v>304</v>
      </c>
      <c r="C297" s="58" t="str">
        <f t="shared" si="8"/>
        <v>21375102 MUSEO NACIONAL DE COSTA RICA</v>
      </c>
      <c r="D297" s="75" t="s">
        <v>18</v>
      </c>
      <c r="E297" s="75" t="s">
        <v>131</v>
      </c>
      <c r="F297" s="75" t="s">
        <v>132</v>
      </c>
      <c r="G297" s="76">
        <v>7000000</v>
      </c>
      <c r="H297" s="76">
        <v>7000000</v>
      </c>
      <c r="I297" s="76">
        <v>4962113.3899999997</v>
      </c>
      <c r="J297" s="76">
        <v>0</v>
      </c>
      <c r="K297" s="76">
        <v>0</v>
      </c>
      <c r="L297" s="76">
        <v>0</v>
      </c>
      <c r="M297" s="76">
        <v>0</v>
      </c>
      <c r="N297" s="76">
        <v>0</v>
      </c>
      <c r="O297" s="76">
        <v>7000000</v>
      </c>
      <c r="P297" s="56">
        <f t="shared" si="9"/>
        <v>0</v>
      </c>
    </row>
    <row r="298" spans="1:16" ht="14.4" hidden="1" x14ac:dyDescent="0.2">
      <c r="A298" s="75" t="s">
        <v>303</v>
      </c>
      <c r="B298" s="75" t="s">
        <v>304</v>
      </c>
      <c r="C298" s="58" t="str">
        <f t="shared" si="8"/>
        <v>21375102 MUSEO NACIONAL DE COSTA RICA</v>
      </c>
      <c r="D298" s="75" t="s">
        <v>18</v>
      </c>
      <c r="E298" s="75" t="s">
        <v>133</v>
      </c>
      <c r="F298" s="75" t="s">
        <v>134</v>
      </c>
      <c r="G298" s="76">
        <v>18000000</v>
      </c>
      <c r="H298" s="76">
        <v>18000000</v>
      </c>
      <c r="I298" s="76">
        <v>12759720.130000001</v>
      </c>
      <c r="J298" s="76">
        <v>0</v>
      </c>
      <c r="K298" s="76">
        <v>0</v>
      </c>
      <c r="L298" s="76">
        <v>0</v>
      </c>
      <c r="M298" s="76">
        <v>5783750</v>
      </c>
      <c r="N298" s="76">
        <v>2101423.16</v>
      </c>
      <c r="O298" s="76">
        <v>12216250</v>
      </c>
      <c r="P298" s="56">
        <f t="shared" si="9"/>
        <v>0.32131944444444444</v>
      </c>
    </row>
    <row r="299" spans="1:16" ht="14.4" hidden="1" x14ac:dyDescent="0.2">
      <c r="A299" s="75" t="s">
        <v>303</v>
      </c>
      <c r="B299" s="75" t="s">
        <v>304</v>
      </c>
      <c r="C299" s="58" t="str">
        <f t="shared" si="8"/>
        <v>21375102 MUSEO NACIONAL DE COSTA RICA</v>
      </c>
      <c r="D299" s="75" t="s">
        <v>18</v>
      </c>
      <c r="E299" s="75" t="s">
        <v>135</v>
      </c>
      <c r="F299" s="75" t="s">
        <v>136</v>
      </c>
      <c r="G299" s="76">
        <v>13000000</v>
      </c>
      <c r="H299" s="76">
        <v>13000000</v>
      </c>
      <c r="I299" s="76">
        <v>9215353.4199999999</v>
      </c>
      <c r="J299" s="76">
        <v>0</v>
      </c>
      <c r="K299" s="76">
        <v>0</v>
      </c>
      <c r="L299" s="76">
        <v>0</v>
      </c>
      <c r="M299" s="76">
        <v>791000</v>
      </c>
      <c r="N299" s="76">
        <v>0</v>
      </c>
      <c r="O299" s="76">
        <v>12209000</v>
      </c>
      <c r="P299" s="56">
        <f t="shared" si="9"/>
        <v>6.0846153846153848E-2</v>
      </c>
    </row>
    <row r="300" spans="1:16" ht="14.4" hidden="1" x14ac:dyDescent="0.2">
      <c r="A300" s="75" t="s">
        <v>303</v>
      </c>
      <c r="B300" s="75" t="s">
        <v>304</v>
      </c>
      <c r="C300" s="58" t="str">
        <f t="shared" si="8"/>
        <v>21375102 MUSEO NACIONAL DE COSTA RICA</v>
      </c>
      <c r="D300" s="75" t="s">
        <v>18</v>
      </c>
      <c r="E300" s="75" t="s">
        <v>137</v>
      </c>
      <c r="F300" s="75" t="s">
        <v>138</v>
      </c>
      <c r="G300" s="76">
        <v>3680000</v>
      </c>
      <c r="H300" s="76">
        <v>3680000</v>
      </c>
      <c r="I300" s="76">
        <v>2608653.89</v>
      </c>
      <c r="J300" s="76">
        <v>0</v>
      </c>
      <c r="K300" s="76">
        <v>0</v>
      </c>
      <c r="L300" s="76">
        <v>0</v>
      </c>
      <c r="M300" s="76">
        <v>2500</v>
      </c>
      <c r="N300" s="76">
        <v>0</v>
      </c>
      <c r="O300" s="76">
        <v>3677500</v>
      </c>
      <c r="P300" s="56">
        <f t="shared" si="9"/>
        <v>6.793478260869565E-4</v>
      </c>
    </row>
    <row r="301" spans="1:16" ht="14.4" hidden="1" x14ac:dyDescent="0.2">
      <c r="A301" s="75" t="s">
        <v>303</v>
      </c>
      <c r="B301" s="75" t="s">
        <v>304</v>
      </c>
      <c r="C301" s="58" t="str">
        <f t="shared" si="8"/>
        <v>21375102 MUSEO NACIONAL DE COSTA RICA</v>
      </c>
      <c r="D301" s="75" t="s">
        <v>18</v>
      </c>
      <c r="E301" s="75" t="s">
        <v>139</v>
      </c>
      <c r="F301" s="75" t="s">
        <v>140</v>
      </c>
      <c r="G301" s="76">
        <v>1100000</v>
      </c>
      <c r="H301" s="76">
        <v>1100000</v>
      </c>
      <c r="I301" s="76">
        <v>779760.67</v>
      </c>
      <c r="J301" s="76">
        <v>0</v>
      </c>
      <c r="K301" s="76">
        <v>0</v>
      </c>
      <c r="L301" s="76">
        <v>0</v>
      </c>
      <c r="M301" s="76">
        <v>0</v>
      </c>
      <c r="N301" s="76">
        <v>0</v>
      </c>
      <c r="O301" s="76">
        <v>1100000</v>
      </c>
      <c r="P301" s="56">
        <f t="shared" si="9"/>
        <v>0</v>
      </c>
    </row>
    <row r="302" spans="1:16" ht="14.4" hidden="1" x14ac:dyDescent="0.2">
      <c r="A302" s="75" t="s">
        <v>303</v>
      </c>
      <c r="B302" s="75" t="s">
        <v>304</v>
      </c>
      <c r="C302" s="58" t="str">
        <f t="shared" si="8"/>
        <v>21375102 MUSEO NACIONAL DE COSTA RICA</v>
      </c>
      <c r="D302" s="75" t="s">
        <v>18</v>
      </c>
      <c r="E302" s="75" t="s">
        <v>143</v>
      </c>
      <c r="F302" s="75" t="s">
        <v>144</v>
      </c>
      <c r="G302" s="76">
        <v>1100000</v>
      </c>
      <c r="H302" s="76">
        <v>1100000</v>
      </c>
      <c r="I302" s="76">
        <v>779760.67</v>
      </c>
      <c r="J302" s="76">
        <v>0</v>
      </c>
      <c r="K302" s="76">
        <v>0</v>
      </c>
      <c r="L302" s="76">
        <v>0</v>
      </c>
      <c r="M302" s="76">
        <v>0</v>
      </c>
      <c r="N302" s="76">
        <v>0</v>
      </c>
      <c r="O302" s="76">
        <v>1100000</v>
      </c>
      <c r="P302" s="56">
        <f t="shared" si="9"/>
        <v>0</v>
      </c>
    </row>
    <row r="303" spans="1:16" ht="14.4" hidden="1" x14ac:dyDescent="0.2">
      <c r="A303" s="75" t="s">
        <v>303</v>
      </c>
      <c r="B303" s="75" t="s">
        <v>304</v>
      </c>
      <c r="C303" s="58" t="str">
        <f t="shared" si="8"/>
        <v>21375102 MUSEO NACIONAL DE COSTA RICA</v>
      </c>
      <c r="D303" s="75" t="s">
        <v>18</v>
      </c>
      <c r="E303" s="75" t="s">
        <v>145</v>
      </c>
      <c r="F303" s="75" t="s">
        <v>146</v>
      </c>
      <c r="G303" s="76">
        <v>1150000</v>
      </c>
      <c r="H303" s="76">
        <v>1650000</v>
      </c>
      <c r="I303" s="76">
        <v>1044095.21</v>
      </c>
      <c r="J303" s="76">
        <v>0</v>
      </c>
      <c r="K303" s="76">
        <v>0</v>
      </c>
      <c r="L303" s="76">
        <v>0</v>
      </c>
      <c r="M303" s="76">
        <v>7927</v>
      </c>
      <c r="N303" s="76">
        <v>0</v>
      </c>
      <c r="O303" s="76">
        <v>1642073</v>
      </c>
      <c r="P303" s="56">
        <f t="shared" si="9"/>
        <v>4.8042424242424244E-3</v>
      </c>
    </row>
    <row r="304" spans="1:16" ht="14.4" hidden="1" x14ac:dyDescent="0.2">
      <c r="A304" s="75" t="s">
        <v>303</v>
      </c>
      <c r="B304" s="75" t="s">
        <v>304</v>
      </c>
      <c r="C304" s="58" t="str">
        <f t="shared" si="8"/>
        <v>21375102 MUSEO NACIONAL DE COSTA RICA</v>
      </c>
      <c r="D304" s="75" t="s">
        <v>18</v>
      </c>
      <c r="E304" s="75" t="s">
        <v>147</v>
      </c>
      <c r="F304" s="75" t="s">
        <v>148</v>
      </c>
      <c r="G304" s="76">
        <v>0</v>
      </c>
      <c r="H304" s="76">
        <v>500000</v>
      </c>
      <c r="I304" s="76">
        <v>228890.87</v>
      </c>
      <c r="J304" s="76">
        <v>0</v>
      </c>
      <c r="K304" s="76">
        <v>0</v>
      </c>
      <c r="L304" s="76">
        <v>0</v>
      </c>
      <c r="M304" s="76">
        <v>0</v>
      </c>
      <c r="N304" s="76">
        <v>0</v>
      </c>
      <c r="O304" s="76">
        <v>500000</v>
      </c>
      <c r="P304" s="56">
        <f t="shared" si="9"/>
        <v>0</v>
      </c>
    </row>
    <row r="305" spans="1:16" ht="14.4" hidden="1" x14ac:dyDescent="0.2">
      <c r="A305" s="75" t="s">
        <v>303</v>
      </c>
      <c r="B305" s="75" t="s">
        <v>304</v>
      </c>
      <c r="C305" s="58" t="str">
        <f t="shared" si="8"/>
        <v>21375102 MUSEO NACIONAL DE COSTA RICA</v>
      </c>
      <c r="D305" s="75" t="s">
        <v>18</v>
      </c>
      <c r="E305" s="75" t="s">
        <v>149</v>
      </c>
      <c r="F305" s="75" t="s">
        <v>150</v>
      </c>
      <c r="G305" s="76">
        <v>1150000</v>
      </c>
      <c r="H305" s="76">
        <v>1150000</v>
      </c>
      <c r="I305" s="76">
        <v>815204.34</v>
      </c>
      <c r="J305" s="76">
        <v>0</v>
      </c>
      <c r="K305" s="76">
        <v>0</v>
      </c>
      <c r="L305" s="76">
        <v>0</v>
      </c>
      <c r="M305" s="76">
        <v>7927</v>
      </c>
      <c r="N305" s="76">
        <v>0</v>
      </c>
      <c r="O305" s="76">
        <v>1142073</v>
      </c>
      <c r="P305" s="56">
        <f t="shared" si="9"/>
        <v>6.8930434782608699E-3</v>
      </c>
    </row>
    <row r="306" spans="1:16" ht="14.4" hidden="1" x14ac:dyDescent="0.2">
      <c r="A306" s="75" t="s">
        <v>303</v>
      </c>
      <c r="B306" s="75" t="s">
        <v>304</v>
      </c>
      <c r="C306" s="58" t="str">
        <f t="shared" si="8"/>
        <v>21375102 MUSEO NACIONAL DE COSTA RICA</v>
      </c>
      <c r="D306" s="75" t="s">
        <v>18</v>
      </c>
      <c r="E306" s="75" t="s">
        <v>151</v>
      </c>
      <c r="F306" s="75" t="s">
        <v>152</v>
      </c>
      <c r="G306" s="76">
        <v>87199300</v>
      </c>
      <c r="H306" s="76">
        <v>87199300</v>
      </c>
      <c r="I306" s="76">
        <v>61813259.07</v>
      </c>
      <c r="J306" s="76">
        <v>0</v>
      </c>
      <c r="K306" s="76">
        <v>0</v>
      </c>
      <c r="L306" s="76">
        <v>0</v>
      </c>
      <c r="M306" s="76">
        <v>19202151.899999999</v>
      </c>
      <c r="N306" s="76">
        <v>15649478.390000001</v>
      </c>
      <c r="O306" s="76">
        <v>67997148.099999994</v>
      </c>
      <c r="P306" s="56">
        <f t="shared" si="9"/>
        <v>0.22020993173110334</v>
      </c>
    </row>
    <row r="307" spans="1:16" ht="14.4" hidden="1" x14ac:dyDescent="0.2">
      <c r="A307" s="75" t="s">
        <v>303</v>
      </c>
      <c r="B307" s="75" t="s">
        <v>304</v>
      </c>
      <c r="C307" s="58" t="str">
        <f t="shared" si="8"/>
        <v>21375102 MUSEO NACIONAL DE COSTA RICA</v>
      </c>
      <c r="D307" s="75" t="s">
        <v>18</v>
      </c>
      <c r="E307" s="75" t="s">
        <v>153</v>
      </c>
      <c r="F307" s="75" t="s">
        <v>154</v>
      </c>
      <c r="G307" s="76">
        <v>23250000</v>
      </c>
      <c r="H307" s="76">
        <v>24730000</v>
      </c>
      <c r="I307" s="76">
        <v>17158822.120000001</v>
      </c>
      <c r="J307" s="76">
        <v>0</v>
      </c>
      <c r="K307" s="76">
        <v>0</v>
      </c>
      <c r="L307" s="76">
        <v>0</v>
      </c>
      <c r="M307" s="76">
        <v>5932040.4199999999</v>
      </c>
      <c r="N307" s="76">
        <v>3392591.42</v>
      </c>
      <c r="O307" s="76">
        <v>18797959.579999998</v>
      </c>
      <c r="P307" s="56">
        <f t="shared" si="9"/>
        <v>0.23987223695915891</v>
      </c>
    </row>
    <row r="308" spans="1:16" ht="14.4" hidden="1" x14ac:dyDescent="0.2">
      <c r="A308" s="75" t="s">
        <v>303</v>
      </c>
      <c r="B308" s="75" t="s">
        <v>304</v>
      </c>
      <c r="C308" s="58" t="str">
        <f t="shared" si="8"/>
        <v>21375102 MUSEO NACIONAL DE COSTA RICA</v>
      </c>
      <c r="D308" s="75" t="s">
        <v>18</v>
      </c>
      <c r="E308" s="75" t="s">
        <v>155</v>
      </c>
      <c r="F308" s="75" t="s">
        <v>156</v>
      </c>
      <c r="G308" s="76">
        <v>10000000</v>
      </c>
      <c r="H308" s="76">
        <v>10150000</v>
      </c>
      <c r="I308" s="76">
        <v>7157400.6600000001</v>
      </c>
      <c r="J308" s="76">
        <v>0</v>
      </c>
      <c r="K308" s="76">
        <v>0</v>
      </c>
      <c r="L308" s="76">
        <v>0</v>
      </c>
      <c r="M308" s="76">
        <v>3825190</v>
      </c>
      <c r="N308" s="76">
        <v>1285741</v>
      </c>
      <c r="O308" s="76">
        <v>6324810</v>
      </c>
      <c r="P308" s="56">
        <f t="shared" si="9"/>
        <v>0.37686600985221674</v>
      </c>
    </row>
    <row r="309" spans="1:16" ht="14.4" hidden="1" x14ac:dyDescent="0.2">
      <c r="A309" s="75" t="s">
        <v>303</v>
      </c>
      <c r="B309" s="75" t="s">
        <v>304</v>
      </c>
      <c r="C309" s="58" t="str">
        <f t="shared" si="8"/>
        <v>21375102 MUSEO NACIONAL DE COSTA RICA</v>
      </c>
      <c r="D309" s="75" t="s">
        <v>18</v>
      </c>
      <c r="E309" s="75" t="s">
        <v>157</v>
      </c>
      <c r="F309" s="75" t="s">
        <v>158</v>
      </c>
      <c r="G309" s="76">
        <v>700000</v>
      </c>
      <c r="H309" s="76">
        <v>2430000</v>
      </c>
      <c r="I309" s="76">
        <v>1288173.73</v>
      </c>
      <c r="J309" s="76">
        <v>0</v>
      </c>
      <c r="K309" s="76">
        <v>0</v>
      </c>
      <c r="L309" s="76">
        <v>0</v>
      </c>
      <c r="M309" s="76">
        <v>0</v>
      </c>
      <c r="N309" s="76">
        <v>0</v>
      </c>
      <c r="O309" s="76">
        <v>2430000</v>
      </c>
      <c r="P309" s="56">
        <f t="shared" si="9"/>
        <v>0</v>
      </c>
    </row>
    <row r="310" spans="1:16" ht="14.4" hidden="1" x14ac:dyDescent="0.2">
      <c r="A310" s="75" t="s">
        <v>303</v>
      </c>
      <c r="B310" s="75" t="s">
        <v>304</v>
      </c>
      <c r="C310" s="58" t="str">
        <f t="shared" si="8"/>
        <v>21375102 MUSEO NACIONAL DE COSTA RICA</v>
      </c>
      <c r="D310" s="75" t="s">
        <v>18</v>
      </c>
      <c r="E310" s="75" t="s">
        <v>159</v>
      </c>
      <c r="F310" s="75" t="s">
        <v>160</v>
      </c>
      <c r="G310" s="76">
        <v>10250000</v>
      </c>
      <c r="H310" s="76">
        <v>10250000</v>
      </c>
      <c r="I310" s="76">
        <v>7265951.7400000002</v>
      </c>
      <c r="J310" s="76">
        <v>0</v>
      </c>
      <c r="K310" s="76">
        <v>0</v>
      </c>
      <c r="L310" s="76">
        <v>0</v>
      </c>
      <c r="M310" s="76">
        <v>2106850.42</v>
      </c>
      <c r="N310" s="76">
        <v>2106850.42</v>
      </c>
      <c r="O310" s="76">
        <v>8143149.5800000001</v>
      </c>
      <c r="P310" s="56">
        <f t="shared" si="9"/>
        <v>0.20554638243902437</v>
      </c>
    </row>
    <row r="311" spans="1:16" ht="14.4" hidden="1" x14ac:dyDescent="0.2">
      <c r="A311" s="75" t="s">
        <v>303</v>
      </c>
      <c r="B311" s="75" t="s">
        <v>304</v>
      </c>
      <c r="C311" s="58" t="str">
        <f t="shared" si="8"/>
        <v>21375102 MUSEO NACIONAL DE COSTA RICA</v>
      </c>
      <c r="D311" s="75" t="s">
        <v>18</v>
      </c>
      <c r="E311" s="75" t="s">
        <v>161</v>
      </c>
      <c r="F311" s="75" t="s">
        <v>162</v>
      </c>
      <c r="G311" s="76">
        <v>2300000</v>
      </c>
      <c r="H311" s="76">
        <v>1900000</v>
      </c>
      <c r="I311" s="76">
        <v>1447295.99</v>
      </c>
      <c r="J311" s="76">
        <v>0</v>
      </c>
      <c r="K311" s="76">
        <v>0</v>
      </c>
      <c r="L311" s="76">
        <v>0</v>
      </c>
      <c r="M311" s="76">
        <v>0</v>
      </c>
      <c r="N311" s="76">
        <v>0</v>
      </c>
      <c r="O311" s="76">
        <v>1900000</v>
      </c>
      <c r="P311" s="56">
        <f t="shared" si="9"/>
        <v>0</v>
      </c>
    </row>
    <row r="312" spans="1:16" ht="14.4" hidden="1" x14ac:dyDescent="0.2">
      <c r="A312" s="75" t="s">
        <v>303</v>
      </c>
      <c r="B312" s="75" t="s">
        <v>304</v>
      </c>
      <c r="C312" s="58" t="str">
        <f t="shared" si="8"/>
        <v>21375102 MUSEO NACIONAL DE COSTA RICA</v>
      </c>
      <c r="D312" s="75" t="s">
        <v>18</v>
      </c>
      <c r="E312" s="75" t="s">
        <v>163</v>
      </c>
      <c r="F312" s="75" t="s">
        <v>164</v>
      </c>
      <c r="G312" s="76">
        <v>200000</v>
      </c>
      <c r="H312" s="76">
        <v>200000</v>
      </c>
      <c r="I312" s="76">
        <v>141774.67000000001</v>
      </c>
      <c r="J312" s="76">
        <v>0</v>
      </c>
      <c r="K312" s="76">
        <v>0</v>
      </c>
      <c r="L312" s="76">
        <v>0</v>
      </c>
      <c r="M312" s="76">
        <v>50222.12</v>
      </c>
      <c r="N312" s="76">
        <v>0</v>
      </c>
      <c r="O312" s="76">
        <v>149777.88</v>
      </c>
      <c r="P312" s="56">
        <f t="shared" si="9"/>
        <v>0.25111060000000002</v>
      </c>
    </row>
    <row r="313" spans="1:16" ht="14.4" hidden="1" x14ac:dyDescent="0.2">
      <c r="A313" s="75" t="s">
        <v>303</v>
      </c>
      <c r="B313" s="75" t="s">
        <v>304</v>
      </c>
      <c r="C313" s="58" t="str">
        <f t="shared" si="8"/>
        <v>21375102 MUSEO NACIONAL DE COSTA RICA</v>
      </c>
      <c r="D313" s="75" t="s">
        <v>18</v>
      </c>
      <c r="E313" s="75" t="s">
        <v>167</v>
      </c>
      <c r="F313" s="75" t="s">
        <v>168</v>
      </c>
      <c r="G313" s="76">
        <v>200000</v>
      </c>
      <c r="H313" s="76">
        <v>200000</v>
      </c>
      <c r="I313" s="76">
        <v>141774.67000000001</v>
      </c>
      <c r="J313" s="76">
        <v>0</v>
      </c>
      <c r="K313" s="76">
        <v>0</v>
      </c>
      <c r="L313" s="76">
        <v>0</v>
      </c>
      <c r="M313" s="76">
        <v>50222.12</v>
      </c>
      <c r="N313" s="76">
        <v>0</v>
      </c>
      <c r="O313" s="76">
        <v>149777.88</v>
      </c>
      <c r="P313" s="56">
        <f t="shared" si="9"/>
        <v>0.25111060000000002</v>
      </c>
    </row>
    <row r="314" spans="1:16" ht="14.4" hidden="1" x14ac:dyDescent="0.2">
      <c r="A314" s="75" t="s">
        <v>303</v>
      </c>
      <c r="B314" s="75" t="s">
        <v>304</v>
      </c>
      <c r="C314" s="58" t="str">
        <f t="shared" si="8"/>
        <v>21375102 MUSEO NACIONAL DE COSTA RICA</v>
      </c>
      <c r="D314" s="75" t="s">
        <v>18</v>
      </c>
      <c r="E314" s="75" t="s">
        <v>169</v>
      </c>
      <c r="F314" s="75" t="s">
        <v>170</v>
      </c>
      <c r="G314" s="76">
        <v>13750000</v>
      </c>
      <c r="H314" s="76">
        <v>12700000</v>
      </c>
      <c r="I314" s="76">
        <v>9266337.6099999994</v>
      </c>
      <c r="J314" s="76">
        <v>0</v>
      </c>
      <c r="K314" s="76">
        <v>0</v>
      </c>
      <c r="L314" s="76">
        <v>0</v>
      </c>
      <c r="M314" s="76">
        <v>469870.39</v>
      </c>
      <c r="N314" s="76">
        <v>0</v>
      </c>
      <c r="O314" s="76">
        <v>12230129.609999999</v>
      </c>
      <c r="P314" s="56">
        <f t="shared" si="9"/>
        <v>3.6997668503937008E-2</v>
      </c>
    </row>
    <row r="315" spans="1:16" ht="14.4" hidden="1" x14ac:dyDescent="0.2">
      <c r="A315" s="75" t="s">
        <v>303</v>
      </c>
      <c r="B315" s="75" t="s">
        <v>304</v>
      </c>
      <c r="C315" s="58" t="str">
        <f t="shared" si="8"/>
        <v>21375102 MUSEO NACIONAL DE COSTA RICA</v>
      </c>
      <c r="D315" s="75" t="s">
        <v>18</v>
      </c>
      <c r="E315" s="75" t="s">
        <v>171</v>
      </c>
      <c r="F315" s="75" t="s">
        <v>172</v>
      </c>
      <c r="G315" s="76">
        <v>2100000</v>
      </c>
      <c r="H315" s="76">
        <v>2300000</v>
      </c>
      <c r="I315" s="76">
        <v>1580190.36</v>
      </c>
      <c r="J315" s="76">
        <v>0</v>
      </c>
      <c r="K315" s="76">
        <v>0</v>
      </c>
      <c r="L315" s="76">
        <v>0</v>
      </c>
      <c r="M315" s="76">
        <v>0</v>
      </c>
      <c r="N315" s="76">
        <v>0</v>
      </c>
      <c r="O315" s="76">
        <v>2300000</v>
      </c>
      <c r="P315" s="56">
        <f t="shared" si="9"/>
        <v>0</v>
      </c>
    </row>
    <row r="316" spans="1:16" ht="14.4" hidden="1" x14ac:dyDescent="0.2">
      <c r="A316" s="75" t="s">
        <v>303</v>
      </c>
      <c r="B316" s="75" t="s">
        <v>304</v>
      </c>
      <c r="C316" s="58" t="str">
        <f t="shared" si="8"/>
        <v>21375102 MUSEO NACIONAL DE COSTA RICA</v>
      </c>
      <c r="D316" s="75" t="s">
        <v>18</v>
      </c>
      <c r="E316" s="75" t="s">
        <v>173</v>
      </c>
      <c r="F316" s="75" t="s">
        <v>174</v>
      </c>
      <c r="G316" s="76">
        <v>1600000</v>
      </c>
      <c r="H316" s="76">
        <v>1250000</v>
      </c>
      <c r="I316" s="76">
        <v>973973.74</v>
      </c>
      <c r="J316" s="76">
        <v>0</v>
      </c>
      <c r="K316" s="76">
        <v>0</v>
      </c>
      <c r="L316" s="76">
        <v>0</v>
      </c>
      <c r="M316" s="76">
        <v>271200</v>
      </c>
      <c r="N316" s="76">
        <v>0</v>
      </c>
      <c r="O316" s="76">
        <v>978800</v>
      </c>
      <c r="P316" s="56">
        <f t="shared" si="9"/>
        <v>0.21695999999999999</v>
      </c>
    </row>
    <row r="317" spans="1:16" ht="14.4" hidden="1" x14ac:dyDescent="0.2">
      <c r="A317" s="75" t="s">
        <v>303</v>
      </c>
      <c r="B317" s="75" t="s">
        <v>304</v>
      </c>
      <c r="C317" s="58" t="str">
        <f t="shared" si="8"/>
        <v>21375102 MUSEO NACIONAL DE COSTA RICA</v>
      </c>
      <c r="D317" s="75" t="s">
        <v>18</v>
      </c>
      <c r="E317" s="75" t="s">
        <v>175</v>
      </c>
      <c r="F317" s="75" t="s">
        <v>176</v>
      </c>
      <c r="G317" s="76">
        <v>300000</v>
      </c>
      <c r="H317" s="76">
        <v>300000</v>
      </c>
      <c r="I317" s="76">
        <v>212662</v>
      </c>
      <c r="J317" s="76">
        <v>0</v>
      </c>
      <c r="K317" s="76">
        <v>0</v>
      </c>
      <c r="L317" s="76">
        <v>0</v>
      </c>
      <c r="M317" s="76">
        <v>0</v>
      </c>
      <c r="N317" s="76">
        <v>0</v>
      </c>
      <c r="O317" s="76">
        <v>300000</v>
      </c>
      <c r="P317" s="56">
        <f t="shared" si="9"/>
        <v>0</v>
      </c>
    </row>
    <row r="318" spans="1:16" ht="14.4" hidden="1" x14ac:dyDescent="0.2">
      <c r="A318" s="75" t="s">
        <v>303</v>
      </c>
      <c r="B318" s="75" t="s">
        <v>304</v>
      </c>
      <c r="C318" s="58" t="str">
        <f t="shared" si="8"/>
        <v>21375102 MUSEO NACIONAL DE COSTA RICA</v>
      </c>
      <c r="D318" s="75" t="s">
        <v>18</v>
      </c>
      <c r="E318" s="75" t="s">
        <v>177</v>
      </c>
      <c r="F318" s="75" t="s">
        <v>178</v>
      </c>
      <c r="G318" s="76">
        <v>4800000</v>
      </c>
      <c r="H318" s="76">
        <v>5000000</v>
      </c>
      <c r="I318" s="76">
        <v>3494148.38</v>
      </c>
      <c r="J318" s="76">
        <v>0</v>
      </c>
      <c r="K318" s="76">
        <v>0</v>
      </c>
      <c r="L318" s="76">
        <v>0</v>
      </c>
      <c r="M318" s="76">
        <v>0</v>
      </c>
      <c r="N318" s="76">
        <v>0</v>
      </c>
      <c r="O318" s="76">
        <v>5000000</v>
      </c>
      <c r="P318" s="56">
        <f t="shared" si="9"/>
        <v>0</v>
      </c>
    </row>
    <row r="319" spans="1:16" ht="14.4" hidden="1" x14ac:dyDescent="0.2">
      <c r="A319" s="75" t="s">
        <v>303</v>
      </c>
      <c r="B319" s="75" t="s">
        <v>304</v>
      </c>
      <c r="C319" s="58" t="str">
        <f t="shared" si="8"/>
        <v>21375102 MUSEO NACIONAL DE COSTA RICA</v>
      </c>
      <c r="D319" s="75" t="s">
        <v>18</v>
      </c>
      <c r="E319" s="75" t="s">
        <v>324</v>
      </c>
      <c r="F319" s="75" t="s">
        <v>325</v>
      </c>
      <c r="G319" s="76">
        <v>300000</v>
      </c>
      <c r="H319" s="76">
        <v>900000</v>
      </c>
      <c r="I319" s="76">
        <v>487331.04</v>
      </c>
      <c r="J319" s="76">
        <v>0</v>
      </c>
      <c r="K319" s="76">
        <v>0</v>
      </c>
      <c r="L319" s="76">
        <v>0</v>
      </c>
      <c r="M319" s="76">
        <v>0</v>
      </c>
      <c r="N319" s="76">
        <v>0</v>
      </c>
      <c r="O319" s="76">
        <v>900000</v>
      </c>
      <c r="P319" s="56">
        <f t="shared" si="9"/>
        <v>0</v>
      </c>
    </row>
    <row r="320" spans="1:16" ht="14.4" hidden="1" x14ac:dyDescent="0.2">
      <c r="A320" s="75" t="s">
        <v>303</v>
      </c>
      <c r="B320" s="75" t="s">
        <v>304</v>
      </c>
      <c r="C320" s="58" t="str">
        <f t="shared" si="8"/>
        <v>21375102 MUSEO NACIONAL DE COSTA RICA</v>
      </c>
      <c r="D320" s="75" t="s">
        <v>18</v>
      </c>
      <c r="E320" s="75" t="s">
        <v>179</v>
      </c>
      <c r="F320" s="75" t="s">
        <v>180</v>
      </c>
      <c r="G320" s="76">
        <v>3950000</v>
      </c>
      <c r="H320" s="76">
        <v>2250000</v>
      </c>
      <c r="I320" s="76">
        <v>2021820.75</v>
      </c>
      <c r="J320" s="76">
        <v>0</v>
      </c>
      <c r="K320" s="76">
        <v>0</v>
      </c>
      <c r="L320" s="76">
        <v>0</v>
      </c>
      <c r="M320" s="76">
        <v>0</v>
      </c>
      <c r="N320" s="76">
        <v>0</v>
      </c>
      <c r="O320" s="76">
        <v>2250000</v>
      </c>
      <c r="P320" s="56">
        <f t="shared" si="9"/>
        <v>0</v>
      </c>
    </row>
    <row r="321" spans="1:16" ht="14.4" hidden="1" x14ac:dyDescent="0.2">
      <c r="A321" s="75" t="s">
        <v>303</v>
      </c>
      <c r="B321" s="75" t="s">
        <v>304</v>
      </c>
      <c r="C321" s="58" t="str">
        <f t="shared" si="8"/>
        <v>21375102 MUSEO NACIONAL DE COSTA RICA</v>
      </c>
      <c r="D321" s="75" t="s">
        <v>18</v>
      </c>
      <c r="E321" s="75" t="s">
        <v>181</v>
      </c>
      <c r="F321" s="75" t="s">
        <v>182</v>
      </c>
      <c r="G321" s="76">
        <v>700000</v>
      </c>
      <c r="H321" s="76">
        <v>700000</v>
      </c>
      <c r="I321" s="76">
        <v>496211.34</v>
      </c>
      <c r="J321" s="76">
        <v>0</v>
      </c>
      <c r="K321" s="76">
        <v>0</v>
      </c>
      <c r="L321" s="76">
        <v>0</v>
      </c>
      <c r="M321" s="76">
        <v>198670.39</v>
      </c>
      <c r="N321" s="76">
        <v>0</v>
      </c>
      <c r="O321" s="76">
        <v>501329.61</v>
      </c>
      <c r="P321" s="56">
        <f t="shared" si="9"/>
        <v>0.28381484285714287</v>
      </c>
    </row>
    <row r="322" spans="1:16" ht="14.4" hidden="1" x14ac:dyDescent="0.2">
      <c r="A322" s="75" t="s">
        <v>303</v>
      </c>
      <c r="B322" s="75" t="s">
        <v>304</v>
      </c>
      <c r="C322" s="58" t="str">
        <f t="shared" si="8"/>
        <v>21375102 MUSEO NACIONAL DE COSTA RICA</v>
      </c>
      <c r="D322" s="75" t="s">
        <v>18</v>
      </c>
      <c r="E322" s="75" t="s">
        <v>183</v>
      </c>
      <c r="F322" s="75" t="s">
        <v>184</v>
      </c>
      <c r="G322" s="76">
        <v>19129300</v>
      </c>
      <c r="H322" s="76">
        <v>19129300</v>
      </c>
      <c r="I322" s="76">
        <v>13560250.789999999</v>
      </c>
      <c r="J322" s="76">
        <v>0</v>
      </c>
      <c r="K322" s="76">
        <v>0</v>
      </c>
      <c r="L322" s="76">
        <v>0</v>
      </c>
      <c r="M322" s="76">
        <v>2395949.9900000002</v>
      </c>
      <c r="N322" s="76">
        <v>2395949.9900000002</v>
      </c>
      <c r="O322" s="76">
        <v>16733350.01</v>
      </c>
      <c r="P322" s="56">
        <f t="shared" si="9"/>
        <v>0.12525027000465255</v>
      </c>
    </row>
    <row r="323" spans="1:16" ht="14.4" hidden="1" x14ac:dyDescent="0.2">
      <c r="A323" s="75" t="s">
        <v>303</v>
      </c>
      <c r="B323" s="75" t="s">
        <v>304</v>
      </c>
      <c r="C323" s="58" t="str">
        <f t="shared" si="8"/>
        <v>21375102 MUSEO NACIONAL DE COSTA RICA</v>
      </c>
      <c r="D323" s="75" t="s">
        <v>18</v>
      </c>
      <c r="E323" s="75" t="s">
        <v>185</v>
      </c>
      <c r="F323" s="75" t="s">
        <v>186</v>
      </c>
      <c r="G323" s="76">
        <v>600000</v>
      </c>
      <c r="H323" s="76">
        <v>600000</v>
      </c>
      <c r="I323" s="76">
        <v>425324</v>
      </c>
      <c r="J323" s="76">
        <v>0</v>
      </c>
      <c r="K323" s="76">
        <v>0</v>
      </c>
      <c r="L323" s="76">
        <v>0</v>
      </c>
      <c r="M323" s="76">
        <v>0</v>
      </c>
      <c r="N323" s="76">
        <v>0</v>
      </c>
      <c r="O323" s="76">
        <v>600000</v>
      </c>
      <c r="P323" s="56">
        <f t="shared" si="9"/>
        <v>0</v>
      </c>
    </row>
    <row r="324" spans="1:16" ht="14.4" hidden="1" x14ac:dyDescent="0.2">
      <c r="A324" s="75" t="s">
        <v>303</v>
      </c>
      <c r="B324" s="75" t="s">
        <v>304</v>
      </c>
      <c r="C324" s="58" t="str">
        <f t="shared" si="8"/>
        <v>21375102 MUSEO NACIONAL DE COSTA RICA</v>
      </c>
      <c r="D324" s="75" t="s">
        <v>18</v>
      </c>
      <c r="E324" s="75" t="s">
        <v>187</v>
      </c>
      <c r="F324" s="75" t="s">
        <v>188</v>
      </c>
      <c r="G324" s="76">
        <v>18529300</v>
      </c>
      <c r="H324" s="76">
        <v>18529300</v>
      </c>
      <c r="I324" s="76">
        <v>13134926.789999999</v>
      </c>
      <c r="J324" s="76">
        <v>0</v>
      </c>
      <c r="K324" s="76">
        <v>0</v>
      </c>
      <c r="L324" s="76">
        <v>0</v>
      </c>
      <c r="M324" s="76">
        <v>2395949.9900000002</v>
      </c>
      <c r="N324" s="76">
        <v>2395949.9900000002</v>
      </c>
      <c r="O324" s="76">
        <v>16133350.01</v>
      </c>
      <c r="P324" s="56">
        <f t="shared" si="9"/>
        <v>0.1293060174966135</v>
      </c>
    </row>
    <row r="325" spans="1:16" ht="14.4" hidden="1" x14ac:dyDescent="0.2">
      <c r="A325" s="75" t="s">
        <v>303</v>
      </c>
      <c r="B325" s="75" t="s">
        <v>304</v>
      </c>
      <c r="C325" s="58" t="str">
        <f t="shared" si="8"/>
        <v>21375102 MUSEO NACIONAL DE COSTA RICA</v>
      </c>
      <c r="D325" s="75" t="s">
        <v>18</v>
      </c>
      <c r="E325" s="75" t="s">
        <v>189</v>
      </c>
      <c r="F325" s="75" t="s">
        <v>190</v>
      </c>
      <c r="G325" s="76">
        <v>30870000</v>
      </c>
      <c r="H325" s="76">
        <v>30440000</v>
      </c>
      <c r="I325" s="76">
        <v>21686073.879999999</v>
      </c>
      <c r="J325" s="76">
        <v>0</v>
      </c>
      <c r="K325" s="76">
        <v>0</v>
      </c>
      <c r="L325" s="76">
        <v>0</v>
      </c>
      <c r="M325" s="76">
        <v>10354068.98</v>
      </c>
      <c r="N325" s="76">
        <v>9860936.9800000004</v>
      </c>
      <c r="O325" s="76">
        <v>20085931.02</v>
      </c>
      <c r="P325" s="56">
        <f t="shared" si="9"/>
        <v>0.34014681274638636</v>
      </c>
    </row>
    <row r="326" spans="1:16" ht="14.4" hidden="1" x14ac:dyDescent="0.2">
      <c r="A326" s="75" t="s">
        <v>303</v>
      </c>
      <c r="B326" s="75" t="s">
        <v>304</v>
      </c>
      <c r="C326" s="58" t="str">
        <f t="shared" si="8"/>
        <v>21375102 MUSEO NACIONAL DE COSTA RICA</v>
      </c>
      <c r="D326" s="75" t="s">
        <v>18</v>
      </c>
      <c r="E326" s="75" t="s">
        <v>191</v>
      </c>
      <c r="F326" s="75" t="s">
        <v>192</v>
      </c>
      <c r="G326" s="76">
        <v>1390000</v>
      </c>
      <c r="H326" s="76">
        <v>1350000</v>
      </c>
      <c r="I326" s="76">
        <v>967022.67</v>
      </c>
      <c r="J326" s="76">
        <v>0</v>
      </c>
      <c r="K326" s="76">
        <v>0</v>
      </c>
      <c r="L326" s="76">
        <v>0</v>
      </c>
      <c r="M326" s="76">
        <v>111476.22</v>
      </c>
      <c r="N326" s="76">
        <v>111476.22</v>
      </c>
      <c r="O326" s="76">
        <v>1238523.78</v>
      </c>
      <c r="P326" s="56">
        <f t="shared" si="9"/>
        <v>8.257497777777778E-2</v>
      </c>
    </row>
    <row r="327" spans="1:16" ht="14.4" hidden="1" x14ac:dyDescent="0.2">
      <c r="A327" s="75" t="s">
        <v>303</v>
      </c>
      <c r="B327" s="75" t="s">
        <v>304</v>
      </c>
      <c r="C327" s="58" t="str">
        <f t="shared" ref="C327:C390" si="10">+CONCATENATE(A327," ",B327)</f>
        <v>21375102 MUSEO NACIONAL DE COSTA RICA</v>
      </c>
      <c r="D327" s="75" t="s">
        <v>18</v>
      </c>
      <c r="E327" s="75" t="s">
        <v>193</v>
      </c>
      <c r="F327" s="75" t="s">
        <v>194</v>
      </c>
      <c r="G327" s="76">
        <v>150000</v>
      </c>
      <c r="H327" s="76">
        <v>150000</v>
      </c>
      <c r="I327" s="76">
        <v>106331</v>
      </c>
      <c r="J327" s="76">
        <v>0</v>
      </c>
      <c r="K327" s="76">
        <v>0</v>
      </c>
      <c r="L327" s="76">
        <v>0</v>
      </c>
      <c r="M327" s="76">
        <v>0</v>
      </c>
      <c r="N327" s="76">
        <v>0</v>
      </c>
      <c r="O327" s="76">
        <v>150000</v>
      </c>
      <c r="P327" s="56">
        <f t="shared" ref="P327:P390" si="11">+IFERROR(M327/H327,0)</f>
        <v>0</v>
      </c>
    </row>
    <row r="328" spans="1:16" ht="14.4" hidden="1" x14ac:dyDescent="0.2">
      <c r="A328" s="75" t="s">
        <v>303</v>
      </c>
      <c r="B328" s="75" t="s">
        <v>304</v>
      </c>
      <c r="C328" s="58" t="str">
        <f t="shared" si="10"/>
        <v>21375102 MUSEO NACIONAL DE COSTA RICA</v>
      </c>
      <c r="D328" s="75" t="s">
        <v>18</v>
      </c>
      <c r="E328" s="75" t="s">
        <v>195</v>
      </c>
      <c r="F328" s="75" t="s">
        <v>196</v>
      </c>
      <c r="G328" s="76">
        <v>7600000</v>
      </c>
      <c r="H328" s="76">
        <v>4740000</v>
      </c>
      <c r="I328" s="76">
        <v>4078181.64</v>
      </c>
      <c r="J328" s="76">
        <v>0</v>
      </c>
      <c r="K328" s="76">
        <v>0</v>
      </c>
      <c r="L328" s="76">
        <v>0</v>
      </c>
      <c r="M328" s="76">
        <v>195465.2</v>
      </c>
      <c r="N328" s="76">
        <v>195465.2</v>
      </c>
      <c r="O328" s="76">
        <v>4544534.8</v>
      </c>
      <c r="P328" s="56">
        <f t="shared" si="11"/>
        <v>4.1237383966244726E-2</v>
      </c>
    </row>
    <row r="329" spans="1:16" ht="14.4" hidden="1" x14ac:dyDescent="0.2">
      <c r="A329" s="75" t="s">
        <v>303</v>
      </c>
      <c r="B329" s="75" t="s">
        <v>304</v>
      </c>
      <c r="C329" s="58" t="str">
        <f t="shared" si="10"/>
        <v>21375102 MUSEO NACIONAL DE COSTA RICA</v>
      </c>
      <c r="D329" s="75" t="s">
        <v>18</v>
      </c>
      <c r="E329" s="75" t="s">
        <v>197</v>
      </c>
      <c r="F329" s="75" t="s">
        <v>198</v>
      </c>
      <c r="G329" s="76">
        <v>2200000</v>
      </c>
      <c r="H329" s="76">
        <v>3470030</v>
      </c>
      <c r="I329" s="76">
        <v>2140917.88</v>
      </c>
      <c r="J329" s="76">
        <v>0</v>
      </c>
      <c r="K329" s="76">
        <v>0</v>
      </c>
      <c r="L329" s="76">
        <v>0</v>
      </c>
      <c r="M329" s="76">
        <v>1001632</v>
      </c>
      <c r="N329" s="76">
        <v>508500</v>
      </c>
      <c r="O329" s="76">
        <v>2468398</v>
      </c>
      <c r="P329" s="56">
        <f t="shared" si="11"/>
        <v>0.28865225949055195</v>
      </c>
    </row>
    <row r="330" spans="1:16" ht="14.4" hidden="1" x14ac:dyDescent="0.2">
      <c r="A330" s="75" t="s">
        <v>303</v>
      </c>
      <c r="B330" s="75" t="s">
        <v>304</v>
      </c>
      <c r="C330" s="58" t="str">
        <f t="shared" si="10"/>
        <v>21375102 MUSEO NACIONAL DE COSTA RICA</v>
      </c>
      <c r="D330" s="75" t="s">
        <v>18</v>
      </c>
      <c r="E330" s="75" t="s">
        <v>199</v>
      </c>
      <c r="F330" s="75" t="s">
        <v>200</v>
      </c>
      <c r="G330" s="76">
        <v>8680000</v>
      </c>
      <c r="H330" s="76">
        <v>9879970</v>
      </c>
      <c r="I330" s="76">
        <v>6702344.9400000004</v>
      </c>
      <c r="J330" s="76">
        <v>0</v>
      </c>
      <c r="K330" s="76">
        <v>0</v>
      </c>
      <c r="L330" s="76">
        <v>0</v>
      </c>
      <c r="M330" s="76">
        <v>4678554.0599999996</v>
      </c>
      <c r="N330" s="76">
        <v>4678554.0599999996</v>
      </c>
      <c r="O330" s="76">
        <v>5201415.9400000004</v>
      </c>
      <c r="P330" s="56">
        <f t="shared" si="11"/>
        <v>0.47353929819624957</v>
      </c>
    </row>
    <row r="331" spans="1:16" ht="14.4" hidden="1" x14ac:dyDescent="0.2">
      <c r="A331" s="75" t="s">
        <v>303</v>
      </c>
      <c r="B331" s="75" t="s">
        <v>304</v>
      </c>
      <c r="C331" s="58" t="str">
        <f t="shared" si="10"/>
        <v>21375102 MUSEO NACIONAL DE COSTA RICA</v>
      </c>
      <c r="D331" s="75" t="s">
        <v>18</v>
      </c>
      <c r="E331" s="75" t="s">
        <v>201</v>
      </c>
      <c r="F331" s="75" t="s">
        <v>202</v>
      </c>
      <c r="G331" s="76">
        <v>2600000</v>
      </c>
      <c r="H331" s="76">
        <v>2600000</v>
      </c>
      <c r="I331" s="76">
        <v>1843070.69</v>
      </c>
      <c r="J331" s="76">
        <v>0</v>
      </c>
      <c r="K331" s="76">
        <v>0</v>
      </c>
      <c r="L331" s="76">
        <v>0</v>
      </c>
      <c r="M331" s="76">
        <v>0</v>
      </c>
      <c r="N331" s="76">
        <v>0</v>
      </c>
      <c r="O331" s="76">
        <v>2600000</v>
      </c>
      <c r="P331" s="56">
        <f t="shared" si="11"/>
        <v>0</v>
      </c>
    </row>
    <row r="332" spans="1:16" ht="14.4" hidden="1" x14ac:dyDescent="0.2">
      <c r="A332" s="75" t="s">
        <v>303</v>
      </c>
      <c r="B332" s="75" t="s">
        <v>304</v>
      </c>
      <c r="C332" s="58" t="str">
        <f t="shared" si="10"/>
        <v>21375102 MUSEO NACIONAL DE COSTA RICA</v>
      </c>
      <c r="D332" s="75" t="s">
        <v>18</v>
      </c>
      <c r="E332" s="75" t="s">
        <v>203</v>
      </c>
      <c r="F332" s="75" t="s">
        <v>204</v>
      </c>
      <c r="G332" s="76">
        <v>100000</v>
      </c>
      <c r="H332" s="76">
        <v>100000</v>
      </c>
      <c r="I332" s="76">
        <v>70887.34</v>
      </c>
      <c r="J332" s="76">
        <v>0</v>
      </c>
      <c r="K332" s="76">
        <v>0</v>
      </c>
      <c r="L332" s="76">
        <v>0</v>
      </c>
      <c r="M332" s="76">
        <v>0</v>
      </c>
      <c r="N332" s="76">
        <v>0</v>
      </c>
      <c r="O332" s="76">
        <v>100000</v>
      </c>
      <c r="P332" s="56">
        <f t="shared" si="11"/>
        <v>0</v>
      </c>
    </row>
    <row r="333" spans="1:16" ht="14.4" hidden="1" x14ac:dyDescent="0.2">
      <c r="A333" s="75" t="s">
        <v>303</v>
      </c>
      <c r="B333" s="75" t="s">
        <v>304</v>
      </c>
      <c r="C333" s="58" t="str">
        <f t="shared" si="10"/>
        <v>21375102 MUSEO NACIONAL DE COSTA RICA</v>
      </c>
      <c r="D333" s="75" t="s">
        <v>18</v>
      </c>
      <c r="E333" s="75" t="s">
        <v>205</v>
      </c>
      <c r="F333" s="75" t="s">
        <v>206</v>
      </c>
      <c r="G333" s="76">
        <v>8150000</v>
      </c>
      <c r="H333" s="76">
        <v>8150000</v>
      </c>
      <c r="I333" s="76">
        <v>5777317.7199999997</v>
      </c>
      <c r="J333" s="76">
        <v>0</v>
      </c>
      <c r="K333" s="76">
        <v>0</v>
      </c>
      <c r="L333" s="76">
        <v>0</v>
      </c>
      <c r="M333" s="76">
        <v>4366941.5</v>
      </c>
      <c r="N333" s="76">
        <v>4366941.5</v>
      </c>
      <c r="O333" s="76">
        <v>3783058.5</v>
      </c>
      <c r="P333" s="56">
        <f t="shared" si="11"/>
        <v>0.53582104294478528</v>
      </c>
    </row>
    <row r="334" spans="1:16" ht="14.4" hidden="1" x14ac:dyDescent="0.2">
      <c r="A334" s="75" t="s">
        <v>303</v>
      </c>
      <c r="B334" s="75" t="s">
        <v>304</v>
      </c>
      <c r="C334" s="58" t="str">
        <f t="shared" si="10"/>
        <v>21375102 MUSEO NACIONAL DE COSTA RICA</v>
      </c>
      <c r="D334" s="75" t="s">
        <v>18</v>
      </c>
      <c r="E334" s="75" t="s">
        <v>207</v>
      </c>
      <c r="F334" s="75" t="s">
        <v>208</v>
      </c>
      <c r="G334" s="76">
        <v>68748117</v>
      </c>
      <c r="H334" s="76">
        <v>86273887</v>
      </c>
      <c r="I334" s="76">
        <v>63071147.140000001</v>
      </c>
      <c r="J334" s="76">
        <v>0</v>
      </c>
      <c r="K334" s="76">
        <v>0</v>
      </c>
      <c r="L334" s="76">
        <v>0</v>
      </c>
      <c r="M334" s="76">
        <v>29276667.07</v>
      </c>
      <c r="N334" s="76">
        <v>29276667.07</v>
      </c>
      <c r="O334" s="76">
        <v>56997219.93</v>
      </c>
      <c r="P334" s="56">
        <f t="shared" si="11"/>
        <v>0.33934563618305502</v>
      </c>
    </row>
    <row r="335" spans="1:16" ht="14.4" hidden="1" x14ac:dyDescent="0.2">
      <c r="A335" s="75" t="s">
        <v>303</v>
      </c>
      <c r="B335" s="75" t="s">
        <v>304</v>
      </c>
      <c r="C335" s="58" t="str">
        <f t="shared" si="10"/>
        <v>21375102 MUSEO NACIONAL DE COSTA RICA</v>
      </c>
      <c r="D335" s="75" t="s">
        <v>18</v>
      </c>
      <c r="E335" s="75" t="s">
        <v>209</v>
      </c>
      <c r="F335" s="75" t="s">
        <v>210</v>
      </c>
      <c r="G335" s="76">
        <v>33248117</v>
      </c>
      <c r="H335" s="76">
        <v>33248117</v>
      </c>
      <c r="I335" s="76">
        <v>33248117</v>
      </c>
      <c r="J335" s="76">
        <v>0</v>
      </c>
      <c r="K335" s="76">
        <v>0</v>
      </c>
      <c r="L335" s="76">
        <v>0</v>
      </c>
      <c r="M335" s="76">
        <v>5783126.8300000001</v>
      </c>
      <c r="N335" s="76">
        <v>5783126.8300000001</v>
      </c>
      <c r="O335" s="76">
        <v>27464990.170000002</v>
      </c>
      <c r="P335" s="56">
        <f t="shared" si="11"/>
        <v>0.17393847687675065</v>
      </c>
    </row>
    <row r="336" spans="1:16" ht="14.4" hidden="1" x14ac:dyDescent="0.2">
      <c r="A336" s="75" t="s">
        <v>303</v>
      </c>
      <c r="B336" s="75" t="s">
        <v>304</v>
      </c>
      <c r="C336" s="58" t="str">
        <f t="shared" si="10"/>
        <v>21375102 MUSEO NACIONAL DE COSTA RICA</v>
      </c>
      <c r="D336" s="75" t="s">
        <v>18</v>
      </c>
      <c r="E336" s="75" t="s">
        <v>326</v>
      </c>
      <c r="F336" s="75" t="s">
        <v>212</v>
      </c>
      <c r="G336" s="76">
        <v>28681068</v>
      </c>
      <c r="H336" s="76">
        <v>28681068</v>
      </c>
      <c r="I336" s="76">
        <v>28681068</v>
      </c>
      <c r="J336" s="76">
        <v>0</v>
      </c>
      <c r="K336" s="76">
        <v>0</v>
      </c>
      <c r="L336" s="76">
        <v>0</v>
      </c>
      <c r="M336" s="76">
        <v>4988741.2699999996</v>
      </c>
      <c r="N336" s="76">
        <v>4988741.2699999996</v>
      </c>
      <c r="O336" s="76">
        <v>23692326.73</v>
      </c>
      <c r="P336" s="56">
        <f t="shared" si="11"/>
        <v>0.17393847641935786</v>
      </c>
    </row>
    <row r="337" spans="1:16" ht="14.4" hidden="1" x14ac:dyDescent="0.2">
      <c r="A337" s="75" t="s">
        <v>303</v>
      </c>
      <c r="B337" s="75" t="s">
        <v>304</v>
      </c>
      <c r="C337" s="58" t="str">
        <f t="shared" si="10"/>
        <v>21375102 MUSEO NACIONAL DE COSTA RICA</v>
      </c>
      <c r="D337" s="75" t="s">
        <v>18</v>
      </c>
      <c r="E337" s="75" t="s">
        <v>327</v>
      </c>
      <c r="F337" s="75" t="s">
        <v>214</v>
      </c>
      <c r="G337" s="76">
        <v>4567049</v>
      </c>
      <c r="H337" s="76">
        <v>4567049</v>
      </c>
      <c r="I337" s="76">
        <v>4567049</v>
      </c>
      <c r="J337" s="76">
        <v>0</v>
      </c>
      <c r="K337" s="76">
        <v>0</v>
      </c>
      <c r="L337" s="76">
        <v>0</v>
      </c>
      <c r="M337" s="76">
        <v>794385.56</v>
      </c>
      <c r="N337" s="76">
        <v>794385.56</v>
      </c>
      <c r="O337" s="76">
        <v>3772663.44</v>
      </c>
      <c r="P337" s="56">
        <f t="shared" si="11"/>
        <v>0.17393847974917723</v>
      </c>
    </row>
    <row r="338" spans="1:16" ht="14.4" hidden="1" x14ac:dyDescent="0.2">
      <c r="A338" s="75" t="s">
        <v>303</v>
      </c>
      <c r="B338" s="75" t="s">
        <v>304</v>
      </c>
      <c r="C338" s="58" t="str">
        <f t="shared" si="10"/>
        <v>21375102 MUSEO NACIONAL DE COSTA RICA</v>
      </c>
      <c r="D338" s="75" t="s">
        <v>18</v>
      </c>
      <c r="E338" s="75" t="s">
        <v>223</v>
      </c>
      <c r="F338" s="75" t="s">
        <v>224</v>
      </c>
      <c r="G338" s="76">
        <v>35500000</v>
      </c>
      <c r="H338" s="76">
        <v>53025770</v>
      </c>
      <c r="I338" s="76">
        <v>29823030.140000001</v>
      </c>
      <c r="J338" s="76">
        <v>0</v>
      </c>
      <c r="K338" s="76">
        <v>0</v>
      </c>
      <c r="L338" s="76">
        <v>0</v>
      </c>
      <c r="M338" s="76">
        <v>23493540.239999998</v>
      </c>
      <c r="N338" s="76">
        <v>23493540.239999998</v>
      </c>
      <c r="O338" s="76">
        <v>29532229.760000002</v>
      </c>
      <c r="P338" s="56">
        <f t="shared" si="11"/>
        <v>0.44305891720195667</v>
      </c>
    </row>
    <row r="339" spans="1:16" ht="14.4" hidden="1" x14ac:dyDescent="0.2">
      <c r="A339" s="75" t="s">
        <v>303</v>
      </c>
      <c r="B339" s="75" t="s">
        <v>304</v>
      </c>
      <c r="C339" s="58" t="str">
        <f t="shared" si="10"/>
        <v>21375102 MUSEO NACIONAL DE COSTA RICA</v>
      </c>
      <c r="D339" s="75" t="s">
        <v>18</v>
      </c>
      <c r="E339" s="75" t="s">
        <v>225</v>
      </c>
      <c r="F339" s="75" t="s">
        <v>226</v>
      </c>
      <c r="G339" s="76">
        <v>19500000</v>
      </c>
      <c r="H339" s="76">
        <v>37025770</v>
      </c>
      <c r="I339" s="76">
        <v>13823030.140000001</v>
      </c>
      <c r="J339" s="76">
        <v>0</v>
      </c>
      <c r="K339" s="76">
        <v>0</v>
      </c>
      <c r="L339" s="76">
        <v>0</v>
      </c>
      <c r="M339" s="76">
        <v>13621699.539999999</v>
      </c>
      <c r="N339" s="76">
        <v>13621699.539999999</v>
      </c>
      <c r="O339" s="76">
        <v>23404070.460000001</v>
      </c>
      <c r="P339" s="56">
        <f t="shared" si="11"/>
        <v>0.36789780577149372</v>
      </c>
    </row>
    <row r="340" spans="1:16" ht="14.4" hidden="1" x14ac:dyDescent="0.2">
      <c r="A340" s="75" t="s">
        <v>303</v>
      </c>
      <c r="B340" s="75" t="s">
        <v>304</v>
      </c>
      <c r="C340" s="58" t="str">
        <f t="shared" si="10"/>
        <v>21375102 MUSEO NACIONAL DE COSTA RICA</v>
      </c>
      <c r="D340" s="75" t="s">
        <v>18</v>
      </c>
      <c r="E340" s="75" t="s">
        <v>227</v>
      </c>
      <c r="F340" s="75" t="s">
        <v>228</v>
      </c>
      <c r="G340" s="76">
        <v>16000000</v>
      </c>
      <c r="H340" s="76">
        <v>16000000</v>
      </c>
      <c r="I340" s="76">
        <v>16000000</v>
      </c>
      <c r="J340" s="76">
        <v>0</v>
      </c>
      <c r="K340" s="76">
        <v>0</v>
      </c>
      <c r="L340" s="76">
        <v>0</v>
      </c>
      <c r="M340" s="76">
        <v>9871840.6999999993</v>
      </c>
      <c r="N340" s="76">
        <v>9871840.6999999993</v>
      </c>
      <c r="O340" s="76">
        <v>6128159.2999999998</v>
      </c>
      <c r="P340" s="56">
        <f t="shared" si="11"/>
        <v>0.61699004374999999</v>
      </c>
    </row>
    <row r="341" spans="1:16" ht="14.4" hidden="1" x14ac:dyDescent="0.2">
      <c r="A341" s="75" t="s">
        <v>303</v>
      </c>
      <c r="B341" s="75" t="s">
        <v>304</v>
      </c>
      <c r="C341" s="58" t="str">
        <f t="shared" si="10"/>
        <v>21375102 MUSEO NACIONAL DE COSTA RICA</v>
      </c>
      <c r="D341" s="75" t="s">
        <v>251</v>
      </c>
      <c r="E341" s="75" t="s">
        <v>252</v>
      </c>
      <c r="F341" s="75" t="s">
        <v>253</v>
      </c>
      <c r="G341" s="76">
        <v>71970408</v>
      </c>
      <c r="H341" s="76">
        <v>71970408</v>
      </c>
      <c r="I341" s="76">
        <v>71970408</v>
      </c>
      <c r="J341" s="76">
        <v>0</v>
      </c>
      <c r="K341" s="76">
        <v>0</v>
      </c>
      <c r="L341" s="76">
        <v>0</v>
      </c>
      <c r="M341" s="76">
        <v>8981412.8699999992</v>
      </c>
      <c r="N341" s="76">
        <v>0</v>
      </c>
      <c r="O341" s="76">
        <v>62988995.130000003</v>
      </c>
      <c r="P341" s="56">
        <f t="shared" si="11"/>
        <v>0.12479313539531413</v>
      </c>
    </row>
    <row r="342" spans="1:16" ht="14.4" hidden="1" x14ac:dyDescent="0.2">
      <c r="A342" s="75" t="s">
        <v>303</v>
      </c>
      <c r="B342" s="75" t="s">
        <v>304</v>
      </c>
      <c r="C342" s="58" t="str">
        <f t="shared" si="10"/>
        <v>21375102 MUSEO NACIONAL DE COSTA RICA</v>
      </c>
      <c r="D342" s="75" t="s">
        <v>251</v>
      </c>
      <c r="E342" s="75" t="s">
        <v>254</v>
      </c>
      <c r="F342" s="75" t="s">
        <v>255</v>
      </c>
      <c r="G342" s="76">
        <v>41970408</v>
      </c>
      <c r="H342" s="76">
        <v>41970408</v>
      </c>
      <c r="I342" s="76">
        <v>41970408</v>
      </c>
      <c r="J342" s="76">
        <v>0</v>
      </c>
      <c r="K342" s="76">
        <v>0</v>
      </c>
      <c r="L342" s="76">
        <v>0</v>
      </c>
      <c r="M342" s="76">
        <v>0</v>
      </c>
      <c r="N342" s="76">
        <v>0</v>
      </c>
      <c r="O342" s="76">
        <v>41970408</v>
      </c>
      <c r="P342" s="56">
        <f t="shared" si="11"/>
        <v>0</v>
      </c>
    </row>
    <row r="343" spans="1:16" ht="14.4" hidden="1" x14ac:dyDescent="0.2">
      <c r="A343" s="75" t="s">
        <v>303</v>
      </c>
      <c r="B343" s="75" t="s">
        <v>304</v>
      </c>
      <c r="C343" s="58" t="str">
        <f t="shared" si="10"/>
        <v>21375102 MUSEO NACIONAL DE COSTA RICA</v>
      </c>
      <c r="D343" s="75" t="s">
        <v>251</v>
      </c>
      <c r="E343" s="75" t="s">
        <v>258</v>
      </c>
      <c r="F343" s="75" t="s">
        <v>259</v>
      </c>
      <c r="G343" s="76">
        <v>10500000</v>
      </c>
      <c r="H343" s="76">
        <v>10500000</v>
      </c>
      <c r="I343" s="76">
        <v>10500000</v>
      </c>
      <c r="J343" s="76">
        <v>0</v>
      </c>
      <c r="K343" s="76">
        <v>0</v>
      </c>
      <c r="L343" s="76">
        <v>0</v>
      </c>
      <c r="M343" s="76">
        <v>0</v>
      </c>
      <c r="N343" s="76">
        <v>0</v>
      </c>
      <c r="O343" s="76">
        <v>10500000</v>
      </c>
      <c r="P343" s="56">
        <f t="shared" si="11"/>
        <v>0</v>
      </c>
    </row>
    <row r="344" spans="1:16" ht="14.4" hidden="1" x14ac:dyDescent="0.2">
      <c r="A344" s="75" t="s">
        <v>303</v>
      </c>
      <c r="B344" s="75" t="s">
        <v>304</v>
      </c>
      <c r="C344" s="58" t="str">
        <f t="shared" si="10"/>
        <v>21375102 MUSEO NACIONAL DE COSTA RICA</v>
      </c>
      <c r="D344" s="75" t="s">
        <v>251</v>
      </c>
      <c r="E344" s="75" t="s">
        <v>262</v>
      </c>
      <c r="F344" s="75" t="s">
        <v>263</v>
      </c>
      <c r="G344" s="76">
        <v>31470408</v>
      </c>
      <c r="H344" s="76">
        <v>31470408</v>
      </c>
      <c r="I344" s="76">
        <v>31470408</v>
      </c>
      <c r="J344" s="76">
        <v>0</v>
      </c>
      <c r="K344" s="76">
        <v>0</v>
      </c>
      <c r="L344" s="76">
        <v>0</v>
      </c>
      <c r="M344" s="76">
        <v>0</v>
      </c>
      <c r="N344" s="76">
        <v>0</v>
      </c>
      <c r="O344" s="76">
        <v>31470408</v>
      </c>
      <c r="P344" s="56">
        <f t="shared" si="11"/>
        <v>0</v>
      </c>
    </row>
    <row r="345" spans="1:16" ht="14.4" hidden="1" x14ac:dyDescent="0.2">
      <c r="A345" s="75" t="s">
        <v>303</v>
      </c>
      <c r="B345" s="75" t="s">
        <v>304</v>
      </c>
      <c r="C345" s="58" t="str">
        <f t="shared" si="10"/>
        <v>21375102 MUSEO NACIONAL DE COSTA RICA</v>
      </c>
      <c r="D345" s="75" t="s">
        <v>251</v>
      </c>
      <c r="E345" s="75" t="s">
        <v>272</v>
      </c>
      <c r="F345" s="75" t="s">
        <v>273</v>
      </c>
      <c r="G345" s="76">
        <v>30000000</v>
      </c>
      <c r="H345" s="76">
        <v>30000000</v>
      </c>
      <c r="I345" s="76">
        <v>30000000</v>
      </c>
      <c r="J345" s="76">
        <v>0</v>
      </c>
      <c r="K345" s="76">
        <v>0</v>
      </c>
      <c r="L345" s="76">
        <v>0</v>
      </c>
      <c r="M345" s="76">
        <v>8981412.8699999992</v>
      </c>
      <c r="N345" s="76">
        <v>0</v>
      </c>
      <c r="O345" s="76">
        <v>21018587.129999999</v>
      </c>
      <c r="P345" s="56">
        <f t="shared" si="11"/>
        <v>0.29938042899999995</v>
      </c>
    </row>
    <row r="346" spans="1:16" ht="14.4" hidden="1" x14ac:dyDescent="0.2">
      <c r="A346" s="75" t="s">
        <v>303</v>
      </c>
      <c r="B346" s="75" t="s">
        <v>304</v>
      </c>
      <c r="C346" s="58" t="str">
        <f t="shared" si="10"/>
        <v>21375102 MUSEO NACIONAL DE COSTA RICA</v>
      </c>
      <c r="D346" s="75" t="s">
        <v>251</v>
      </c>
      <c r="E346" s="75" t="s">
        <v>274</v>
      </c>
      <c r="F346" s="75" t="s">
        <v>275</v>
      </c>
      <c r="G346" s="76">
        <v>30000000</v>
      </c>
      <c r="H346" s="76">
        <v>30000000</v>
      </c>
      <c r="I346" s="76">
        <v>30000000</v>
      </c>
      <c r="J346" s="76">
        <v>0</v>
      </c>
      <c r="K346" s="76">
        <v>0</v>
      </c>
      <c r="L346" s="76">
        <v>0</v>
      </c>
      <c r="M346" s="76">
        <v>8981412.8699999992</v>
      </c>
      <c r="N346" s="76">
        <v>0</v>
      </c>
      <c r="O346" s="76">
        <v>21018587.129999999</v>
      </c>
      <c r="P346" s="56">
        <f t="shared" si="11"/>
        <v>0.29938042899999995</v>
      </c>
    </row>
    <row r="347" spans="1:16" ht="14.4" hidden="1" x14ac:dyDescent="0.2">
      <c r="A347" s="75" t="s">
        <v>328</v>
      </c>
      <c r="B347" s="75" t="s">
        <v>329</v>
      </c>
      <c r="C347" s="58" t="str">
        <f t="shared" si="10"/>
        <v>21375103 MUSEO DE ARTE COSTARRICENSE</v>
      </c>
      <c r="D347" s="75" t="s">
        <v>18</v>
      </c>
      <c r="E347" s="75" t="s">
        <v>19</v>
      </c>
      <c r="F347" s="75" t="s">
        <v>19</v>
      </c>
      <c r="G347" s="76">
        <v>1859222380</v>
      </c>
      <c r="H347" s="76">
        <v>1849191175</v>
      </c>
      <c r="I347" s="76">
        <v>1596613013.5599999</v>
      </c>
      <c r="J347" s="76">
        <v>0</v>
      </c>
      <c r="K347" s="76">
        <v>0</v>
      </c>
      <c r="L347" s="76">
        <v>0</v>
      </c>
      <c r="M347" s="76">
        <v>791942780.15999997</v>
      </c>
      <c r="N347" s="76">
        <v>777759458.15999997</v>
      </c>
      <c r="O347" s="76">
        <v>1057248394.84</v>
      </c>
      <c r="P347" s="56">
        <f t="shared" si="11"/>
        <v>0.42826441682537231</v>
      </c>
    </row>
    <row r="348" spans="1:16" ht="14.4" hidden="1" x14ac:dyDescent="0.2">
      <c r="A348" s="75" t="s">
        <v>328</v>
      </c>
      <c r="B348" s="75" t="s">
        <v>329</v>
      </c>
      <c r="C348" s="58" t="str">
        <f t="shared" si="10"/>
        <v>21375103 MUSEO DE ARTE COSTARRICENSE</v>
      </c>
      <c r="D348" s="75" t="s">
        <v>18</v>
      </c>
      <c r="E348" s="75" t="s">
        <v>21</v>
      </c>
      <c r="F348" s="75" t="s">
        <v>22</v>
      </c>
      <c r="G348" s="76">
        <v>941076082</v>
      </c>
      <c r="H348" s="76">
        <v>941076082</v>
      </c>
      <c r="I348" s="76">
        <v>941076082</v>
      </c>
      <c r="J348" s="76">
        <v>0</v>
      </c>
      <c r="K348" s="76">
        <v>0</v>
      </c>
      <c r="L348" s="76">
        <v>0</v>
      </c>
      <c r="M348" s="76">
        <v>487853806.35000002</v>
      </c>
      <c r="N348" s="76">
        <v>478530484.35000002</v>
      </c>
      <c r="O348" s="76">
        <v>453222275.64999998</v>
      </c>
      <c r="P348" s="56">
        <f t="shared" si="11"/>
        <v>0.51839996327735804</v>
      </c>
    </row>
    <row r="349" spans="1:16" ht="14.4" hidden="1" x14ac:dyDescent="0.2">
      <c r="A349" s="75" t="s">
        <v>328</v>
      </c>
      <c r="B349" s="75" t="s">
        <v>329</v>
      </c>
      <c r="C349" s="58" t="str">
        <f t="shared" si="10"/>
        <v>21375103 MUSEO DE ARTE COSTARRICENSE</v>
      </c>
      <c r="D349" s="75" t="s">
        <v>18</v>
      </c>
      <c r="E349" s="75" t="s">
        <v>23</v>
      </c>
      <c r="F349" s="75" t="s">
        <v>24</v>
      </c>
      <c r="G349" s="76">
        <v>471314250</v>
      </c>
      <c r="H349" s="76">
        <v>476520140</v>
      </c>
      <c r="I349" s="76">
        <v>476520140</v>
      </c>
      <c r="J349" s="76">
        <v>0</v>
      </c>
      <c r="K349" s="76">
        <v>0</v>
      </c>
      <c r="L349" s="76">
        <v>0</v>
      </c>
      <c r="M349" s="76">
        <v>238904485.61000001</v>
      </c>
      <c r="N349" s="76">
        <v>238904485.61000001</v>
      </c>
      <c r="O349" s="76">
        <v>237615654.38999999</v>
      </c>
      <c r="P349" s="56">
        <f t="shared" si="11"/>
        <v>0.50135233656650902</v>
      </c>
    </row>
    <row r="350" spans="1:16" ht="14.4" hidden="1" x14ac:dyDescent="0.2">
      <c r="A350" s="75" t="s">
        <v>328</v>
      </c>
      <c r="B350" s="75" t="s">
        <v>329</v>
      </c>
      <c r="C350" s="58" t="str">
        <f t="shared" si="10"/>
        <v>21375103 MUSEO DE ARTE COSTARRICENSE</v>
      </c>
      <c r="D350" s="75" t="s">
        <v>18</v>
      </c>
      <c r="E350" s="75" t="s">
        <v>25</v>
      </c>
      <c r="F350" s="75" t="s">
        <v>26</v>
      </c>
      <c r="G350" s="76">
        <v>458814250</v>
      </c>
      <c r="H350" s="76">
        <v>472216140</v>
      </c>
      <c r="I350" s="76">
        <v>472216140</v>
      </c>
      <c r="J350" s="76">
        <v>0</v>
      </c>
      <c r="K350" s="76">
        <v>0</v>
      </c>
      <c r="L350" s="76">
        <v>0</v>
      </c>
      <c r="M350" s="76">
        <v>236482835.50999999</v>
      </c>
      <c r="N350" s="76">
        <v>236482835.50999999</v>
      </c>
      <c r="O350" s="76">
        <v>235733304.49000001</v>
      </c>
      <c r="P350" s="56">
        <f t="shared" si="11"/>
        <v>0.50079363130197119</v>
      </c>
    </row>
    <row r="351" spans="1:16" ht="14.4" hidden="1" x14ac:dyDescent="0.2">
      <c r="A351" s="75" t="s">
        <v>328</v>
      </c>
      <c r="B351" s="75" t="s">
        <v>329</v>
      </c>
      <c r="C351" s="58" t="str">
        <f t="shared" si="10"/>
        <v>21375103 MUSEO DE ARTE COSTARRICENSE</v>
      </c>
      <c r="D351" s="75" t="s">
        <v>18</v>
      </c>
      <c r="E351" s="75" t="s">
        <v>305</v>
      </c>
      <c r="F351" s="75" t="s">
        <v>306</v>
      </c>
      <c r="G351" s="76">
        <v>8500000</v>
      </c>
      <c r="H351" s="76">
        <v>4304000</v>
      </c>
      <c r="I351" s="76">
        <v>4304000</v>
      </c>
      <c r="J351" s="76">
        <v>0</v>
      </c>
      <c r="K351" s="76">
        <v>0</v>
      </c>
      <c r="L351" s="76">
        <v>0</v>
      </c>
      <c r="M351" s="76">
        <v>2421650.1</v>
      </c>
      <c r="N351" s="76">
        <v>2421650.1</v>
      </c>
      <c r="O351" s="76">
        <v>1882349.9</v>
      </c>
      <c r="P351" s="56">
        <f t="shared" si="11"/>
        <v>0.56265104553903345</v>
      </c>
    </row>
    <row r="352" spans="1:16" ht="14.4" hidden="1" x14ac:dyDescent="0.2">
      <c r="A352" s="75" t="s">
        <v>328</v>
      </c>
      <c r="B352" s="75" t="s">
        <v>329</v>
      </c>
      <c r="C352" s="58" t="str">
        <f t="shared" si="10"/>
        <v>21375103 MUSEO DE ARTE COSTARRICENSE</v>
      </c>
      <c r="D352" s="75" t="s">
        <v>18</v>
      </c>
      <c r="E352" s="75" t="s">
        <v>27</v>
      </c>
      <c r="F352" s="75" t="s">
        <v>28</v>
      </c>
      <c r="G352" s="76">
        <v>4000000</v>
      </c>
      <c r="H352" s="76">
        <v>0</v>
      </c>
      <c r="I352" s="76">
        <v>0</v>
      </c>
      <c r="J352" s="76">
        <v>0</v>
      </c>
      <c r="K352" s="76">
        <v>0</v>
      </c>
      <c r="L352" s="76">
        <v>0</v>
      </c>
      <c r="M352" s="76">
        <v>0</v>
      </c>
      <c r="N352" s="76">
        <v>0</v>
      </c>
      <c r="O352" s="76">
        <v>0</v>
      </c>
      <c r="P352" s="56">
        <f t="shared" si="11"/>
        <v>0</v>
      </c>
    </row>
    <row r="353" spans="1:16" ht="14.4" hidden="1" x14ac:dyDescent="0.2">
      <c r="A353" s="75" t="s">
        <v>328</v>
      </c>
      <c r="B353" s="75" t="s">
        <v>329</v>
      </c>
      <c r="C353" s="58" t="str">
        <f t="shared" si="10"/>
        <v>21375103 MUSEO DE ARTE COSTARRICENSE</v>
      </c>
      <c r="D353" s="75" t="s">
        <v>18</v>
      </c>
      <c r="E353" s="75" t="s">
        <v>29</v>
      </c>
      <c r="F353" s="75" t="s">
        <v>30</v>
      </c>
      <c r="G353" s="76">
        <v>6800000</v>
      </c>
      <c r="H353" s="76">
        <v>6800000</v>
      </c>
      <c r="I353" s="76">
        <v>6800000</v>
      </c>
      <c r="J353" s="76">
        <v>0</v>
      </c>
      <c r="K353" s="76">
        <v>0</v>
      </c>
      <c r="L353" s="76">
        <v>0</v>
      </c>
      <c r="M353" s="76">
        <v>2518952.9300000002</v>
      </c>
      <c r="N353" s="76">
        <v>2518952.9300000002</v>
      </c>
      <c r="O353" s="76">
        <v>4281047.07</v>
      </c>
      <c r="P353" s="56">
        <f t="shared" si="11"/>
        <v>0.37043425441176475</v>
      </c>
    </row>
    <row r="354" spans="1:16" ht="14.4" hidden="1" x14ac:dyDescent="0.2">
      <c r="A354" s="75" t="s">
        <v>328</v>
      </c>
      <c r="B354" s="75" t="s">
        <v>329</v>
      </c>
      <c r="C354" s="58" t="str">
        <f t="shared" si="10"/>
        <v>21375103 MUSEO DE ARTE COSTARRICENSE</v>
      </c>
      <c r="D354" s="75" t="s">
        <v>18</v>
      </c>
      <c r="E354" s="75" t="s">
        <v>31</v>
      </c>
      <c r="F354" s="75" t="s">
        <v>32</v>
      </c>
      <c r="G354" s="76">
        <v>6800000</v>
      </c>
      <c r="H354" s="76">
        <v>6800000</v>
      </c>
      <c r="I354" s="76">
        <v>6800000</v>
      </c>
      <c r="J354" s="76">
        <v>0</v>
      </c>
      <c r="K354" s="76">
        <v>0</v>
      </c>
      <c r="L354" s="76">
        <v>0</v>
      </c>
      <c r="M354" s="76">
        <v>2518952.9300000002</v>
      </c>
      <c r="N354" s="76">
        <v>2518952.9300000002</v>
      </c>
      <c r="O354" s="76">
        <v>4281047.07</v>
      </c>
      <c r="P354" s="56">
        <f t="shared" si="11"/>
        <v>0.37043425441176475</v>
      </c>
    </row>
    <row r="355" spans="1:16" ht="14.4" hidden="1" x14ac:dyDescent="0.2">
      <c r="A355" s="75" t="s">
        <v>328</v>
      </c>
      <c r="B355" s="75" t="s">
        <v>329</v>
      </c>
      <c r="C355" s="58" t="str">
        <f t="shared" si="10"/>
        <v>21375103 MUSEO DE ARTE COSTARRICENSE</v>
      </c>
      <c r="D355" s="75" t="s">
        <v>18</v>
      </c>
      <c r="E355" s="75" t="s">
        <v>33</v>
      </c>
      <c r="F355" s="75" t="s">
        <v>34</v>
      </c>
      <c r="G355" s="76">
        <v>309698029</v>
      </c>
      <c r="H355" s="76">
        <v>304492139</v>
      </c>
      <c r="I355" s="76">
        <v>304492139</v>
      </c>
      <c r="J355" s="76">
        <v>0</v>
      </c>
      <c r="K355" s="76">
        <v>0</v>
      </c>
      <c r="L355" s="76">
        <v>0</v>
      </c>
      <c r="M355" s="76">
        <v>157926824.22</v>
      </c>
      <c r="N355" s="76">
        <v>157926824.22</v>
      </c>
      <c r="O355" s="76">
        <v>146565314.78</v>
      </c>
      <c r="P355" s="56">
        <f t="shared" si="11"/>
        <v>0.51865649057035257</v>
      </c>
    </row>
    <row r="356" spans="1:16" ht="14.4" hidden="1" x14ac:dyDescent="0.2">
      <c r="A356" s="75" t="s">
        <v>328</v>
      </c>
      <c r="B356" s="75" t="s">
        <v>329</v>
      </c>
      <c r="C356" s="58" t="str">
        <f t="shared" si="10"/>
        <v>21375103 MUSEO DE ARTE COSTARRICENSE</v>
      </c>
      <c r="D356" s="75" t="s">
        <v>18</v>
      </c>
      <c r="E356" s="75" t="s">
        <v>35</v>
      </c>
      <c r="F356" s="75" t="s">
        <v>36</v>
      </c>
      <c r="G356" s="76">
        <v>121200000</v>
      </c>
      <c r="H356" s="76">
        <v>115252771</v>
      </c>
      <c r="I356" s="76">
        <v>115252771</v>
      </c>
      <c r="J356" s="76">
        <v>0</v>
      </c>
      <c r="K356" s="76">
        <v>0</v>
      </c>
      <c r="L356" s="76">
        <v>0</v>
      </c>
      <c r="M356" s="76">
        <v>61875904.149999999</v>
      </c>
      <c r="N356" s="76">
        <v>61875904.149999999</v>
      </c>
      <c r="O356" s="76">
        <v>53376866.850000001</v>
      </c>
      <c r="P356" s="56">
        <f t="shared" si="11"/>
        <v>0.53687129266505873</v>
      </c>
    </row>
    <row r="357" spans="1:16" ht="14.4" hidden="1" x14ac:dyDescent="0.2">
      <c r="A357" s="75" t="s">
        <v>328</v>
      </c>
      <c r="B357" s="75" t="s">
        <v>329</v>
      </c>
      <c r="C357" s="58" t="str">
        <f t="shared" si="10"/>
        <v>21375103 MUSEO DE ARTE COSTARRICENSE</v>
      </c>
      <c r="D357" s="75" t="s">
        <v>18</v>
      </c>
      <c r="E357" s="75" t="s">
        <v>37</v>
      </c>
      <c r="F357" s="75" t="s">
        <v>38</v>
      </c>
      <c r="G357" s="76">
        <v>63946610</v>
      </c>
      <c r="H357" s="76">
        <v>63946610</v>
      </c>
      <c r="I357" s="76">
        <v>63946610</v>
      </c>
      <c r="J357" s="76">
        <v>0</v>
      </c>
      <c r="K357" s="76">
        <v>0</v>
      </c>
      <c r="L357" s="76">
        <v>0</v>
      </c>
      <c r="M357" s="76">
        <v>36461180.329999998</v>
      </c>
      <c r="N357" s="76">
        <v>36461180.329999998</v>
      </c>
      <c r="O357" s="76">
        <v>27485429.670000002</v>
      </c>
      <c r="P357" s="56">
        <f t="shared" si="11"/>
        <v>0.57018159883690467</v>
      </c>
    </row>
    <row r="358" spans="1:16" ht="14.4" hidden="1" x14ac:dyDescent="0.2">
      <c r="A358" s="75" t="s">
        <v>328</v>
      </c>
      <c r="B358" s="75" t="s">
        <v>329</v>
      </c>
      <c r="C358" s="58" t="str">
        <f t="shared" si="10"/>
        <v>21375103 MUSEO DE ARTE COSTARRICENSE</v>
      </c>
      <c r="D358" s="75" t="s">
        <v>18</v>
      </c>
      <c r="E358" s="75" t="s">
        <v>39</v>
      </c>
      <c r="F358" s="75" t="s">
        <v>40</v>
      </c>
      <c r="G358" s="76">
        <v>59475720</v>
      </c>
      <c r="H358" s="76">
        <v>59475720</v>
      </c>
      <c r="I358" s="76">
        <v>59475720</v>
      </c>
      <c r="J358" s="76">
        <v>0</v>
      </c>
      <c r="K358" s="76">
        <v>0</v>
      </c>
      <c r="L358" s="76">
        <v>0</v>
      </c>
      <c r="M358" s="76">
        <v>2578077.2599999998</v>
      </c>
      <c r="N358" s="76">
        <v>2578077.2599999998</v>
      </c>
      <c r="O358" s="76">
        <v>56897642.740000002</v>
      </c>
      <c r="P358" s="56">
        <f t="shared" si="11"/>
        <v>4.3346717954822568E-2</v>
      </c>
    </row>
    <row r="359" spans="1:16" ht="14.4" hidden="1" x14ac:dyDescent="0.2">
      <c r="A359" s="75" t="s">
        <v>328</v>
      </c>
      <c r="B359" s="75" t="s">
        <v>329</v>
      </c>
      <c r="C359" s="58" t="str">
        <f t="shared" si="10"/>
        <v>21375103 MUSEO DE ARTE COSTARRICENSE</v>
      </c>
      <c r="D359" s="75" t="s">
        <v>18</v>
      </c>
      <c r="E359" s="75" t="s">
        <v>41</v>
      </c>
      <c r="F359" s="75" t="s">
        <v>42</v>
      </c>
      <c r="G359" s="76">
        <v>48575699</v>
      </c>
      <c r="H359" s="76">
        <v>49317038</v>
      </c>
      <c r="I359" s="76">
        <v>49317038</v>
      </c>
      <c r="J359" s="76">
        <v>0</v>
      </c>
      <c r="K359" s="76">
        <v>0</v>
      </c>
      <c r="L359" s="76">
        <v>0</v>
      </c>
      <c r="M359" s="76">
        <v>47482413.32</v>
      </c>
      <c r="N359" s="76">
        <v>47482413.32</v>
      </c>
      <c r="O359" s="76">
        <v>1834624.68</v>
      </c>
      <c r="P359" s="56">
        <f t="shared" si="11"/>
        <v>0.96279937412299577</v>
      </c>
    </row>
    <row r="360" spans="1:16" ht="14.4" hidden="1" x14ac:dyDescent="0.2">
      <c r="A360" s="75" t="s">
        <v>328</v>
      </c>
      <c r="B360" s="75" t="s">
        <v>329</v>
      </c>
      <c r="C360" s="58" t="str">
        <f t="shared" si="10"/>
        <v>21375103 MUSEO DE ARTE COSTARRICENSE</v>
      </c>
      <c r="D360" s="75" t="s">
        <v>18</v>
      </c>
      <c r="E360" s="75" t="s">
        <v>43</v>
      </c>
      <c r="F360" s="75" t="s">
        <v>44</v>
      </c>
      <c r="G360" s="76">
        <v>16500000</v>
      </c>
      <c r="H360" s="76">
        <v>16500000</v>
      </c>
      <c r="I360" s="76">
        <v>16500000</v>
      </c>
      <c r="J360" s="76">
        <v>0</v>
      </c>
      <c r="K360" s="76">
        <v>0</v>
      </c>
      <c r="L360" s="76">
        <v>0</v>
      </c>
      <c r="M360" s="76">
        <v>9529249.1600000001</v>
      </c>
      <c r="N360" s="76">
        <v>9529249.1600000001</v>
      </c>
      <c r="O360" s="76">
        <v>6970750.8399999999</v>
      </c>
      <c r="P360" s="56">
        <f t="shared" si="11"/>
        <v>0.57753025212121212</v>
      </c>
    </row>
    <row r="361" spans="1:16" ht="14.4" hidden="1" x14ac:dyDescent="0.2">
      <c r="A361" s="75" t="s">
        <v>328</v>
      </c>
      <c r="B361" s="75" t="s">
        <v>329</v>
      </c>
      <c r="C361" s="58" t="str">
        <f t="shared" si="10"/>
        <v>21375103 MUSEO DE ARTE COSTARRICENSE</v>
      </c>
      <c r="D361" s="75" t="s">
        <v>18</v>
      </c>
      <c r="E361" s="75" t="s">
        <v>45</v>
      </c>
      <c r="F361" s="75" t="s">
        <v>46</v>
      </c>
      <c r="G361" s="76">
        <v>71012815</v>
      </c>
      <c r="H361" s="76">
        <v>71012815</v>
      </c>
      <c r="I361" s="76">
        <v>71012815</v>
      </c>
      <c r="J361" s="76">
        <v>0</v>
      </c>
      <c r="K361" s="76">
        <v>0</v>
      </c>
      <c r="L361" s="76">
        <v>0</v>
      </c>
      <c r="M361" s="76">
        <v>41619912</v>
      </c>
      <c r="N361" s="76">
        <v>36997098</v>
      </c>
      <c r="O361" s="76">
        <v>29392903</v>
      </c>
      <c r="P361" s="56">
        <f t="shared" si="11"/>
        <v>0.58609015851575519</v>
      </c>
    </row>
    <row r="362" spans="1:16" ht="14.4" hidden="1" x14ac:dyDescent="0.2">
      <c r="A362" s="75" t="s">
        <v>328</v>
      </c>
      <c r="B362" s="75" t="s">
        <v>329</v>
      </c>
      <c r="C362" s="58" t="str">
        <f t="shared" si="10"/>
        <v>21375103 MUSEO DE ARTE COSTARRICENSE</v>
      </c>
      <c r="D362" s="75" t="s">
        <v>18</v>
      </c>
      <c r="E362" s="75" t="s">
        <v>330</v>
      </c>
      <c r="F362" s="75" t="s">
        <v>48</v>
      </c>
      <c r="G362" s="76">
        <v>67371132</v>
      </c>
      <c r="H362" s="76">
        <v>67371132</v>
      </c>
      <c r="I362" s="76">
        <v>67371132</v>
      </c>
      <c r="J362" s="76">
        <v>0</v>
      </c>
      <c r="K362" s="76">
        <v>0</v>
      </c>
      <c r="L362" s="76">
        <v>0</v>
      </c>
      <c r="M362" s="76">
        <v>39494773</v>
      </c>
      <c r="N362" s="76">
        <v>35108865</v>
      </c>
      <c r="O362" s="76">
        <v>27876359</v>
      </c>
      <c r="P362" s="56">
        <f t="shared" si="11"/>
        <v>0.58622694658002783</v>
      </c>
    </row>
    <row r="363" spans="1:16" ht="14.4" hidden="1" x14ac:dyDescent="0.2">
      <c r="A363" s="75" t="s">
        <v>328</v>
      </c>
      <c r="B363" s="75" t="s">
        <v>329</v>
      </c>
      <c r="C363" s="58" t="str">
        <f t="shared" si="10"/>
        <v>21375103 MUSEO DE ARTE COSTARRICENSE</v>
      </c>
      <c r="D363" s="75" t="s">
        <v>18</v>
      </c>
      <c r="E363" s="75" t="s">
        <v>331</v>
      </c>
      <c r="F363" s="75" t="s">
        <v>50</v>
      </c>
      <c r="G363" s="76">
        <v>3641683</v>
      </c>
      <c r="H363" s="76">
        <v>3641683</v>
      </c>
      <c r="I363" s="76">
        <v>3641683</v>
      </c>
      <c r="J363" s="76">
        <v>0</v>
      </c>
      <c r="K363" s="76">
        <v>0</v>
      </c>
      <c r="L363" s="76">
        <v>0</v>
      </c>
      <c r="M363" s="76">
        <v>2125139</v>
      </c>
      <c r="N363" s="76">
        <v>1888233</v>
      </c>
      <c r="O363" s="76">
        <v>1516544</v>
      </c>
      <c r="P363" s="56">
        <f t="shared" si="11"/>
        <v>0.58355957945817905</v>
      </c>
    </row>
    <row r="364" spans="1:16" ht="14.4" hidden="1" x14ac:dyDescent="0.2">
      <c r="A364" s="75" t="s">
        <v>328</v>
      </c>
      <c r="B364" s="75" t="s">
        <v>329</v>
      </c>
      <c r="C364" s="58" t="str">
        <f t="shared" si="10"/>
        <v>21375103 MUSEO DE ARTE COSTARRICENSE</v>
      </c>
      <c r="D364" s="75" t="s">
        <v>18</v>
      </c>
      <c r="E364" s="75" t="s">
        <v>51</v>
      </c>
      <c r="F364" s="75" t="s">
        <v>52</v>
      </c>
      <c r="G364" s="76">
        <v>82250988</v>
      </c>
      <c r="H364" s="76">
        <v>82250988</v>
      </c>
      <c r="I364" s="76">
        <v>82250988</v>
      </c>
      <c r="J364" s="76">
        <v>0</v>
      </c>
      <c r="K364" s="76">
        <v>0</v>
      </c>
      <c r="L364" s="76">
        <v>0</v>
      </c>
      <c r="M364" s="76">
        <v>46883631.590000004</v>
      </c>
      <c r="N364" s="76">
        <v>42183123.590000004</v>
      </c>
      <c r="O364" s="76">
        <v>35367356.409999996</v>
      </c>
      <c r="P364" s="56">
        <f t="shared" si="11"/>
        <v>0.57000691092002453</v>
      </c>
    </row>
    <row r="365" spans="1:16" ht="14.4" hidden="1" x14ac:dyDescent="0.2">
      <c r="A365" s="75" t="s">
        <v>328</v>
      </c>
      <c r="B365" s="75" t="s">
        <v>329</v>
      </c>
      <c r="C365" s="58" t="str">
        <f t="shared" si="10"/>
        <v>21375103 MUSEO DE ARTE COSTARRICENSE</v>
      </c>
      <c r="D365" s="75" t="s">
        <v>18</v>
      </c>
      <c r="E365" s="75" t="s">
        <v>332</v>
      </c>
      <c r="F365" s="75" t="s">
        <v>54</v>
      </c>
      <c r="G365" s="76">
        <v>39475842</v>
      </c>
      <c r="H365" s="76">
        <v>39475842</v>
      </c>
      <c r="I365" s="76">
        <v>39475842</v>
      </c>
      <c r="J365" s="76">
        <v>0</v>
      </c>
      <c r="K365" s="76">
        <v>0</v>
      </c>
      <c r="L365" s="76">
        <v>0</v>
      </c>
      <c r="M365" s="76">
        <v>23108457</v>
      </c>
      <c r="N365" s="76">
        <v>20540127</v>
      </c>
      <c r="O365" s="76">
        <v>16367385</v>
      </c>
      <c r="P365" s="56">
        <f t="shared" si="11"/>
        <v>0.58538224466497768</v>
      </c>
    </row>
    <row r="366" spans="1:16" ht="14.4" hidden="1" x14ac:dyDescent="0.2">
      <c r="A366" s="75" t="s">
        <v>328</v>
      </c>
      <c r="B366" s="75" t="s">
        <v>329</v>
      </c>
      <c r="C366" s="58" t="str">
        <f t="shared" si="10"/>
        <v>21375103 MUSEO DE ARTE COSTARRICENSE</v>
      </c>
      <c r="D366" s="75" t="s">
        <v>18</v>
      </c>
      <c r="E366" s="75" t="s">
        <v>333</v>
      </c>
      <c r="F366" s="75" t="s">
        <v>56</v>
      </c>
      <c r="G366" s="76">
        <v>21850097</v>
      </c>
      <c r="H366" s="76">
        <v>21850097</v>
      </c>
      <c r="I366" s="76">
        <v>21850097</v>
      </c>
      <c r="J366" s="76">
        <v>0</v>
      </c>
      <c r="K366" s="76">
        <v>0</v>
      </c>
      <c r="L366" s="76">
        <v>0</v>
      </c>
      <c r="M366" s="76">
        <v>12750858</v>
      </c>
      <c r="N366" s="76">
        <v>11329405</v>
      </c>
      <c r="O366" s="76">
        <v>9099239</v>
      </c>
      <c r="P366" s="56">
        <f t="shared" si="11"/>
        <v>0.58356070455888598</v>
      </c>
    </row>
    <row r="367" spans="1:16" ht="14.4" hidden="1" x14ac:dyDescent="0.2">
      <c r="A367" s="75" t="s">
        <v>328</v>
      </c>
      <c r="B367" s="75" t="s">
        <v>329</v>
      </c>
      <c r="C367" s="58" t="str">
        <f t="shared" si="10"/>
        <v>21375103 MUSEO DE ARTE COSTARRICENSE</v>
      </c>
      <c r="D367" s="75" t="s">
        <v>18</v>
      </c>
      <c r="E367" s="75" t="s">
        <v>334</v>
      </c>
      <c r="F367" s="75" t="s">
        <v>58</v>
      </c>
      <c r="G367" s="76">
        <v>10925049</v>
      </c>
      <c r="H367" s="76">
        <v>10925049</v>
      </c>
      <c r="I367" s="76">
        <v>10925049</v>
      </c>
      <c r="J367" s="76">
        <v>0</v>
      </c>
      <c r="K367" s="76">
        <v>0</v>
      </c>
      <c r="L367" s="76">
        <v>0</v>
      </c>
      <c r="M367" s="76">
        <v>6375421</v>
      </c>
      <c r="N367" s="76">
        <v>5664696</v>
      </c>
      <c r="O367" s="76">
        <v>4549628</v>
      </c>
      <c r="P367" s="56">
        <f t="shared" si="11"/>
        <v>0.58355994558926005</v>
      </c>
    </row>
    <row r="368" spans="1:16" ht="14.4" hidden="1" x14ac:dyDescent="0.2">
      <c r="A368" s="75" t="s">
        <v>328</v>
      </c>
      <c r="B368" s="75" t="s">
        <v>329</v>
      </c>
      <c r="C368" s="58" t="str">
        <f t="shared" si="10"/>
        <v>21375103 MUSEO DE ARTE COSTARRICENSE</v>
      </c>
      <c r="D368" s="75" t="s">
        <v>18</v>
      </c>
      <c r="E368" s="75" t="s">
        <v>335</v>
      </c>
      <c r="F368" s="75" t="s">
        <v>60</v>
      </c>
      <c r="G368" s="76">
        <v>10000000</v>
      </c>
      <c r="H368" s="76">
        <v>10000000</v>
      </c>
      <c r="I368" s="76">
        <v>10000000</v>
      </c>
      <c r="J368" s="76">
        <v>0</v>
      </c>
      <c r="K368" s="76">
        <v>0</v>
      </c>
      <c r="L368" s="76">
        <v>0</v>
      </c>
      <c r="M368" s="76">
        <v>4648895.59</v>
      </c>
      <c r="N368" s="76">
        <v>4648895.59</v>
      </c>
      <c r="O368" s="76">
        <v>5351104.41</v>
      </c>
      <c r="P368" s="56">
        <f t="shared" si="11"/>
        <v>0.46488955900000001</v>
      </c>
    </row>
    <row r="369" spans="1:16" ht="14.4" hidden="1" x14ac:dyDescent="0.2">
      <c r="A369" s="75" t="s">
        <v>328</v>
      </c>
      <c r="B369" s="75" t="s">
        <v>329</v>
      </c>
      <c r="C369" s="58" t="str">
        <f t="shared" si="10"/>
        <v>21375103 MUSEO DE ARTE COSTARRICENSE</v>
      </c>
      <c r="D369" s="75" t="s">
        <v>18</v>
      </c>
      <c r="E369" s="75" t="s">
        <v>61</v>
      </c>
      <c r="F369" s="75" t="s">
        <v>62</v>
      </c>
      <c r="G369" s="76">
        <v>654295484</v>
      </c>
      <c r="H369" s="76">
        <v>644264279</v>
      </c>
      <c r="I369" s="76">
        <v>446017569.80000001</v>
      </c>
      <c r="J369" s="76">
        <v>0</v>
      </c>
      <c r="K369" s="76">
        <v>0</v>
      </c>
      <c r="L369" s="76">
        <v>0</v>
      </c>
      <c r="M369" s="76">
        <v>237616037.41</v>
      </c>
      <c r="N369" s="76">
        <v>237616037.41</v>
      </c>
      <c r="O369" s="76">
        <v>406648241.58999997</v>
      </c>
      <c r="P369" s="56">
        <f t="shared" si="11"/>
        <v>0.36881765007803574</v>
      </c>
    </row>
    <row r="370" spans="1:16" ht="14.4" hidden="1" x14ac:dyDescent="0.2">
      <c r="A370" s="75" t="s">
        <v>328</v>
      </c>
      <c r="B370" s="75" t="s">
        <v>329</v>
      </c>
      <c r="C370" s="58" t="str">
        <f t="shared" si="10"/>
        <v>21375103 MUSEO DE ARTE COSTARRICENSE</v>
      </c>
      <c r="D370" s="75" t="s">
        <v>18</v>
      </c>
      <c r="E370" s="75" t="s">
        <v>63</v>
      </c>
      <c r="F370" s="75" t="s">
        <v>64</v>
      </c>
      <c r="G370" s="76">
        <v>130305712</v>
      </c>
      <c r="H370" s="76">
        <v>130305712</v>
      </c>
      <c r="I370" s="76">
        <v>101743644.58</v>
      </c>
      <c r="J370" s="76">
        <v>0</v>
      </c>
      <c r="K370" s="76">
        <v>0</v>
      </c>
      <c r="L370" s="76">
        <v>0</v>
      </c>
      <c r="M370" s="76">
        <v>65958271.359999999</v>
      </c>
      <c r="N370" s="76">
        <v>65958271.359999999</v>
      </c>
      <c r="O370" s="76">
        <v>64347440.640000001</v>
      </c>
      <c r="P370" s="56">
        <f t="shared" si="11"/>
        <v>0.50618096741607155</v>
      </c>
    </row>
    <row r="371" spans="1:16" ht="14.4" hidden="1" x14ac:dyDescent="0.2">
      <c r="A371" s="75" t="s">
        <v>328</v>
      </c>
      <c r="B371" s="75" t="s">
        <v>329</v>
      </c>
      <c r="C371" s="58" t="str">
        <f t="shared" si="10"/>
        <v>21375103 MUSEO DE ARTE COSTARRICENSE</v>
      </c>
      <c r="D371" s="75" t="s">
        <v>18</v>
      </c>
      <c r="E371" s="75" t="s">
        <v>283</v>
      </c>
      <c r="F371" s="75" t="s">
        <v>284</v>
      </c>
      <c r="G371" s="76">
        <v>119793578</v>
      </c>
      <c r="H371" s="76">
        <v>119793578</v>
      </c>
      <c r="I371" s="76">
        <v>93526697.590000004</v>
      </c>
      <c r="J371" s="76">
        <v>0</v>
      </c>
      <c r="K371" s="76">
        <v>0</v>
      </c>
      <c r="L371" s="76">
        <v>0</v>
      </c>
      <c r="M371" s="76">
        <v>60839668.079999998</v>
      </c>
      <c r="N371" s="76">
        <v>60839668.079999998</v>
      </c>
      <c r="O371" s="76">
        <v>58953909.920000002</v>
      </c>
      <c r="P371" s="56">
        <f t="shared" si="11"/>
        <v>0.50787086499745415</v>
      </c>
    </row>
    <row r="372" spans="1:16" ht="14.4" hidden="1" x14ac:dyDescent="0.2">
      <c r="A372" s="75" t="s">
        <v>328</v>
      </c>
      <c r="B372" s="75" t="s">
        <v>329</v>
      </c>
      <c r="C372" s="58" t="str">
        <f t="shared" si="10"/>
        <v>21375103 MUSEO DE ARTE COSTARRICENSE</v>
      </c>
      <c r="D372" s="75" t="s">
        <v>18</v>
      </c>
      <c r="E372" s="75" t="s">
        <v>65</v>
      </c>
      <c r="F372" s="75" t="s">
        <v>66</v>
      </c>
      <c r="G372" s="76">
        <v>10512134</v>
      </c>
      <c r="H372" s="76">
        <v>10512134</v>
      </c>
      <c r="I372" s="76">
        <v>8216946.9900000002</v>
      </c>
      <c r="J372" s="76">
        <v>0</v>
      </c>
      <c r="K372" s="76">
        <v>0</v>
      </c>
      <c r="L372" s="76">
        <v>0</v>
      </c>
      <c r="M372" s="76">
        <v>5118603.28</v>
      </c>
      <c r="N372" s="76">
        <v>5118603.28</v>
      </c>
      <c r="O372" s="76">
        <v>5393530.7199999997</v>
      </c>
      <c r="P372" s="56">
        <f t="shared" si="11"/>
        <v>0.48692332879318323</v>
      </c>
    </row>
    <row r="373" spans="1:16" ht="14.4" hidden="1" x14ac:dyDescent="0.2">
      <c r="A373" s="75" t="s">
        <v>328</v>
      </c>
      <c r="B373" s="75" t="s">
        <v>329</v>
      </c>
      <c r="C373" s="58" t="str">
        <f t="shared" si="10"/>
        <v>21375103 MUSEO DE ARTE COSTARRICENSE</v>
      </c>
      <c r="D373" s="75" t="s">
        <v>18</v>
      </c>
      <c r="E373" s="75" t="s">
        <v>71</v>
      </c>
      <c r="F373" s="75" t="s">
        <v>72</v>
      </c>
      <c r="G373" s="76">
        <v>59248335</v>
      </c>
      <c r="H373" s="76">
        <v>53764535</v>
      </c>
      <c r="I373" s="76">
        <v>41824598.170000002</v>
      </c>
      <c r="J373" s="76">
        <v>0</v>
      </c>
      <c r="K373" s="76">
        <v>0</v>
      </c>
      <c r="L373" s="76">
        <v>0</v>
      </c>
      <c r="M373" s="76">
        <v>24667035.82</v>
      </c>
      <c r="N373" s="76">
        <v>24667035.82</v>
      </c>
      <c r="O373" s="76">
        <v>29097499.18</v>
      </c>
      <c r="P373" s="56">
        <f t="shared" si="11"/>
        <v>0.45879752926348194</v>
      </c>
    </row>
    <row r="374" spans="1:16" ht="14.4" hidden="1" x14ac:dyDescent="0.2">
      <c r="A374" s="75" t="s">
        <v>328</v>
      </c>
      <c r="B374" s="75" t="s">
        <v>329</v>
      </c>
      <c r="C374" s="58" t="str">
        <f t="shared" si="10"/>
        <v>21375103 MUSEO DE ARTE COSTARRICENSE</v>
      </c>
      <c r="D374" s="75" t="s">
        <v>18</v>
      </c>
      <c r="E374" s="75" t="s">
        <v>73</v>
      </c>
      <c r="F374" s="75" t="s">
        <v>74</v>
      </c>
      <c r="G374" s="76">
        <v>2496585</v>
      </c>
      <c r="H374" s="76">
        <v>1596585</v>
      </c>
      <c r="I374" s="76">
        <v>1549052.86</v>
      </c>
      <c r="J374" s="76">
        <v>0</v>
      </c>
      <c r="K374" s="76">
        <v>0</v>
      </c>
      <c r="L374" s="76">
        <v>0</v>
      </c>
      <c r="M374" s="76">
        <v>700090</v>
      </c>
      <c r="N374" s="76">
        <v>700090</v>
      </c>
      <c r="O374" s="76">
        <v>896495</v>
      </c>
      <c r="P374" s="56">
        <f t="shared" si="11"/>
        <v>0.43849215669695008</v>
      </c>
    </row>
    <row r="375" spans="1:16" ht="14.4" hidden="1" x14ac:dyDescent="0.2">
      <c r="A375" s="75" t="s">
        <v>328</v>
      </c>
      <c r="B375" s="75" t="s">
        <v>329</v>
      </c>
      <c r="C375" s="58" t="str">
        <f t="shared" si="10"/>
        <v>21375103 MUSEO DE ARTE COSTARRICENSE</v>
      </c>
      <c r="D375" s="75" t="s">
        <v>18</v>
      </c>
      <c r="E375" s="75" t="s">
        <v>75</v>
      </c>
      <c r="F375" s="75" t="s">
        <v>76</v>
      </c>
      <c r="G375" s="76">
        <v>20133750</v>
      </c>
      <c r="H375" s="76">
        <v>19000750</v>
      </c>
      <c r="I375" s="76">
        <v>13944905.779999999</v>
      </c>
      <c r="J375" s="76">
        <v>0</v>
      </c>
      <c r="K375" s="76">
        <v>0</v>
      </c>
      <c r="L375" s="76">
        <v>0</v>
      </c>
      <c r="M375" s="76">
        <v>9846665</v>
      </c>
      <c r="N375" s="76">
        <v>9846665</v>
      </c>
      <c r="O375" s="76">
        <v>9154085</v>
      </c>
      <c r="P375" s="56">
        <f t="shared" si="11"/>
        <v>0.51822507006302387</v>
      </c>
    </row>
    <row r="376" spans="1:16" ht="14.4" hidden="1" x14ac:dyDescent="0.2">
      <c r="A376" s="75" t="s">
        <v>328</v>
      </c>
      <c r="B376" s="75" t="s">
        <v>329</v>
      </c>
      <c r="C376" s="58" t="str">
        <f t="shared" si="10"/>
        <v>21375103 MUSEO DE ARTE COSTARRICENSE</v>
      </c>
      <c r="D376" s="75" t="s">
        <v>18</v>
      </c>
      <c r="E376" s="75" t="s">
        <v>77</v>
      </c>
      <c r="F376" s="75" t="s">
        <v>78</v>
      </c>
      <c r="G376" s="76">
        <v>16800</v>
      </c>
      <c r="H376" s="76">
        <v>1592000</v>
      </c>
      <c r="I376" s="76">
        <v>772896.97</v>
      </c>
      <c r="J376" s="76">
        <v>0</v>
      </c>
      <c r="K376" s="76">
        <v>0</v>
      </c>
      <c r="L376" s="76">
        <v>0</v>
      </c>
      <c r="M376" s="76">
        <v>0</v>
      </c>
      <c r="N376" s="76">
        <v>0</v>
      </c>
      <c r="O376" s="76">
        <v>1592000</v>
      </c>
      <c r="P376" s="56">
        <f t="shared" si="11"/>
        <v>0</v>
      </c>
    </row>
    <row r="377" spans="1:16" ht="14.4" hidden="1" x14ac:dyDescent="0.2">
      <c r="A377" s="75" t="s">
        <v>328</v>
      </c>
      <c r="B377" s="75" t="s">
        <v>329</v>
      </c>
      <c r="C377" s="58" t="str">
        <f t="shared" si="10"/>
        <v>21375103 MUSEO DE ARTE COSTARRICENSE</v>
      </c>
      <c r="D377" s="75" t="s">
        <v>18</v>
      </c>
      <c r="E377" s="75" t="s">
        <v>79</v>
      </c>
      <c r="F377" s="75" t="s">
        <v>80</v>
      </c>
      <c r="G377" s="76">
        <v>36601200</v>
      </c>
      <c r="H377" s="76">
        <v>31575200</v>
      </c>
      <c r="I377" s="76">
        <v>25557742.559999999</v>
      </c>
      <c r="J377" s="76">
        <v>0</v>
      </c>
      <c r="K377" s="76">
        <v>0</v>
      </c>
      <c r="L377" s="76">
        <v>0</v>
      </c>
      <c r="M377" s="76">
        <v>14120280.82</v>
      </c>
      <c r="N377" s="76">
        <v>14120280.82</v>
      </c>
      <c r="O377" s="76">
        <v>17454919.18</v>
      </c>
      <c r="P377" s="56">
        <f t="shared" si="11"/>
        <v>0.44719529314145279</v>
      </c>
    </row>
    <row r="378" spans="1:16" ht="14.4" hidden="1" x14ac:dyDescent="0.2">
      <c r="A378" s="75" t="s">
        <v>328</v>
      </c>
      <c r="B378" s="75" t="s">
        <v>329</v>
      </c>
      <c r="C378" s="58" t="str">
        <f t="shared" si="10"/>
        <v>21375103 MUSEO DE ARTE COSTARRICENSE</v>
      </c>
      <c r="D378" s="75" t="s">
        <v>18</v>
      </c>
      <c r="E378" s="75" t="s">
        <v>83</v>
      </c>
      <c r="F378" s="75" t="s">
        <v>84</v>
      </c>
      <c r="G378" s="76">
        <v>45611356</v>
      </c>
      <c r="H378" s="76">
        <v>45611356</v>
      </c>
      <c r="I378" s="76">
        <v>28197595.57</v>
      </c>
      <c r="J378" s="76">
        <v>0</v>
      </c>
      <c r="K378" s="76">
        <v>0</v>
      </c>
      <c r="L378" s="76">
        <v>0</v>
      </c>
      <c r="M378" s="76">
        <v>1119827.3500000001</v>
      </c>
      <c r="N378" s="76">
        <v>1119827.3500000001</v>
      </c>
      <c r="O378" s="76">
        <v>44491528.649999999</v>
      </c>
      <c r="P378" s="56">
        <f t="shared" si="11"/>
        <v>2.4551503138823587E-2</v>
      </c>
    </row>
    <row r="379" spans="1:16" ht="14.4" hidden="1" x14ac:dyDescent="0.2">
      <c r="A379" s="75" t="s">
        <v>328</v>
      </c>
      <c r="B379" s="75" t="s">
        <v>329</v>
      </c>
      <c r="C379" s="58" t="str">
        <f t="shared" si="10"/>
        <v>21375103 MUSEO DE ARTE COSTARRICENSE</v>
      </c>
      <c r="D379" s="75" t="s">
        <v>18</v>
      </c>
      <c r="E379" s="75" t="s">
        <v>85</v>
      </c>
      <c r="F379" s="75" t="s">
        <v>86</v>
      </c>
      <c r="G379" s="76">
        <v>400000</v>
      </c>
      <c r="H379" s="76">
        <v>400000</v>
      </c>
      <c r="I379" s="76">
        <v>283549.34000000003</v>
      </c>
      <c r="J379" s="76">
        <v>0</v>
      </c>
      <c r="K379" s="76">
        <v>0</v>
      </c>
      <c r="L379" s="76">
        <v>0</v>
      </c>
      <c r="M379" s="76">
        <v>0</v>
      </c>
      <c r="N379" s="76">
        <v>0</v>
      </c>
      <c r="O379" s="76">
        <v>400000</v>
      </c>
      <c r="P379" s="56">
        <f t="shared" si="11"/>
        <v>0</v>
      </c>
    </row>
    <row r="380" spans="1:16" ht="14.4" hidden="1" x14ac:dyDescent="0.2">
      <c r="A380" s="75" t="s">
        <v>328</v>
      </c>
      <c r="B380" s="75" t="s">
        <v>329</v>
      </c>
      <c r="C380" s="58" t="str">
        <f t="shared" si="10"/>
        <v>21375103 MUSEO DE ARTE COSTARRICENSE</v>
      </c>
      <c r="D380" s="75" t="s">
        <v>18</v>
      </c>
      <c r="E380" s="75" t="s">
        <v>87</v>
      </c>
      <c r="F380" s="75" t="s">
        <v>88</v>
      </c>
      <c r="G380" s="76">
        <v>40171356</v>
      </c>
      <c r="H380" s="76">
        <v>40171356</v>
      </c>
      <c r="I380" s="76">
        <v>24802288.359999999</v>
      </c>
      <c r="J380" s="76">
        <v>0</v>
      </c>
      <c r="K380" s="76">
        <v>0</v>
      </c>
      <c r="L380" s="76">
        <v>0</v>
      </c>
      <c r="M380" s="76">
        <v>0</v>
      </c>
      <c r="N380" s="76">
        <v>0</v>
      </c>
      <c r="O380" s="76">
        <v>40171356</v>
      </c>
      <c r="P380" s="56">
        <f t="shared" si="11"/>
        <v>0</v>
      </c>
    </row>
    <row r="381" spans="1:16" ht="14.4" hidden="1" x14ac:dyDescent="0.2">
      <c r="A381" s="75" t="s">
        <v>328</v>
      </c>
      <c r="B381" s="75" t="s">
        <v>329</v>
      </c>
      <c r="C381" s="58" t="str">
        <f t="shared" si="10"/>
        <v>21375103 MUSEO DE ARTE COSTARRICENSE</v>
      </c>
      <c r="D381" s="75" t="s">
        <v>18</v>
      </c>
      <c r="E381" s="75" t="s">
        <v>89</v>
      </c>
      <c r="F381" s="75" t="s">
        <v>90</v>
      </c>
      <c r="G381" s="76">
        <v>4340000</v>
      </c>
      <c r="H381" s="76">
        <v>4340000</v>
      </c>
      <c r="I381" s="76">
        <v>2679569.2799999998</v>
      </c>
      <c r="J381" s="76">
        <v>0</v>
      </c>
      <c r="K381" s="76">
        <v>0</v>
      </c>
      <c r="L381" s="76">
        <v>0</v>
      </c>
      <c r="M381" s="76">
        <v>1067119.6399999999</v>
      </c>
      <c r="N381" s="76">
        <v>1067119.6399999999</v>
      </c>
      <c r="O381" s="76">
        <v>3272880.36</v>
      </c>
      <c r="P381" s="56">
        <f t="shared" si="11"/>
        <v>0.24588010138248845</v>
      </c>
    </row>
    <row r="382" spans="1:16" ht="14.4" hidden="1" x14ac:dyDescent="0.2">
      <c r="A382" s="75" t="s">
        <v>328</v>
      </c>
      <c r="B382" s="75" t="s">
        <v>329</v>
      </c>
      <c r="C382" s="58" t="str">
        <f t="shared" si="10"/>
        <v>21375103 MUSEO DE ARTE COSTARRICENSE</v>
      </c>
      <c r="D382" s="75" t="s">
        <v>18</v>
      </c>
      <c r="E382" s="75" t="s">
        <v>91</v>
      </c>
      <c r="F382" s="75" t="s">
        <v>92</v>
      </c>
      <c r="G382" s="76">
        <v>700000</v>
      </c>
      <c r="H382" s="76">
        <v>700000</v>
      </c>
      <c r="I382" s="76">
        <v>432188.59</v>
      </c>
      <c r="J382" s="76">
        <v>0</v>
      </c>
      <c r="K382" s="76">
        <v>0</v>
      </c>
      <c r="L382" s="76">
        <v>0</v>
      </c>
      <c r="M382" s="76">
        <v>52707.71</v>
      </c>
      <c r="N382" s="76">
        <v>52707.71</v>
      </c>
      <c r="O382" s="76">
        <v>647292.29</v>
      </c>
      <c r="P382" s="56">
        <f t="shared" si="11"/>
        <v>7.5296728571428564E-2</v>
      </c>
    </row>
    <row r="383" spans="1:16" ht="14.4" hidden="1" x14ac:dyDescent="0.2">
      <c r="A383" s="75" t="s">
        <v>328</v>
      </c>
      <c r="B383" s="75" t="s">
        <v>329</v>
      </c>
      <c r="C383" s="58" t="str">
        <f t="shared" si="10"/>
        <v>21375103 MUSEO DE ARTE COSTARRICENSE</v>
      </c>
      <c r="D383" s="75" t="s">
        <v>18</v>
      </c>
      <c r="E383" s="75" t="s">
        <v>93</v>
      </c>
      <c r="F383" s="75" t="s">
        <v>94</v>
      </c>
      <c r="G383" s="76">
        <v>308638820</v>
      </c>
      <c r="H383" s="76">
        <v>305769820</v>
      </c>
      <c r="I383" s="76">
        <v>218798571.90000001</v>
      </c>
      <c r="J383" s="76">
        <v>0</v>
      </c>
      <c r="K383" s="76">
        <v>0</v>
      </c>
      <c r="L383" s="76">
        <v>0</v>
      </c>
      <c r="M383" s="76">
        <v>135980691.44999999</v>
      </c>
      <c r="N383" s="76">
        <v>135980691.44999999</v>
      </c>
      <c r="O383" s="76">
        <v>169789128.55000001</v>
      </c>
      <c r="P383" s="56">
        <f t="shared" si="11"/>
        <v>0.4447158697676572</v>
      </c>
    </row>
    <row r="384" spans="1:16" ht="14.4" hidden="1" x14ac:dyDescent="0.2">
      <c r="A384" s="75" t="s">
        <v>328</v>
      </c>
      <c r="B384" s="75" t="s">
        <v>329</v>
      </c>
      <c r="C384" s="58" t="str">
        <f t="shared" si="10"/>
        <v>21375103 MUSEO DE ARTE COSTARRICENSE</v>
      </c>
      <c r="D384" s="75" t="s">
        <v>18</v>
      </c>
      <c r="E384" s="75" t="s">
        <v>95</v>
      </c>
      <c r="F384" s="75" t="s">
        <v>96</v>
      </c>
      <c r="G384" s="76">
        <v>3419359</v>
      </c>
      <c r="H384" s="76">
        <v>3419359</v>
      </c>
      <c r="I384" s="76">
        <v>2111154.2200000002</v>
      </c>
      <c r="J384" s="76">
        <v>0</v>
      </c>
      <c r="K384" s="76">
        <v>0</v>
      </c>
      <c r="L384" s="76">
        <v>0</v>
      </c>
      <c r="M384" s="76">
        <v>0</v>
      </c>
      <c r="N384" s="76">
        <v>0</v>
      </c>
      <c r="O384" s="76">
        <v>3419359</v>
      </c>
      <c r="P384" s="56">
        <f t="shared" si="11"/>
        <v>0</v>
      </c>
    </row>
    <row r="385" spans="1:16" ht="14.4" hidden="1" x14ac:dyDescent="0.2">
      <c r="A385" s="75" t="s">
        <v>328</v>
      </c>
      <c r="B385" s="75" t="s">
        <v>329</v>
      </c>
      <c r="C385" s="58" t="str">
        <f t="shared" si="10"/>
        <v>21375103 MUSEO DE ARTE COSTARRICENSE</v>
      </c>
      <c r="D385" s="75" t="s">
        <v>18</v>
      </c>
      <c r="E385" s="75" t="s">
        <v>97</v>
      </c>
      <c r="F385" s="75" t="s">
        <v>98</v>
      </c>
      <c r="G385" s="76">
        <v>11919461</v>
      </c>
      <c r="H385" s="76">
        <v>11500461</v>
      </c>
      <c r="I385" s="76">
        <v>7167411</v>
      </c>
      <c r="J385" s="76">
        <v>0</v>
      </c>
      <c r="K385" s="76">
        <v>0</v>
      </c>
      <c r="L385" s="76">
        <v>0</v>
      </c>
      <c r="M385" s="76">
        <v>0</v>
      </c>
      <c r="N385" s="76">
        <v>0</v>
      </c>
      <c r="O385" s="76">
        <v>11500461</v>
      </c>
      <c r="P385" s="56">
        <f t="shared" si="11"/>
        <v>0</v>
      </c>
    </row>
    <row r="386" spans="1:16" ht="14.4" hidden="1" x14ac:dyDescent="0.2">
      <c r="A386" s="75" t="s">
        <v>328</v>
      </c>
      <c r="B386" s="75" t="s">
        <v>329</v>
      </c>
      <c r="C386" s="58" t="str">
        <f t="shared" si="10"/>
        <v>21375103 MUSEO DE ARTE COSTARRICENSE</v>
      </c>
      <c r="D386" s="75" t="s">
        <v>18</v>
      </c>
      <c r="E386" s="75" t="s">
        <v>99</v>
      </c>
      <c r="F386" s="75" t="s">
        <v>100</v>
      </c>
      <c r="G386" s="76">
        <v>240000000</v>
      </c>
      <c r="H386" s="76">
        <v>236650000</v>
      </c>
      <c r="I386" s="76">
        <v>174334848.78</v>
      </c>
      <c r="J386" s="76">
        <v>0</v>
      </c>
      <c r="K386" s="76">
        <v>0</v>
      </c>
      <c r="L386" s="76">
        <v>0</v>
      </c>
      <c r="M386" s="76">
        <v>124379905.79000001</v>
      </c>
      <c r="N386" s="76">
        <v>124379905.79000001</v>
      </c>
      <c r="O386" s="76">
        <v>112270094.20999999</v>
      </c>
      <c r="P386" s="56">
        <f t="shared" si="11"/>
        <v>0.52558591079653505</v>
      </c>
    </row>
    <row r="387" spans="1:16" ht="14.4" hidden="1" x14ac:dyDescent="0.2">
      <c r="A387" s="75" t="s">
        <v>328</v>
      </c>
      <c r="B387" s="75" t="s">
        <v>329</v>
      </c>
      <c r="C387" s="58" t="str">
        <f t="shared" si="10"/>
        <v>21375103 MUSEO DE ARTE COSTARRICENSE</v>
      </c>
      <c r="D387" s="75" t="s">
        <v>18</v>
      </c>
      <c r="E387" s="75" t="s">
        <v>101</v>
      </c>
      <c r="F387" s="75" t="s">
        <v>102</v>
      </c>
      <c r="G387" s="76">
        <v>53300000</v>
      </c>
      <c r="H387" s="76">
        <v>54200000</v>
      </c>
      <c r="I387" s="76">
        <v>35185157.899999999</v>
      </c>
      <c r="J387" s="76">
        <v>0</v>
      </c>
      <c r="K387" s="76">
        <v>0</v>
      </c>
      <c r="L387" s="76">
        <v>0</v>
      </c>
      <c r="M387" s="76">
        <v>11600785.66</v>
      </c>
      <c r="N387" s="76">
        <v>11600785.66</v>
      </c>
      <c r="O387" s="76">
        <v>42599214.340000004</v>
      </c>
      <c r="P387" s="56">
        <f t="shared" si="11"/>
        <v>0.21403663579335794</v>
      </c>
    </row>
    <row r="388" spans="1:16" ht="14.4" hidden="1" x14ac:dyDescent="0.2">
      <c r="A388" s="75" t="s">
        <v>328</v>
      </c>
      <c r="B388" s="75" t="s">
        <v>329</v>
      </c>
      <c r="C388" s="58" t="str">
        <f t="shared" si="10"/>
        <v>21375103 MUSEO DE ARTE COSTARRICENSE</v>
      </c>
      <c r="D388" s="75" t="s">
        <v>18</v>
      </c>
      <c r="E388" s="75" t="s">
        <v>103</v>
      </c>
      <c r="F388" s="75" t="s">
        <v>104</v>
      </c>
      <c r="G388" s="76">
        <v>3000000</v>
      </c>
      <c r="H388" s="76">
        <v>2900000</v>
      </c>
      <c r="I388" s="76">
        <v>2654723.4300000002</v>
      </c>
      <c r="J388" s="76">
        <v>0</v>
      </c>
      <c r="K388" s="76">
        <v>0</v>
      </c>
      <c r="L388" s="76">
        <v>0</v>
      </c>
      <c r="M388" s="76">
        <v>1415370</v>
      </c>
      <c r="N388" s="76">
        <v>1415370</v>
      </c>
      <c r="O388" s="76">
        <v>1484630</v>
      </c>
      <c r="P388" s="56">
        <f t="shared" si="11"/>
        <v>0.48805862068965516</v>
      </c>
    </row>
    <row r="389" spans="1:16" ht="14.4" hidden="1" x14ac:dyDescent="0.2">
      <c r="A389" s="75" t="s">
        <v>328</v>
      </c>
      <c r="B389" s="75" t="s">
        <v>329</v>
      </c>
      <c r="C389" s="58" t="str">
        <f t="shared" si="10"/>
        <v>21375103 MUSEO DE ARTE COSTARRICENSE</v>
      </c>
      <c r="D389" s="75" t="s">
        <v>18</v>
      </c>
      <c r="E389" s="75" t="s">
        <v>105</v>
      </c>
      <c r="F389" s="75" t="s">
        <v>106</v>
      </c>
      <c r="G389" s="76">
        <v>200000</v>
      </c>
      <c r="H389" s="76">
        <v>100000</v>
      </c>
      <c r="I389" s="76">
        <v>95996.49</v>
      </c>
      <c r="J389" s="76">
        <v>0</v>
      </c>
      <c r="K389" s="76">
        <v>0</v>
      </c>
      <c r="L389" s="76">
        <v>0</v>
      </c>
      <c r="M389" s="76">
        <v>0</v>
      </c>
      <c r="N389" s="76">
        <v>0</v>
      </c>
      <c r="O389" s="76">
        <v>100000</v>
      </c>
      <c r="P389" s="56">
        <f t="shared" si="11"/>
        <v>0</v>
      </c>
    </row>
    <row r="390" spans="1:16" ht="14.4" hidden="1" x14ac:dyDescent="0.2">
      <c r="A390" s="75" t="s">
        <v>328</v>
      </c>
      <c r="B390" s="75" t="s">
        <v>329</v>
      </c>
      <c r="C390" s="58" t="str">
        <f t="shared" si="10"/>
        <v>21375103 MUSEO DE ARTE COSTARRICENSE</v>
      </c>
      <c r="D390" s="75" t="s">
        <v>18</v>
      </c>
      <c r="E390" s="75" t="s">
        <v>107</v>
      </c>
      <c r="F390" s="75" t="s">
        <v>108</v>
      </c>
      <c r="G390" s="76">
        <v>2800000</v>
      </c>
      <c r="H390" s="76">
        <v>2800000</v>
      </c>
      <c r="I390" s="76">
        <v>2558726.94</v>
      </c>
      <c r="J390" s="76">
        <v>0</v>
      </c>
      <c r="K390" s="76">
        <v>0</v>
      </c>
      <c r="L390" s="76">
        <v>0</v>
      </c>
      <c r="M390" s="76">
        <v>1415370</v>
      </c>
      <c r="N390" s="76">
        <v>1415370</v>
      </c>
      <c r="O390" s="76">
        <v>1384630</v>
      </c>
      <c r="P390" s="56">
        <f t="shared" si="11"/>
        <v>0.50548928571428575</v>
      </c>
    </row>
    <row r="391" spans="1:16" ht="14.4" hidden="1" x14ac:dyDescent="0.2">
      <c r="A391" s="75" t="s">
        <v>328</v>
      </c>
      <c r="B391" s="75" t="s">
        <v>329</v>
      </c>
      <c r="C391" s="58" t="str">
        <f t="shared" ref="C391:C454" si="12">+CONCATENATE(A391," ",B391)</f>
        <v>21375103 MUSEO DE ARTE COSTARRICENSE</v>
      </c>
      <c r="D391" s="75" t="s">
        <v>18</v>
      </c>
      <c r="E391" s="75" t="s">
        <v>109</v>
      </c>
      <c r="F391" s="75" t="s">
        <v>110</v>
      </c>
      <c r="G391" s="76">
        <v>70000000</v>
      </c>
      <c r="H391" s="76">
        <v>70000000</v>
      </c>
      <c r="I391" s="76">
        <v>28073954.350000001</v>
      </c>
      <c r="J391" s="76">
        <v>0</v>
      </c>
      <c r="K391" s="76">
        <v>0</v>
      </c>
      <c r="L391" s="76">
        <v>0</v>
      </c>
      <c r="M391" s="76">
        <v>0</v>
      </c>
      <c r="N391" s="76">
        <v>0</v>
      </c>
      <c r="O391" s="76">
        <v>70000000</v>
      </c>
      <c r="P391" s="56">
        <f t="shared" ref="P391:P454" si="13">+IFERROR(M391/H391,0)</f>
        <v>0</v>
      </c>
    </row>
    <row r="392" spans="1:16" ht="14.4" hidden="1" x14ac:dyDescent="0.2">
      <c r="A392" s="75" t="s">
        <v>328</v>
      </c>
      <c r="B392" s="75" t="s">
        <v>329</v>
      </c>
      <c r="C392" s="58" t="str">
        <f t="shared" si="12"/>
        <v>21375103 MUSEO DE ARTE COSTARRICENSE</v>
      </c>
      <c r="D392" s="75" t="s">
        <v>18</v>
      </c>
      <c r="E392" s="75" t="s">
        <v>111</v>
      </c>
      <c r="F392" s="75" t="s">
        <v>112</v>
      </c>
      <c r="G392" s="76">
        <v>70000000</v>
      </c>
      <c r="H392" s="76">
        <v>70000000</v>
      </c>
      <c r="I392" s="76">
        <v>28073954.350000001</v>
      </c>
      <c r="J392" s="76">
        <v>0</v>
      </c>
      <c r="K392" s="76">
        <v>0</v>
      </c>
      <c r="L392" s="76">
        <v>0</v>
      </c>
      <c r="M392" s="76">
        <v>0</v>
      </c>
      <c r="N392" s="76">
        <v>0</v>
      </c>
      <c r="O392" s="76">
        <v>70000000</v>
      </c>
      <c r="P392" s="56">
        <f t="shared" si="13"/>
        <v>0</v>
      </c>
    </row>
    <row r="393" spans="1:16" ht="14.4" hidden="1" x14ac:dyDescent="0.2">
      <c r="A393" s="75" t="s">
        <v>328</v>
      </c>
      <c r="B393" s="75" t="s">
        <v>329</v>
      </c>
      <c r="C393" s="58" t="str">
        <f t="shared" si="12"/>
        <v>21375103 MUSEO DE ARTE COSTARRICENSE</v>
      </c>
      <c r="D393" s="75" t="s">
        <v>18</v>
      </c>
      <c r="E393" s="75" t="s">
        <v>113</v>
      </c>
      <c r="F393" s="75" t="s">
        <v>114</v>
      </c>
      <c r="G393" s="76">
        <v>100000</v>
      </c>
      <c r="H393" s="76">
        <v>0</v>
      </c>
      <c r="I393" s="76">
        <v>0</v>
      </c>
      <c r="J393" s="76">
        <v>0</v>
      </c>
      <c r="K393" s="76">
        <v>0</v>
      </c>
      <c r="L393" s="76">
        <v>0</v>
      </c>
      <c r="M393" s="76">
        <v>0</v>
      </c>
      <c r="N393" s="76">
        <v>0</v>
      </c>
      <c r="O393" s="76">
        <v>0</v>
      </c>
      <c r="P393" s="56">
        <f t="shared" si="13"/>
        <v>0</v>
      </c>
    </row>
    <row r="394" spans="1:16" ht="14.4" hidden="1" x14ac:dyDescent="0.2">
      <c r="A394" s="75" t="s">
        <v>328</v>
      </c>
      <c r="B394" s="75" t="s">
        <v>329</v>
      </c>
      <c r="C394" s="58" t="str">
        <f t="shared" si="12"/>
        <v>21375103 MUSEO DE ARTE COSTARRICENSE</v>
      </c>
      <c r="D394" s="75" t="s">
        <v>18</v>
      </c>
      <c r="E394" s="75" t="s">
        <v>119</v>
      </c>
      <c r="F394" s="75" t="s">
        <v>120</v>
      </c>
      <c r="G394" s="76">
        <v>100000</v>
      </c>
      <c r="H394" s="76">
        <v>0</v>
      </c>
      <c r="I394" s="76">
        <v>0</v>
      </c>
      <c r="J394" s="76">
        <v>0</v>
      </c>
      <c r="K394" s="76">
        <v>0</v>
      </c>
      <c r="L394" s="76">
        <v>0</v>
      </c>
      <c r="M394" s="76">
        <v>0</v>
      </c>
      <c r="N394" s="76">
        <v>0</v>
      </c>
      <c r="O394" s="76">
        <v>0</v>
      </c>
      <c r="P394" s="56">
        <f t="shared" si="13"/>
        <v>0</v>
      </c>
    </row>
    <row r="395" spans="1:16" ht="14.4" hidden="1" x14ac:dyDescent="0.2">
      <c r="A395" s="75" t="s">
        <v>328</v>
      </c>
      <c r="B395" s="75" t="s">
        <v>329</v>
      </c>
      <c r="C395" s="58" t="str">
        <f t="shared" si="12"/>
        <v>21375103 MUSEO DE ARTE COSTARRICENSE</v>
      </c>
      <c r="D395" s="75" t="s">
        <v>18</v>
      </c>
      <c r="E395" s="75" t="s">
        <v>121</v>
      </c>
      <c r="F395" s="75" t="s">
        <v>122</v>
      </c>
      <c r="G395" s="76">
        <v>36871261</v>
      </c>
      <c r="H395" s="76">
        <v>35492856</v>
      </c>
      <c r="I395" s="76">
        <v>24420004.32</v>
      </c>
      <c r="J395" s="76">
        <v>0</v>
      </c>
      <c r="K395" s="76">
        <v>0</v>
      </c>
      <c r="L395" s="76">
        <v>0</v>
      </c>
      <c r="M395" s="76">
        <v>8474841.4299999997</v>
      </c>
      <c r="N395" s="76">
        <v>8474841.4299999997</v>
      </c>
      <c r="O395" s="76">
        <v>27018014.57</v>
      </c>
      <c r="P395" s="56">
        <f t="shared" si="13"/>
        <v>0.23877597874907558</v>
      </c>
    </row>
    <row r="396" spans="1:16" ht="14.4" hidden="1" x14ac:dyDescent="0.2">
      <c r="A396" s="75" t="s">
        <v>328</v>
      </c>
      <c r="B396" s="75" t="s">
        <v>329</v>
      </c>
      <c r="C396" s="58" t="str">
        <f t="shared" si="12"/>
        <v>21375103 MUSEO DE ARTE COSTARRICENSE</v>
      </c>
      <c r="D396" s="75" t="s">
        <v>18</v>
      </c>
      <c r="E396" s="75" t="s">
        <v>123</v>
      </c>
      <c r="F396" s="75" t="s">
        <v>124</v>
      </c>
      <c r="G396" s="76">
        <v>16432401</v>
      </c>
      <c r="H396" s="76">
        <v>16432401</v>
      </c>
      <c r="I396" s="76">
        <v>10242839.039999999</v>
      </c>
      <c r="J396" s="76">
        <v>0</v>
      </c>
      <c r="K396" s="76">
        <v>0</v>
      </c>
      <c r="L396" s="76">
        <v>0</v>
      </c>
      <c r="M396" s="76">
        <v>644100</v>
      </c>
      <c r="N396" s="76">
        <v>644100</v>
      </c>
      <c r="O396" s="76">
        <v>15788301</v>
      </c>
      <c r="P396" s="56">
        <f t="shared" si="13"/>
        <v>3.9196949977060566E-2</v>
      </c>
    </row>
    <row r="397" spans="1:16" ht="14.4" hidden="1" x14ac:dyDescent="0.2">
      <c r="A397" s="75" t="s">
        <v>328</v>
      </c>
      <c r="B397" s="75" t="s">
        <v>329</v>
      </c>
      <c r="C397" s="58" t="str">
        <f t="shared" si="12"/>
        <v>21375103 MUSEO DE ARTE COSTARRICENSE</v>
      </c>
      <c r="D397" s="75" t="s">
        <v>18</v>
      </c>
      <c r="E397" s="75" t="s">
        <v>125</v>
      </c>
      <c r="F397" s="75" t="s">
        <v>126</v>
      </c>
      <c r="G397" s="76">
        <v>2109000</v>
      </c>
      <c r="H397" s="76">
        <v>2109000</v>
      </c>
      <c r="I397" s="76">
        <v>1302122.49</v>
      </c>
      <c r="J397" s="76">
        <v>0</v>
      </c>
      <c r="K397" s="76">
        <v>0</v>
      </c>
      <c r="L397" s="76">
        <v>0</v>
      </c>
      <c r="M397" s="76">
        <v>0</v>
      </c>
      <c r="N397" s="76">
        <v>0</v>
      </c>
      <c r="O397" s="76">
        <v>2109000</v>
      </c>
      <c r="P397" s="56">
        <f t="shared" si="13"/>
        <v>0</v>
      </c>
    </row>
    <row r="398" spans="1:16" ht="14.4" hidden="1" x14ac:dyDescent="0.2">
      <c r="A398" s="75" t="s">
        <v>328</v>
      </c>
      <c r="B398" s="75" t="s">
        <v>329</v>
      </c>
      <c r="C398" s="58" t="str">
        <f t="shared" si="12"/>
        <v>21375103 MUSEO DE ARTE COSTARRICENSE</v>
      </c>
      <c r="D398" s="75" t="s">
        <v>18</v>
      </c>
      <c r="E398" s="75" t="s">
        <v>127</v>
      </c>
      <c r="F398" s="75" t="s">
        <v>128</v>
      </c>
      <c r="G398" s="76">
        <v>707471</v>
      </c>
      <c r="H398" s="76">
        <v>707471</v>
      </c>
      <c r="I398" s="76">
        <v>491023.11</v>
      </c>
      <c r="J398" s="76">
        <v>0</v>
      </c>
      <c r="K398" s="76">
        <v>0</v>
      </c>
      <c r="L398" s="76">
        <v>0</v>
      </c>
      <c r="M398" s="76">
        <v>207920</v>
      </c>
      <c r="N398" s="76">
        <v>207920</v>
      </c>
      <c r="O398" s="76">
        <v>499551</v>
      </c>
      <c r="P398" s="56">
        <f t="shared" si="13"/>
        <v>0.29389190510989144</v>
      </c>
    </row>
    <row r="399" spans="1:16" ht="14.4" hidden="1" x14ac:dyDescent="0.2">
      <c r="A399" s="75" t="s">
        <v>328</v>
      </c>
      <c r="B399" s="75" t="s">
        <v>329</v>
      </c>
      <c r="C399" s="58" t="str">
        <f t="shared" si="12"/>
        <v>21375103 MUSEO DE ARTE COSTARRICENSE</v>
      </c>
      <c r="D399" s="75" t="s">
        <v>18</v>
      </c>
      <c r="E399" s="75" t="s">
        <v>129</v>
      </c>
      <c r="F399" s="75" t="s">
        <v>130</v>
      </c>
      <c r="G399" s="76">
        <v>1500000</v>
      </c>
      <c r="H399" s="76">
        <v>1000000</v>
      </c>
      <c r="I399" s="76">
        <v>697227.55</v>
      </c>
      <c r="J399" s="76">
        <v>0</v>
      </c>
      <c r="K399" s="76">
        <v>0</v>
      </c>
      <c r="L399" s="76">
        <v>0</v>
      </c>
      <c r="M399" s="76">
        <v>0</v>
      </c>
      <c r="N399" s="76">
        <v>0</v>
      </c>
      <c r="O399" s="76">
        <v>1000000</v>
      </c>
      <c r="P399" s="56">
        <f t="shared" si="13"/>
        <v>0</v>
      </c>
    </row>
    <row r="400" spans="1:16" ht="14.4" hidden="1" x14ac:dyDescent="0.2">
      <c r="A400" s="75" t="s">
        <v>328</v>
      </c>
      <c r="B400" s="75" t="s">
        <v>329</v>
      </c>
      <c r="C400" s="58" t="str">
        <f t="shared" si="12"/>
        <v>21375103 MUSEO DE ARTE COSTARRICENSE</v>
      </c>
      <c r="D400" s="75" t="s">
        <v>18</v>
      </c>
      <c r="E400" s="75" t="s">
        <v>133</v>
      </c>
      <c r="F400" s="75" t="s">
        <v>134</v>
      </c>
      <c r="G400" s="76">
        <v>1148000</v>
      </c>
      <c r="H400" s="76">
        <v>820000</v>
      </c>
      <c r="I400" s="76">
        <v>558636.89</v>
      </c>
      <c r="J400" s="76">
        <v>0</v>
      </c>
      <c r="K400" s="76">
        <v>0</v>
      </c>
      <c r="L400" s="76">
        <v>0</v>
      </c>
      <c r="M400" s="76">
        <v>0</v>
      </c>
      <c r="N400" s="76">
        <v>0</v>
      </c>
      <c r="O400" s="76">
        <v>820000</v>
      </c>
      <c r="P400" s="56">
        <f t="shared" si="13"/>
        <v>0</v>
      </c>
    </row>
    <row r="401" spans="1:16" ht="14.4" hidden="1" x14ac:dyDescent="0.2">
      <c r="A401" s="75" t="s">
        <v>328</v>
      </c>
      <c r="B401" s="75" t="s">
        <v>329</v>
      </c>
      <c r="C401" s="58" t="str">
        <f t="shared" si="12"/>
        <v>21375103 MUSEO DE ARTE COSTARRICENSE</v>
      </c>
      <c r="D401" s="75" t="s">
        <v>18</v>
      </c>
      <c r="E401" s="75" t="s">
        <v>135</v>
      </c>
      <c r="F401" s="75" t="s">
        <v>136</v>
      </c>
      <c r="G401" s="76">
        <v>14850405</v>
      </c>
      <c r="H401" s="76">
        <v>14300000</v>
      </c>
      <c r="I401" s="76">
        <v>11040266.289999999</v>
      </c>
      <c r="J401" s="76">
        <v>0</v>
      </c>
      <c r="K401" s="76">
        <v>0</v>
      </c>
      <c r="L401" s="76">
        <v>0</v>
      </c>
      <c r="M401" s="76">
        <v>7622821.4299999997</v>
      </c>
      <c r="N401" s="76">
        <v>7622821.4299999997</v>
      </c>
      <c r="O401" s="76">
        <v>6677178.5700000003</v>
      </c>
      <c r="P401" s="56">
        <f t="shared" si="13"/>
        <v>0.53306443566433559</v>
      </c>
    </row>
    <row r="402" spans="1:16" ht="14.4" hidden="1" x14ac:dyDescent="0.2">
      <c r="A402" s="75" t="s">
        <v>328</v>
      </c>
      <c r="B402" s="75" t="s">
        <v>329</v>
      </c>
      <c r="C402" s="58" t="str">
        <f t="shared" si="12"/>
        <v>21375103 MUSEO DE ARTE COSTARRICENSE</v>
      </c>
      <c r="D402" s="75" t="s">
        <v>18</v>
      </c>
      <c r="E402" s="75" t="s">
        <v>137</v>
      </c>
      <c r="F402" s="75" t="s">
        <v>138</v>
      </c>
      <c r="G402" s="76">
        <v>123984</v>
      </c>
      <c r="H402" s="76">
        <v>123984</v>
      </c>
      <c r="I402" s="76">
        <v>87888.95</v>
      </c>
      <c r="J402" s="76">
        <v>0</v>
      </c>
      <c r="K402" s="76">
        <v>0</v>
      </c>
      <c r="L402" s="76">
        <v>0</v>
      </c>
      <c r="M402" s="76">
        <v>0</v>
      </c>
      <c r="N402" s="76">
        <v>0</v>
      </c>
      <c r="O402" s="76">
        <v>123984</v>
      </c>
      <c r="P402" s="56">
        <f t="shared" si="13"/>
        <v>0</v>
      </c>
    </row>
    <row r="403" spans="1:16" ht="14.4" hidden="1" x14ac:dyDescent="0.2">
      <c r="A403" s="75" t="s">
        <v>328</v>
      </c>
      <c r="B403" s="75" t="s">
        <v>329</v>
      </c>
      <c r="C403" s="58" t="str">
        <f t="shared" si="12"/>
        <v>21375103 MUSEO DE ARTE COSTARRICENSE</v>
      </c>
      <c r="D403" s="75" t="s">
        <v>18</v>
      </c>
      <c r="E403" s="75" t="s">
        <v>139</v>
      </c>
      <c r="F403" s="75" t="s">
        <v>140</v>
      </c>
      <c r="G403" s="76">
        <v>210000</v>
      </c>
      <c r="H403" s="76">
        <v>110000</v>
      </c>
      <c r="I403" s="76">
        <v>103085.23</v>
      </c>
      <c r="J403" s="76">
        <v>0</v>
      </c>
      <c r="K403" s="76">
        <v>0</v>
      </c>
      <c r="L403" s="76">
        <v>0</v>
      </c>
      <c r="M403" s="76">
        <v>0</v>
      </c>
      <c r="N403" s="76">
        <v>0</v>
      </c>
      <c r="O403" s="76">
        <v>110000</v>
      </c>
      <c r="P403" s="56">
        <f t="shared" si="13"/>
        <v>0</v>
      </c>
    </row>
    <row r="404" spans="1:16" ht="14.4" hidden="1" x14ac:dyDescent="0.2">
      <c r="A404" s="75" t="s">
        <v>328</v>
      </c>
      <c r="B404" s="75" t="s">
        <v>329</v>
      </c>
      <c r="C404" s="58" t="str">
        <f t="shared" si="12"/>
        <v>21375103 MUSEO DE ARTE COSTARRICENSE</v>
      </c>
      <c r="D404" s="75" t="s">
        <v>18</v>
      </c>
      <c r="E404" s="75" t="s">
        <v>143</v>
      </c>
      <c r="F404" s="75" t="s">
        <v>144</v>
      </c>
      <c r="G404" s="76">
        <v>210000</v>
      </c>
      <c r="H404" s="76">
        <v>110000</v>
      </c>
      <c r="I404" s="76">
        <v>103085.23</v>
      </c>
      <c r="J404" s="76">
        <v>0</v>
      </c>
      <c r="K404" s="76">
        <v>0</v>
      </c>
      <c r="L404" s="76">
        <v>0</v>
      </c>
      <c r="M404" s="76">
        <v>0</v>
      </c>
      <c r="N404" s="76">
        <v>0</v>
      </c>
      <c r="O404" s="76">
        <v>110000</v>
      </c>
      <c r="P404" s="56">
        <f t="shared" si="13"/>
        <v>0</v>
      </c>
    </row>
    <row r="405" spans="1:16" ht="14.4" hidden="1" x14ac:dyDescent="0.2">
      <c r="A405" s="75" t="s">
        <v>328</v>
      </c>
      <c r="B405" s="75" t="s">
        <v>329</v>
      </c>
      <c r="C405" s="58" t="str">
        <f t="shared" si="12"/>
        <v>21375103 MUSEO DE ARTE COSTARRICENSE</v>
      </c>
      <c r="D405" s="75" t="s">
        <v>18</v>
      </c>
      <c r="E405" s="75" t="s">
        <v>145</v>
      </c>
      <c r="F405" s="75" t="s">
        <v>146</v>
      </c>
      <c r="G405" s="76">
        <v>310000</v>
      </c>
      <c r="H405" s="76">
        <v>310000</v>
      </c>
      <c r="I405" s="76">
        <v>201392.25</v>
      </c>
      <c r="J405" s="76">
        <v>0</v>
      </c>
      <c r="K405" s="76">
        <v>0</v>
      </c>
      <c r="L405" s="76">
        <v>0</v>
      </c>
      <c r="M405" s="76">
        <v>0</v>
      </c>
      <c r="N405" s="76">
        <v>0</v>
      </c>
      <c r="O405" s="76">
        <v>310000</v>
      </c>
      <c r="P405" s="56">
        <f t="shared" si="13"/>
        <v>0</v>
      </c>
    </row>
    <row r="406" spans="1:16" ht="14.4" hidden="1" x14ac:dyDescent="0.2">
      <c r="A406" s="75" t="s">
        <v>328</v>
      </c>
      <c r="B406" s="75" t="s">
        <v>329</v>
      </c>
      <c r="C406" s="58" t="str">
        <f t="shared" si="12"/>
        <v>21375103 MUSEO DE ARTE COSTARRICENSE</v>
      </c>
      <c r="D406" s="75" t="s">
        <v>18</v>
      </c>
      <c r="E406" s="75" t="s">
        <v>147</v>
      </c>
      <c r="F406" s="75" t="s">
        <v>148</v>
      </c>
      <c r="G406" s="76">
        <v>100000</v>
      </c>
      <c r="H406" s="76">
        <v>100000</v>
      </c>
      <c r="I406" s="76">
        <v>70887.34</v>
      </c>
      <c r="J406" s="76">
        <v>0</v>
      </c>
      <c r="K406" s="76">
        <v>0</v>
      </c>
      <c r="L406" s="76">
        <v>0</v>
      </c>
      <c r="M406" s="76">
        <v>0</v>
      </c>
      <c r="N406" s="76">
        <v>0</v>
      </c>
      <c r="O406" s="76">
        <v>100000</v>
      </c>
      <c r="P406" s="56">
        <f t="shared" si="13"/>
        <v>0</v>
      </c>
    </row>
    <row r="407" spans="1:16" ht="14.4" hidden="1" x14ac:dyDescent="0.2">
      <c r="A407" s="75" t="s">
        <v>328</v>
      </c>
      <c r="B407" s="75" t="s">
        <v>329</v>
      </c>
      <c r="C407" s="58" t="str">
        <f t="shared" si="12"/>
        <v>21375103 MUSEO DE ARTE COSTARRICENSE</v>
      </c>
      <c r="D407" s="75" t="s">
        <v>18</v>
      </c>
      <c r="E407" s="75" t="s">
        <v>149</v>
      </c>
      <c r="F407" s="75" t="s">
        <v>150</v>
      </c>
      <c r="G407" s="76">
        <v>210000</v>
      </c>
      <c r="H407" s="76">
        <v>210000</v>
      </c>
      <c r="I407" s="76">
        <v>130504.91</v>
      </c>
      <c r="J407" s="76">
        <v>0</v>
      </c>
      <c r="K407" s="76">
        <v>0</v>
      </c>
      <c r="L407" s="76">
        <v>0</v>
      </c>
      <c r="M407" s="76">
        <v>0</v>
      </c>
      <c r="N407" s="76">
        <v>0</v>
      </c>
      <c r="O407" s="76">
        <v>210000</v>
      </c>
      <c r="P407" s="56">
        <f t="shared" si="13"/>
        <v>0</v>
      </c>
    </row>
    <row r="408" spans="1:16" ht="14.4" hidden="1" x14ac:dyDescent="0.2">
      <c r="A408" s="75" t="s">
        <v>328</v>
      </c>
      <c r="B408" s="75" t="s">
        <v>329</v>
      </c>
      <c r="C408" s="58" t="str">
        <f t="shared" si="12"/>
        <v>21375103 MUSEO DE ARTE COSTARRICENSE</v>
      </c>
      <c r="D408" s="75" t="s">
        <v>18</v>
      </c>
      <c r="E408" s="75" t="s">
        <v>151</v>
      </c>
      <c r="F408" s="75" t="s">
        <v>152</v>
      </c>
      <c r="G408" s="76">
        <v>26886448</v>
      </c>
      <c r="H408" s="76">
        <v>26886448</v>
      </c>
      <c r="I408" s="76">
        <v>16521504.48</v>
      </c>
      <c r="J408" s="76">
        <v>0</v>
      </c>
      <c r="K408" s="76">
        <v>0</v>
      </c>
      <c r="L408" s="76">
        <v>0</v>
      </c>
      <c r="M408" s="76">
        <v>1725480</v>
      </c>
      <c r="N408" s="76">
        <v>1725480</v>
      </c>
      <c r="O408" s="76">
        <v>25160968</v>
      </c>
      <c r="P408" s="56">
        <f t="shared" si="13"/>
        <v>6.4176569549090304E-2</v>
      </c>
    </row>
    <row r="409" spans="1:16" ht="14.4" hidden="1" x14ac:dyDescent="0.2">
      <c r="A409" s="75" t="s">
        <v>328</v>
      </c>
      <c r="B409" s="75" t="s">
        <v>329</v>
      </c>
      <c r="C409" s="58" t="str">
        <f t="shared" si="12"/>
        <v>21375103 MUSEO DE ARTE COSTARRICENSE</v>
      </c>
      <c r="D409" s="75" t="s">
        <v>18</v>
      </c>
      <c r="E409" s="75" t="s">
        <v>153</v>
      </c>
      <c r="F409" s="75" t="s">
        <v>154</v>
      </c>
      <c r="G409" s="76">
        <v>4350000</v>
      </c>
      <c r="H409" s="76">
        <v>4350000</v>
      </c>
      <c r="I409" s="76">
        <v>3152236.83</v>
      </c>
      <c r="J409" s="76">
        <v>0</v>
      </c>
      <c r="K409" s="76">
        <v>0</v>
      </c>
      <c r="L409" s="76">
        <v>0</v>
      </c>
      <c r="M409" s="76">
        <v>1725480</v>
      </c>
      <c r="N409" s="76">
        <v>1725480</v>
      </c>
      <c r="O409" s="76">
        <v>2624520</v>
      </c>
      <c r="P409" s="56">
        <f t="shared" si="13"/>
        <v>0.39666206896551726</v>
      </c>
    </row>
    <row r="410" spans="1:16" ht="14.4" hidden="1" x14ac:dyDescent="0.2">
      <c r="A410" s="75" t="s">
        <v>328</v>
      </c>
      <c r="B410" s="75" t="s">
        <v>329</v>
      </c>
      <c r="C410" s="58" t="str">
        <f t="shared" si="12"/>
        <v>21375103 MUSEO DE ARTE COSTARRICENSE</v>
      </c>
      <c r="D410" s="75" t="s">
        <v>18</v>
      </c>
      <c r="E410" s="75" t="s">
        <v>155</v>
      </c>
      <c r="F410" s="75" t="s">
        <v>156</v>
      </c>
      <c r="G410" s="76">
        <v>3000000</v>
      </c>
      <c r="H410" s="76">
        <v>3000000</v>
      </c>
      <c r="I410" s="76">
        <v>1852236.83</v>
      </c>
      <c r="J410" s="76">
        <v>0</v>
      </c>
      <c r="K410" s="76">
        <v>0</v>
      </c>
      <c r="L410" s="76">
        <v>0</v>
      </c>
      <c r="M410" s="76">
        <v>600000</v>
      </c>
      <c r="N410" s="76">
        <v>600000</v>
      </c>
      <c r="O410" s="76">
        <v>2400000</v>
      </c>
      <c r="P410" s="56">
        <f t="shared" si="13"/>
        <v>0.2</v>
      </c>
    </row>
    <row r="411" spans="1:16" ht="14.4" hidden="1" x14ac:dyDescent="0.2">
      <c r="A411" s="75" t="s">
        <v>328</v>
      </c>
      <c r="B411" s="75" t="s">
        <v>329</v>
      </c>
      <c r="C411" s="58" t="str">
        <f t="shared" si="12"/>
        <v>21375103 MUSEO DE ARTE COSTARRICENSE</v>
      </c>
      <c r="D411" s="75" t="s">
        <v>18</v>
      </c>
      <c r="E411" s="75" t="s">
        <v>157</v>
      </c>
      <c r="F411" s="75" t="s">
        <v>158</v>
      </c>
      <c r="G411" s="76">
        <v>50000</v>
      </c>
      <c r="H411" s="76">
        <v>50000</v>
      </c>
      <c r="I411" s="76">
        <v>0</v>
      </c>
      <c r="J411" s="76">
        <v>0</v>
      </c>
      <c r="K411" s="76">
        <v>0</v>
      </c>
      <c r="L411" s="76">
        <v>0</v>
      </c>
      <c r="M411" s="76">
        <v>0</v>
      </c>
      <c r="N411" s="76">
        <v>0</v>
      </c>
      <c r="O411" s="76">
        <v>50000</v>
      </c>
      <c r="P411" s="56">
        <f t="shared" si="13"/>
        <v>0</v>
      </c>
    </row>
    <row r="412" spans="1:16" ht="14.4" hidden="1" x14ac:dyDescent="0.2">
      <c r="A412" s="75" t="s">
        <v>328</v>
      </c>
      <c r="B412" s="75" t="s">
        <v>329</v>
      </c>
      <c r="C412" s="58" t="str">
        <f t="shared" si="12"/>
        <v>21375103 MUSEO DE ARTE COSTARRICENSE</v>
      </c>
      <c r="D412" s="75" t="s">
        <v>18</v>
      </c>
      <c r="E412" s="75" t="s">
        <v>159</v>
      </c>
      <c r="F412" s="75" t="s">
        <v>160</v>
      </c>
      <c r="G412" s="76">
        <v>1300000</v>
      </c>
      <c r="H412" s="76">
        <v>1300000</v>
      </c>
      <c r="I412" s="76">
        <v>1300000</v>
      </c>
      <c r="J412" s="76">
        <v>0</v>
      </c>
      <c r="K412" s="76">
        <v>0</v>
      </c>
      <c r="L412" s="76">
        <v>0</v>
      </c>
      <c r="M412" s="76">
        <v>1125480</v>
      </c>
      <c r="N412" s="76">
        <v>1125480</v>
      </c>
      <c r="O412" s="76">
        <v>174520</v>
      </c>
      <c r="P412" s="56">
        <f t="shared" si="13"/>
        <v>0.86575384615384621</v>
      </c>
    </row>
    <row r="413" spans="1:16" ht="14.4" hidden="1" x14ac:dyDescent="0.2">
      <c r="A413" s="75" t="s">
        <v>328</v>
      </c>
      <c r="B413" s="75" t="s">
        <v>329</v>
      </c>
      <c r="C413" s="58" t="str">
        <f t="shared" si="12"/>
        <v>21375103 MUSEO DE ARTE COSTARRICENSE</v>
      </c>
      <c r="D413" s="75" t="s">
        <v>18</v>
      </c>
      <c r="E413" s="75" t="s">
        <v>163</v>
      </c>
      <c r="F413" s="75" t="s">
        <v>164</v>
      </c>
      <c r="G413" s="76">
        <v>500000</v>
      </c>
      <c r="H413" s="76">
        <v>500000</v>
      </c>
      <c r="I413" s="76">
        <v>0</v>
      </c>
      <c r="J413" s="76">
        <v>0</v>
      </c>
      <c r="K413" s="76">
        <v>0</v>
      </c>
      <c r="L413" s="76">
        <v>0</v>
      </c>
      <c r="M413" s="76">
        <v>0</v>
      </c>
      <c r="N413" s="76">
        <v>0</v>
      </c>
      <c r="O413" s="76">
        <v>500000</v>
      </c>
      <c r="P413" s="56">
        <f t="shared" si="13"/>
        <v>0</v>
      </c>
    </row>
    <row r="414" spans="1:16" ht="14.4" hidden="1" x14ac:dyDescent="0.2">
      <c r="A414" s="75" t="s">
        <v>328</v>
      </c>
      <c r="B414" s="75" t="s">
        <v>329</v>
      </c>
      <c r="C414" s="58" t="str">
        <f t="shared" si="12"/>
        <v>21375103 MUSEO DE ARTE COSTARRICENSE</v>
      </c>
      <c r="D414" s="75" t="s">
        <v>18</v>
      </c>
      <c r="E414" s="75" t="s">
        <v>167</v>
      </c>
      <c r="F414" s="75" t="s">
        <v>168</v>
      </c>
      <c r="G414" s="76">
        <v>500000</v>
      </c>
      <c r="H414" s="76">
        <v>500000</v>
      </c>
      <c r="I414" s="76">
        <v>0</v>
      </c>
      <c r="J414" s="76">
        <v>0</v>
      </c>
      <c r="K414" s="76">
        <v>0</v>
      </c>
      <c r="L414" s="76">
        <v>0</v>
      </c>
      <c r="M414" s="76">
        <v>0</v>
      </c>
      <c r="N414" s="76">
        <v>0</v>
      </c>
      <c r="O414" s="76">
        <v>500000</v>
      </c>
      <c r="P414" s="56">
        <f t="shared" si="13"/>
        <v>0</v>
      </c>
    </row>
    <row r="415" spans="1:16" ht="14.4" hidden="1" x14ac:dyDescent="0.2">
      <c r="A415" s="75" t="s">
        <v>328</v>
      </c>
      <c r="B415" s="75" t="s">
        <v>329</v>
      </c>
      <c r="C415" s="58" t="str">
        <f t="shared" si="12"/>
        <v>21375103 MUSEO DE ARTE COSTARRICENSE</v>
      </c>
      <c r="D415" s="75" t="s">
        <v>18</v>
      </c>
      <c r="E415" s="75" t="s">
        <v>169</v>
      </c>
      <c r="F415" s="75" t="s">
        <v>170</v>
      </c>
      <c r="G415" s="76">
        <v>3386000</v>
      </c>
      <c r="H415" s="76">
        <v>2850000</v>
      </c>
      <c r="I415" s="76">
        <v>1640582.67</v>
      </c>
      <c r="J415" s="76">
        <v>0</v>
      </c>
      <c r="K415" s="76">
        <v>0</v>
      </c>
      <c r="L415" s="76">
        <v>0</v>
      </c>
      <c r="M415" s="76">
        <v>0</v>
      </c>
      <c r="N415" s="76">
        <v>0</v>
      </c>
      <c r="O415" s="76">
        <v>2850000</v>
      </c>
      <c r="P415" s="56">
        <f t="shared" si="13"/>
        <v>0</v>
      </c>
    </row>
    <row r="416" spans="1:16" ht="14.4" hidden="1" x14ac:dyDescent="0.2">
      <c r="A416" s="75" t="s">
        <v>328</v>
      </c>
      <c r="B416" s="75" t="s">
        <v>329</v>
      </c>
      <c r="C416" s="58" t="str">
        <f t="shared" si="12"/>
        <v>21375103 MUSEO DE ARTE COSTARRICENSE</v>
      </c>
      <c r="D416" s="75" t="s">
        <v>18</v>
      </c>
      <c r="E416" s="75" t="s">
        <v>171</v>
      </c>
      <c r="F416" s="75" t="s">
        <v>172</v>
      </c>
      <c r="G416" s="76">
        <v>200000</v>
      </c>
      <c r="H416" s="76">
        <v>200000</v>
      </c>
      <c r="I416" s="76">
        <v>141774.67000000001</v>
      </c>
      <c r="J416" s="76">
        <v>0</v>
      </c>
      <c r="K416" s="76">
        <v>0</v>
      </c>
      <c r="L416" s="76">
        <v>0</v>
      </c>
      <c r="M416" s="76">
        <v>0</v>
      </c>
      <c r="N416" s="76">
        <v>0</v>
      </c>
      <c r="O416" s="76">
        <v>200000</v>
      </c>
      <c r="P416" s="56">
        <f t="shared" si="13"/>
        <v>0</v>
      </c>
    </row>
    <row r="417" spans="1:16" ht="14.4" hidden="1" x14ac:dyDescent="0.2">
      <c r="A417" s="75" t="s">
        <v>328</v>
      </c>
      <c r="B417" s="75" t="s">
        <v>329</v>
      </c>
      <c r="C417" s="58" t="str">
        <f t="shared" si="12"/>
        <v>21375103 MUSEO DE ARTE COSTARRICENSE</v>
      </c>
      <c r="D417" s="75" t="s">
        <v>18</v>
      </c>
      <c r="E417" s="75" t="s">
        <v>173</v>
      </c>
      <c r="F417" s="75" t="s">
        <v>174</v>
      </c>
      <c r="G417" s="76">
        <v>150000</v>
      </c>
      <c r="H417" s="76">
        <v>150000</v>
      </c>
      <c r="I417" s="76">
        <v>92611.839999999997</v>
      </c>
      <c r="J417" s="76">
        <v>0</v>
      </c>
      <c r="K417" s="76">
        <v>0</v>
      </c>
      <c r="L417" s="76">
        <v>0</v>
      </c>
      <c r="M417" s="76">
        <v>0</v>
      </c>
      <c r="N417" s="76">
        <v>0</v>
      </c>
      <c r="O417" s="76">
        <v>150000</v>
      </c>
      <c r="P417" s="56">
        <f t="shared" si="13"/>
        <v>0</v>
      </c>
    </row>
    <row r="418" spans="1:16" ht="14.4" hidden="1" x14ac:dyDescent="0.2">
      <c r="A418" s="75" t="s">
        <v>328</v>
      </c>
      <c r="B418" s="75" t="s">
        <v>329</v>
      </c>
      <c r="C418" s="58" t="str">
        <f t="shared" si="12"/>
        <v>21375103 MUSEO DE ARTE COSTARRICENSE</v>
      </c>
      <c r="D418" s="75" t="s">
        <v>18</v>
      </c>
      <c r="E418" s="75" t="s">
        <v>175</v>
      </c>
      <c r="F418" s="75" t="s">
        <v>176</v>
      </c>
      <c r="G418" s="76">
        <v>500000</v>
      </c>
      <c r="H418" s="76">
        <v>300000</v>
      </c>
      <c r="I418" s="76">
        <v>0</v>
      </c>
      <c r="J418" s="76">
        <v>0</v>
      </c>
      <c r="K418" s="76">
        <v>0</v>
      </c>
      <c r="L418" s="76">
        <v>0</v>
      </c>
      <c r="M418" s="76">
        <v>0</v>
      </c>
      <c r="N418" s="76">
        <v>0</v>
      </c>
      <c r="O418" s="76">
        <v>300000</v>
      </c>
      <c r="P418" s="56">
        <f t="shared" si="13"/>
        <v>0</v>
      </c>
    </row>
    <row r="419" spans="1:16" ht="14.4" hidden="1" x14ac:dyDescent="0.2">
      <c r="A419" s="75" t="s">
        <v>328</v>
      </c>
      <c r="B419" s="75" t="s">
        <v>329</v>
      </c>
      <c r="C419" s="58" t="str">
        <f t="shared" si="12"/>
        <v>21375103 MUSEO DE ARTE COSTARRICENSE</v>
      </c>
      <c r="D419" s="75" t="s">
        <v>18</v>
      </c>
      <c r="E419" s="75" t="s">
        <v>177</v>
      </c>
      <c r="F419" s="75" t="s">
        <v>178</v>
      </c>
      <c r="G419" s="76">
        <v>1000000</v>
      </c>
      <c r="H419" s="76">
        <v>1000000</v>
      </c>
      <c r="I419" s="76">
        <v>617412.27</v>
      </c>
      <c r="J419" s="76">
        <v>0</v>
      </c>
      <c r="K419" s="76">
        <v>0</v>
      </c>
      <c r="L419" s="76">
        <v>0</v>
      </c>
      <c r="M419" s="76">
        <v>0</v>
      </c>
      <c r="N419" s="76">
        <v>0</v>
      </c>
      <c r="O419" s="76">
        <v>1000000</v>
      </c>
      <c r="P419" s="56">
        <f t="shared" si="13"/>
        <v>0</v>
      </c>
    </row>
    <row r="420" spans="1:16" ht="14.4" hidden="1" x14ac:dyDescent="0.2">
      <c r="A420" s="75" t="s">
        <v>328</v>
      </c>
      <c r="B420" s="75" t="s">
        <v>329</v>
      </c>
      <c r="C420" s="58" t="str">
        <f t="shared" si="12"/>
        <v>21375103 MUSEO DE ARTE COSTARRICENSE</v>
      </c>
      <c r="D420" s="75" t="s">
        <v>18</v>
      </c>
      <c r="E420" s="75" t="s">
        <v>324</v>
      </c>
      <c r="F420" s="75" t="s">
        <v>325</v>
      </c>
      <c r="G420" s="76">
        <v>36000</v>
      </c>
      <c r="H420" s="76">
        <v>0</v>
      </c>
      <c r="I420" s="76">
        <v>0</v>
      </c>
      <c r="J420" s="76">
        <v>0</v>
      </c>
      <c r="K420" s="76">
        <v>0</v>
      </c>
      <c r="L420" s="76">
        <v>0</v>
      </c>
      <c r="M420" s="76">
        <v>0</v>
      </c>
      <c r="N420" s="76">
        <v>0</v>
      </c>
      <c r="O420" s="76">
        <v>0</v>
      </c>
      <c r="P420" s="56">
        <f t="shared" si="13"/>
        <v>0</v>
      </c>
    </row>
    <row r="421" spans="1:16" ht="14.4" hidden="1" x14ac:dyDescent="0.2">
      <c r="A421" s="75" t="s">
        <v>328</v>
      </c>
      <c r="B421" s="75" t="s">
        <v>329</v>
      </c>
      <c r="C421" s="58" t="str">
        <f t="shared" si="12"/>
        <v>21375103 MUSEO DE ARTE COSTARRICENSE</v>
      </c>
      <c r="D421" s="75" t="s">
        <v>18</v>
      </c>
      <c r="E421" s="75" t="s">
        <v>179</v>
      </c>
      <c r="F421" s="75" t="s">
        <v>180</v>
      </c>
      <c r="G421" s="76">
        <v>500000</v>
      </c>
      <c r="H421" s="76">
        <v>200000</v>
      </c>
      <c r="I421" s="76">
        <v>171371.62</v>
      </c>
      <c r="J421" s="76">
        <v>0</v>
      </c>
      <c r="K421" s="76">
        <v>0</v>
      </c>
      <c r="L421" s="76">
        <v>0</v>
      </c>
      <c r="M421" s="76">
        <v>0</v>
      </c>
      <c r="N421" s="76">
        <v>0</v>
      </c>
      <c r="O421" s="76">
        <v>200000</v>
      </c>
      <c r="P421" s="56">
        <f t="shared" si="13"/>
        <v>0</v>
      </c>
    </row>
    <row r="422" spans="1:16" ht="14.4" hidden="1" x14ac:dyDescent="0.2">
      <c r="A422" s="75" t="s">
        <v>328</v>
      </c>
      <c r="B422" s="75" t="s">
        <v>329</v>
      </c>
      <c r="C422" s="58" t="str">
        <f t="shared" si="12"/>
        <v>21375103 MUSEO DE ARTE COSTARRICENSE</v>
      </c>
      <c r="D422" s="75" t="s">
        <v>18</v>
      </c>
      <c r="E422" s="75" t="s">
        <v>181</v>
      </c>
      <c r="F422" s="75" t="s">
        <v>182</v>
      </c>
      <c r="G422" s="76">
        <v>1000000</v>
      </c>
      <c r="H422" s="76">
        <v>1000000</v>
      </c>
      <c r="I422" s="76">
        <v>617412.27</v>
      </c>
      <c r="J422" s="76">
        <v>0</v>
      </c>
      <c r="K422" s="76">
        <v>0</v>
      </c>
      <c r="L422" s="76">
        <v>0</v>
      </c>
      <c r="M422" s="76">
        <v>0</v>
      </c>
      <c r="N422" s="76">
        <v>0</v>
      </c>
      <c r="O422" s="76">
        <v>1000000</v>
      </c>
      <c r="P422" s="56">
        <f t="shared" si="13"/>
        <v>0</v>
      </c>
    </row>
    <row r="423" spans="1:16" ht="14.4" hidden="1" x14ac:dyDescent="0.2">
      <c r="A423" s="75" t="s">
        <v>328</v>
      </c>
      <c r="B423" s="75" t="s">
        <v>329</v>
      </c>
      <c r="C423" s="58" t="str">
        <f t="shared" si="12"/>
        <v>21375103 MUSEO DE ARTE COSTARRICENSE</v>
      </c>
      <c r="D423" s="75" t="s">
        <v>18</v>
      </c>
      <c r="E423" s="75" t="s">
        <v>183</v>
      </c>
      <c r="F423" s="75" t="s">
        <v>184</v>
      </c>
      <c r="G423" s="76">
        <v>10500000</v>
      </c>
      <c r="H423" s="76">
        <v>6500000</v>
      </c>
      <c r="I423" s="76">
        <v>4697432.5199999996</v>
      </c>
      <c r="J423" s="76">
        <v>0</v>
      </c>
      <c r="K423" s="76">
        <v>0</v>
      </c>
      <c r="L423" s="76">
        <v>0</v>
      </c>
      <c r="M423" s="76">
        <v>0</v>
      </c>
      <c r="N423" s="76">
        <v>0</v>
      </c>
      <c r="O423" s="76">
        <v>6500000</v>
      </c>
      <c r="P423" s="56">
        <f t="shared" si="13"/>
        <v>0</v>
      </c>
    </row>
    <row r="424" spans="1:16" ht="14.4" hidden="1" x14ac:dyDescent="0.2">
      <c r="A424" s="75" t="s">
        <v>328</v>
      </c>
      <c r="B424" s="75" t="s">
        <v>329</v>
      </c>
      <c r="C424" s="58" t="str">
        <f t="shared" si="12"/>
        <v>21375103 MUSEO DE ARTE COSTARRICENSE</v>
      </c>
      <c r="D424" s="75" t="s">
        <v>18</v>
      </c>
      <c r="E424" s="75" t="s">
        <v>185</v>
      </c>
      <c r="F424" s="75" t="s">
        <v>186</v>
      </c>
      <c r="G424" s="76">
        <v>10000000</v>
      </c>
      <c r="H424" s="76">
        <v>6000000</v>
      </c>
      <c r="I424" s="76">
        <v>4342995.8499999996</v>
      </c>
      <c r="J424" s="76">
        <v>0</v>
      </c>
      <c r="K424" s="76">
        <v>0</v>
      </c>
      <c r="L424" s="76">
        <v>0</v>
      </c>
      <c r="M424" s="76">
        <v>0</v>
      </c>
      <c r="N424" s="76">
        <v>0</v>
      </c>
      <c r="O424" s="76">
        <v>6000000</v>
      </c>
      <c r="P424" s="56">
        <f t="shared" si="13"/>
        <v>0</v>
      </c>
    </row>
    <row r="425" spans="1:16" ht="14.4" hidden="1" x14ac:dyDescent="0.2">
      <c r="A425" s="75" t="s">
        <v>328</v>
      </c>
      <c r="B425" s="75" t="s">
        <v>329</v>
      </c>
      <c r="C425" s="58" t="str">
        <f t="shared" si="12"/>
        <v>21375103 MUSEO DE ARTE COSTARRICENSE</v>
      </c>
      <c r="D425" s="75" t="s">
        <v>18</v>
      </c>
      <c r="E425" s="75" t="s">
        <v>187</v>
      </c>
      <c r="F425" s="75" t="s">
        <v>188</v>
      </c>
      <c r="G425" s="76">
        <v>500000</v>
      </c>
      <c r="H425" s="76">
        <v>500000</v>
      </c>
      <c r="I425" s="76">
        <v>354436.67</v>
      </c>
      <c r="J425" s="76">
        <v>0</v>
      </c>
      <c r="K425" s="76">
        <v>0</v>
      </c>
      <c r="L425" s="76">
        <v>0</v>
      </c>
      <c r="M425" s="76">
        <v>0</v>
      </c>
      <c r="N425" s="76">
        <v>0</v>
      </c>
      <c r="O425" s="76">
        <v>500000</v>
      </c>
      <c r="P425" s="56">
        <f t="shared" si="13"/>
        <v>0</v>
      </c>
    </row>
    <row r="426" spans="1:16" ht="14.4" hidden="1" x14ac:dyDescent="0.2">
      <c r="A426" s="75" t="s">
        <v>328</v>
      </c>
      <c r="B426" s="75" t="s">
        <v>329</v>
      </c>
      <c r="C426" s="58" t="str">
        <f t="shared" si="12"/>
        <v>21375103 MUSEO DE ARTE COSTARRICENSE</v>
      </c>
      <c r="D426" s="75" t="s">
        <v>18</v>
      </c>
      <c r="E426" s="75" t="s">
        <v>189</v>
      </c>
      <c r="F426" s="75" t="s">
        <v>190</v>
      </c>
      <c r="G426" s="76">
        <v>8150448</v>
      </c>
      <c r="H426" s="76">
        <v>12686448</v>
      </c>
      <c r="I426" s="76">
        <v>7031252.46</v>
      </c>
      <c r="J426" s="76">
        <v>0</v>
      </c>
      <c r="K426" s="76">
        <v>0</v>
      </c>
      <c r="L426" s="76">
        <v>0</v>
      </c>
      <c r="M426" s="76">
        <v>0</v>
      </c>
      <c r="N426" s="76">
        <v>0</v>
      </c>
      <c r="O426" s="76">
        <v>12686448</v>
      </c>
      <c r="P426" s="56">
        <f t="shared" si="13"/>
        <v>0</v>
      </c>
    </row>
    <row r="427" spans="1:16" ht="14.4" hidden="1" x14ac:dyDescent="0.2">
      <c r="A427" s="75" t="s">
        <v>328</v>
      </c>
      <c r="B427" s="75" t="s">
        <v>329</v>
      </c>
      <c r="C427" s="58" t="str">
        <f t="shared" si="12"/>
        <v>21375103 MUSEO DE ARTE COSTARRICENSE</v>
      </c>
      <c r="D427" s="75" t="s">
        <v>18</v>
      </c>
      <c r="E427" s="75" t="s">
        <v>191</v>
      </c>
      <c r="F427" s="75" t="s">
        <v>192</v>
      </c>
      <c r="G427" s="76">
        <v>1000000</v>
      </c>
      <c r="H427" s="76">
        <v>500000</v>
      </c>
      <c r="I427" s="76">
        <v>388521.41</v>
      </c>
      <c r="J427" s="76">
        <v>0</v>
      </c>
      <c r="K427" s="76">
        <v>0</v>
      </c>
      <c r="L427" s="76">
        <v>0</v>
      </c>
      <c r="M427" s="76">
        <v>0</v>
      </c>
      <c r="N427" s="76">
        <v>0</v>
      </c>
      <c r="O427" s="76">
        <v>500000</v>
      </c>
      <c r="P427" s="56">
        <f t="shared" si="13"/>
        <v>0</v>
      </c>
    </row>
    <row r="428" spans="1:16" ht="14.4" hidden="1" x14ac:dyDescent="0.2">
      <c r="A428" s="75" t="s">
        <v>328</v>
      </c>
      <c r="B428" s="75" t="s">
        <v>329</v>
      </c>
      <c r="C428" s="58" t="str">
        <f t="shared" si="12"/>
        <v>21375103 MUSEO DE ARTE COSTARRICENSE</v>
      </c>
      <c r="D428" s="75" t="s">
        <v>18</v>
      </c>
      <c r="E428" s="75" t="s">
        <v>193</v>
      </c>
      <c r="F428" s="75" t="s">
        <v>194</v>
      </c>
      <c r="G428" s="76">
        <v>20000</v>
      </c>
      <c r="H428" s="76">
        <v>0</v>
      </c>
      <c r="I428" s="76">
        <v>0</v>
      </c>
      <c r="J428" s="76">
        <v>0</v>
      </c>
      <c r="K428" s="76">
        <v>0</v>
      </c>
      <c r="L428" s="76">
        <v>0</v>
      </c>
      <c r="M428" s="76">
        <v>0</v>
      </c>
      <c r="N428" s="76">
        <v>0</v>
      </c>
      <c r="O428" s="76">
        <v>0</v>
      </c>
      <c r="P428" s="56">
        <f t="shared" si="13"/>
        <v>0</v>
      </c>
    </row>
    <row r="429" spans="1:16" ht="14.4" hidden="1" x14ac:dyDescent="0.2">
      <c r="A429" s="75" t="s">
        <v>328</v>
      </c>
      <c r="B429" s="75" t="s">
        <v>329</v>
      </c>
      <c r="C429" s="58" t="str">
        <f t="shared" si="12"/>
        <v>21375103 MUSEO DE ARTE COSTARRICENSE</v>
      </c>
      <c r="D429" s="75" t="s">
        <v>18</v>
      </c>
      <c r="E429" s="75" t="s">
        <v>195</v>
      </c>
      <c r="F429" s="75" t="s">
        <v>196</v>
      </c>
      <c r="G429" s="76">
        <v>2005448</v>
      </c>
      <c r="H429" s="76">
        <v>9041448</v>
      </c>
      <c r="I429" s="76">
        <v>4459140.47</v>
      </c>
      <c r="J429" s="76">
        <v>0</v>
      </c>
      <c r="K429" s="76">
        <v>0</v>
      </c>
      <c r="L429" s="76">
        <v>0</v>
      </c>
      <c r="M429" s="76">
        <v>0</v>
      </c>
      <c r="N429" s="76">
        <v>0</v>
      </c>
      <c r="O429" s="76">
        <v>9041448</v>
      </c>
      <c r="P429" s="56">
        <f t="shared" si="13"/>
        <v>0</v>
      </c>
    </row>
    <row r="430" spans="1:16" ht="14.4" hidden="1" x14ac:dyDescent="0.2">
      <c r="A430" s="75" t="s">
        <v>328</v>
      </c>
      <c r="B430" s="75" t="s">
        <v>329</v>
      </c>
      <c r="C430" s="58" t="str">
        <f t="shared" si="12"/>
        <v>21375103 MUSEO DE ARTE COSTARRICENSE</v>
      </c>
      <c r="D430" s="75" t="s">
        <v>18</v>
      </c>
      <c r="E430" s="75" t="s">
        <v>197</v>
      </c>
      <c r="F430" s="75" t="s">
        <v>198</v>
      </c>
      <c r="G430" s="76">
        <v>20000</v>
      </c>
      <c r="H430" s="76">
        <v>20000</v>
      </c>
      <c r="I430" s="76">
        <v>0</v>
      </c>
      <c r="J430" s="76">
        <v>0</v>
      </c>
      <c r="K430" s="76">
        <v>0</v>
      </c>
      <c r="L430" s="76">
        <v>0</v>
      </c>
      <c r="M430" s="76">
        <v>0</v>
      </c>
      <c r="N430" s="76">
        <v>0</v>
      </c>
      <c r="O430" s="76">
        <v>20000</v>
      </c>
      <c r="P430" s="56">
        <f t="shared" si="13"/>
        <v>0</v>
      </c>
    </row>
    <row r="431" spans="1:16" ht="14.4" hidden="1" x14ac:dyDescent="0.2">
      <c r="A431" s="75" t="s">
        <v>328</v>
      </c>
      <c r="B431" s="75" t="s">
        <v>329</v>
      </c>
      <c r="C431" s="58" t="str">
        <f t="shared" si="12"/>
        <v>21375103 MUSEO DE ARTE COSTARRICENSE</v>
      </c>
      <c r="D431" s="75" t="s">
        <v>18</v>
      </c>
      <c r="E431" s="75" t="s">
        <v>199</v>
      </c>
      <c r="F431" s="75" t="s">
        <v>200</v>
      </c>
      <c r="G431" s="76">
        <v>5000000</v>
      </c>
      <c r="H431" s="76">
        <v>3000000</v>
      </c>
      <c r="I431" s="76">
        <v>2171497.92</v>
      </c>
      <c r="J431" s="76">
        <v>0</v>
      </c>
      <c r="K431" s="76">
        <v>0</v>
      </c>
      <c r="L431" s="76">
        <v>0</v>
      </c>
      <c r="M431" s="76">
        <v>0</v>
      </c>
      <c r="N431" s="76">
        <v>0</v>
      </c>
      <c r="O431" s="76">
        <v>3000000</v>
      </c>
      <c r="P431" s="56">
        <f t="shared" si="13"/>
        <v>0</v>
      </c>
    </row>
    <row r="432" spans="1:16" ht="14.4" hidden="1" x14ac:dyDescent="0.2">
      <c r="A432" s="75" t="s">
        <v>328</v>
      </c>
      <c r="B432" s="75" t="s">
        <v>329</v>
      </c>
      <c r="C432" s="58" t="str">
        <f t="shared" si="12"/>
        <v>21375103 MUSEO DE ARTE COSTARRICENSE</v>
      </c>
      <c r="D432" s="75" t="s">
        <v>18</v>
      </c>
      <c r="E432" s="75" t="s">
        <v>201</v>
      </c>
      <c r="F432" s="75" t="s">
        <v>202</v>
      </c>
      <c r="G432" s="76">
        <v>50000</v>
      </c>
      <c r="H432" s="76">
        <v>50000</v>
      </c>
      <c r="I432" s="76">
        <v>0</v>
      </c>
      <c r="J432" s="76">
        <v>0</v>
      </c>
      <c r="K432" s="76">
        <v>0</v>
      </c>
      <c r="L432" s="76">
        <v>0</v>
      </c>
      <c r="M432" s="76">
        <v>0</v>
      </c>
      <c r="N432" s="76">
        <v>0</v>
      </c>
      <c r="O432" s="76">
        <v>50000</v>
      </c>
      <c r="P432" s="56">
        <f t="shared" si="13"/>
        <v>0</v>
      </c>
    </row>
    <row r="433" spans="1:16" ht="14.4" hidden="1" x14ac:dyDescent="0.2">
      <c r="A433" s="75" t="s">
        <v>328</v>
      </c>
      <c r="B433" s="75" t="s">
        <v>329</v>
      </c>
      <c r="C433" s="58" t="str">
        <f t="shared" si="12"/>
        <v>21375103 MUSEO DE ARTE COSTARRICENSE</v>
      </c>
      <c r="D433" s="75" t="s">
        <v>18</v>
      </c>
      <c r="E433" s="75" t="s">
        <v>203</v>
      </c>
      <c r="F433" s="75" t="s">
        <v>204</v>
      </c>
      <c r="G433" s="76">
        <v>5000</v>
      </c>
      <c r="H433" s="76">
        <v>25000</v>
      </c>
      <c r="I433" s="76">
        <v>12092.66</v>
      </c>
      <c r="J433" s="76">
        <v>0</v>
      </c>
      <c r="K433" s="76">
        <v>0</v>
      </c>
      <c r="L433" s="76">
        <v>0</v>
      </c>
      <c r="M433" s="76">
        <v>0</v>
      </c>
      <c r="N433" s="76">
        <v>0</v>
      </c>
      <c r="O433" s="76">
        <v>25000</v>
      </c>
      <c r="P433" s="56">
        <f t="shared" si="13"/>
        <v>0</v>
      </c>
    </row>
    <row r="434" spans="1:16" ht="14.4" hidden="1" x14ac:dyDescent="0.2">
      <c r="A434" s="75" t="s">
        <v>328</v>
      </c>
      <c r="B434" s="75" t="s">
        <v>329</v>
      </c>
      <c r="C434" s="58" t="str">
        <f t="shared" si="12"/>
        <v>21375103 MUSEO DE ARTE COSTARRICENSE</v>
      </c>
      <c r="D434" s="75" t="s">
        <v>18</v>
      </c>
      <c r="E434" s="75" t="s">
        <v>205</v>
      </c>
      <c r="F434" s="75" t="s">
        <v>206</v>
      </c>
      <c r="G434" s="76">
        <v>50000</v>
      </c>
      <c r="H434" s="76">
        <v>50000</v>
      </c>
      <c r="I434" s="76">
        <v>0</v>
      </c>
      <c r="J434" s="76">
        <v>0</v>
      </c>
      <c r="K434" s="76">
        <v>0</v>
      </c>
      <c r="L434" s="76">
        <v>0</v>
      </c>
      <c r="M434" s="76">
        <v>0</v>
      </c>
      <c r="N434" s="76">
        <v>0</v>
      </c>
      <c r="O434" s="76">
        <v>50000</v>
      </c>
      <c r="P434" s="56">
        <f t="shared" si="13"/>
        <v>0</v>
      </c>
    </row>
    <row r="435" spans="1:16" ht="14.4" hidden="1" x14ac:dyDescent="0.2">
      <c r="A435" s="75" t="s">
        <v>328</v>
      </c>
      <c r="B435" s="75" t="s">
        <v>329</v>
      </c>
      <c r="C435" s="58" t="str">
        <f t="shared" si="12"/>
        <v>21375103 MUSEO DE ARTE COSTARRICENSE</v>
      </c>
      <c r="D435" s="75" t="s">
        <v>18</v>
      </c>
      <c r="E435" s="75" t="s">
        <v>207</v>
      </c>
      <c r="F435" s="75" t="s">
        <v>208</v>
      </c>
      <c r="G435" s="76">
        <v>163381032</v>
      </c>
      <c r="H435" s="76">
        <v>163381032</v>
      </c>
      <c r="I435" s="76">
        <v>123143543.28</v>
      </c>
      <c r="J435" s="76">
        <v>0</v>
      </c>
      <c r="K435" s="76">
        <v>0</v>
      </c>
      <c r="L435" s="76">
        <v>0</v>
      </c>
      <c r="M435" s="76">
        <v>59808093.75</v>
      </c>
      <c r="N435" s="76">
        <v>54948093.75</v>
      </c>
      <c r="O435" s="76">
        <v>103572938.25</v>
      </c>
      <c r="P435" s="56">
        <f t="shared" si="13"/>
        <v>0.36606509958879435</v>
      </c>
    </row>
    <row r="436" spans="1:16" ht="14.4" hidden="1" x14ac:dyDescent="0.2">
      <c r="A436" s="75" t="s">
        <v>328</v>
      </c>
      <c r="B436" s="75" t="s">
        <v>329</v>
      </c>
      <c r="C436" s="58" t="str">
        <f t="shared" si="12"/>
        <v>21375103 MUSEO DE ARTE COSTARRICENSE</v>
      </c>
      <c r="D436" s="75" t="s">
        <v>18</v>
      </c>
      <c r="E436" s="75" t="s">
        <v>209</v>
      </c>
      <c r="F436" s="75" t="s">
        <v>210</v>
      </c>
      <c r="G436" s="76">
        <v>13255726</v>
      </c>
      <c r="H436" s="76">
        <v>13255726</v>
      </c>
      <c r="I436" s="76">
        <v>13255726</v>
      </c>
      <c r="J436" s="76">
        <v>0</v>
      </c>
      <c r="K436" s="76">
        <v>0</v>
      </c>
      <c r="L436" s="76">
        <v>0</v>
      </c>
      <c r="M436" s="76">
        <v>5979667.1100000003</v>
      </c>
      <c r="N436" s="76">
        <v>5979667.1100000003</v>
      </c>
      <c r="O436" s="76">
        <v>7276058.8899999997</v>
      </c>
      <c r="P436" s="56">
        <f t="shared" si="13"/>
        <v>0.45110068735578879</v>
      </c>
    </row>
    <row r="437" spans="1:16" ht="14.4" hidden="1" x14ac:dyDescent="0.2">
      <c r="A437" s="75" t="s">
        <v>328</v>
      </c>
      <c r="B437" s="75" t="s">
        <v>329</v>
      </c>
      <c r="C437" s="58" t="str">
        <f t="shared" si="12"/>
        <v>21375103 MUSEO DE ARTE COSTARRICENSE</v>
      </c>
      <c r="D437" s="75" t="s">
        <v>18</v>
      </c>
      <c r="E437" s="75" t="s">
        <v>336</v>
      </c>
      <c r="F437" s="75" t="s">
        <v>212</v>
      </c>
      <c r="G437" s="76">
        <v>11434884</v>
      </c>
      <c r="H437" s="76">
        <v>11434884</v>
      </c>
      <c r="I437" s="76">
        <v>11434884</v>
      </c>
      <c r="J437" s="76">
        <v>0</v>
      </c>
      <c r="K437" s="76">
        <v>0</v>
      </c>
      <c r="L437" s="76">
        <v>0</v>
      </c>
      <c r="M437" s="76">
        <v>5158284.2699999996</v>
      </c>
      <c r="N437" s="76">
        <v>5158284.2699999996</v>
      </c>
      <c r="O437" s="76">
        <v>6276599.7300000004</v>
      </c>
      <c r="P437" s="56">
        <f t="shared" si="13"/>
        <v>0.45110070814885395</v>
      </c>
    </row>
    <row r="438" spans="1:16" ht="14.4" hidden="1" x14ac:dyDescent="0.2">
      <c r="A438" s="75" t="s">
        <v>328</v>
      </c>
      <c r="B438" s="75" t="s">
        <v>329</v>
      </c>
      <c r="C438" s="58" t="str">
        <f t="shared" si="12"/>
        <v>21375103 MUSEO DE ARTE COSTARRICENSE</v>
      </c>
      <c r="D438" s="75" t="s">
        <v>18</v>
      </c>
      <c r="E438" s="75" t="s">
        <v>337</v>
      </c>
      <c r="F438" s="75" t="s">
        <v>214</v>
      </c>
      <c r="G438" s="76">
        <v>1820842</v>
      </c>
      <c r="H438" s="76">
        <v>1820842</v>
      </c>
      <c r="I438" s="76">
        <v>1820842</v>
      </c>
      <c r="J438" s="76">
        <v>0</v>
      </c>
      <c r="K438" s="76">
        <v>0</v>
      </c>
      <c r="L438" s="76">
        <v>0</v>
      </c>
      <c r="M438" s="76">
        <v>821382.84</v>
      </c>
      <c r="N438" s="76">
        <v>821382.84</v>
      </c>
      <c r="O438" s="76">
        <v>999459.16</v>
      </c>
      <c r="P438" s="56">
        <f t="shared" si="13"/>
        <v>0.45110055677538191</v>
      </c>
    </row>
    <row r="439" spans="1:16" ht="14.4" hidden="1" x14ac:dyDescent="0.2">
      <c r="A439" s="75" t="s">
        <v>328</v>
      </c>
      <c r="B439" s="75" t="s">
        <v>329</v>
      </c>
      <c r="C439" s="58" t="str">
        <f t="shared" si="12"/>
        <v>21375103 MUSEO DE ARTE COSTARRICENSE</v>
      </c>
      <c r="D439" s="75" t="s">
        <v>18</v>
      </c>
      <c r="E439" s="75" t="s">
        <v>217</v>
      </c>
      <c r="F439" s="75" t="s">
        <v>218</v>
      </c>
      <c r="G439" s="76">
        <v>134625200</v>
      </c>
      <c r="H439" s="76">
        <v>134625200</v>
      </c>
      <c r="I439" s="76">
        <v>95815130.030000001</v>
      </c>
      <c r="J439" s="76">
        <v>0</v>
      </c>
      <c r="K439" s="76">
        <v>0</v>
      </c>
      <c r="L439" s="76">
        <v>0</v>
      </c>
      <c r="M439" s="76">
        <v>42625200</v>
      </c>
      <c r="N439" s="76">
        <v>37765200</v>
      </c>
      <c r="O439" s="76">
        <v>92000000</v>
      </c>
      <c r="P439" s="56">
        <f t="shared" si="13"/>
        <v>0.31662125664437268</v>
      </c>
    </row>
    <row r="440" spans="1:16" ht="14.4" hidden="1" x14ac:dyDescent="0.2">
      <c r="A440" s="75" t="s">
        <v>328</v>
      </c>
      <c r="B440" s="75" t="s">
        <v>329</v>
      </c>
      <c r="C440" s="58" t="str">
        <f t="shared" si="12"/>
        <v>21375103 MUSEO DE ARTE COSTARRICENSE</v>
      </c>
      <c r="D440" s="75" t="s">
        <v>18</v>
      </c>
      <c r="E440" s="75" t="s">
        <v>219</v>
      </c>
      <c r="F440" s="75" t="s">
        <v>220</v>
      </c>
      <c r="G440" s="76">
        <v>4500000</v>
      </c>
      <c r="H440" s="76">
        <v>4500000</v>
      </c>
      <c r="I440" s="76">
        <v>3189930.03</v>
      </c>
      <c r="J440" s="76">
        <v>0</v>
      </c>
      <c r="K440" s="76">
        <v>0</v>
      </c>
      <c r="L440" s="76">
        <v>0</v>
      </c>
      <c r="M440" s="76">
        <v>0</v>
      </c>
      <c r="N440" s="76">
        <v>0</v>
      </c>
      <c r="O440" s="76">
        <v>4500000</v>
      </c>
      <c r="P440" s="56">
        <f t="shared" si="13"/>
        <v>0</v>
      </c>
    </row>
    <row r="441" spans="1:16" ht="14.4" hidden="1" x14ac:dyDescent="0.2">
      <c r="A441" s="75" t="s">
        <v>328</v>
      </c>
      <c r="B441" s="75" t="s">
        <v>329</v>
      </c>
      <c r="C441" s="58" t="str">
        <f t="shared" si="12"/>
        <v>21375103 MUSEO DE ARTE COSTARRICENSE</v>
      </c>
      <c r="D441" s="75" t="s">
        <v>18</v>
      </c>
      <c r="E441" s="75" t="s">
        <v>221</v>
      </c>
      <c r="F441" s="75" t="s">
        <v>222</v>
      </c>
      <c r="G441" s="76">
        <v>130125200</v>
      </c>
      <c r="H441" s="76">
        <v>130125200</v>
      </c>
      <c r="I441" s="76">
        <v>92625200</v>
      </c>
      <c r="J441" s="76">
        <v>0</v>
      </c>
      <c r="K441" s="76">
        <v>0</v>
      </c>
      <c r="L441" s="76">
        <v>0</v>
      </c>
      <c r="M441" s="76">
        <v>42625200</v>
      </c>
      <c r="N441" s="76">
        <v>37765200</v>
      </c>
      <c r="O441" s="76">
        <v>87500000</v>
      </c>
      <c r="P441" s="56">
        <f t="shared" si="13"/>
        <v>0.32757067808541313</v>
      </c>
    </row>
    <row r="442" spans="1:16" ht="14.4" hidden="1" x14ac:dyDescent="0.2">
      <c r="A442" s="75" t="s">
        <v>328</v>
      </c>
      <c r="B442" s="75" t="s">
        <v>329</v>
      </c>
      <c r="C442" s="58" t="str">
        <f t="shared" si="12"/>
        <v>21375103 MUSEO DE ARTE COSTARRICENSE</v>
      </c>
      <c r="D442" s="75" t="s">
        <v>18</v>
      </c>
      <c r="E442" s="75" t="s">
        <v>223</v>
      </c>
      <c r="F442" s="75" t="s">
        <v>224</v>
      </c>
      <c r="G442" s="76">
        <v>13000000</v>
      </c>
      <c r="H442" s="76">
        <v>13000000</v>
      </c>
      <c r="I442" s="76">
        <v>12104873.560000001</v>
      </c>
      <c r="J442" s="76">
        <v>0</v>
      </c>
      <c r="K442" s="76">
        <v>0</v>
      </c>
      <c r="L442" s="76">
        <v>0</v>
      </c>
      <c r="M442" s="76">
        <v>9684814.4299999997</v>
      </c>
      <c r="N442" s="76">
        <v>9684814.4299999997</v>
      </c>
      <c r="O442" s="76">
        <v>3315185.57</v>
      </c>
      <c r="P442" s="56">
        <f t="shared" si="13"/>
        <v>0.74498572538461538</v>
      </c>
    </row>
    <row r="443" spans="1:16" ht="14.4" hidden="1" x14ac:dyDescent="0.2">
      <c r="A443" s="75" t="s">
        <v>328</v>
      </c>
      <c r="B443" s="75" t="s">
        <v>329</v>
      </c>
      <c r="C443" s="58" t="str">
        <f t="shared" si="12"/>
        <v>21375103 MUSEO DE ARTE COSTARRICENSE</v>
      </c>
      <c r="D443" s="75" t="s">
        <v>18</v>
      </c>
      <c r="E443" s="75" t="s">
        <v>225</v>
      </c>
      <c r="F443" s="75" t="s">
        <v>226</v>
      </c>
      <c r="G443" s="76">
        <v>11000000</v>
      </c>
      <c r="H443" s="76">
        <v>7500000</v>
      </c>
      <c r="I443" s="76">
        <v>6604873.5599999996</v>
      </c>
      <c r="J443" s="76">
        <v>0</v>
      </c>
      <c r="K443" s="76">
        <v>0</v>
      </c>
      <c r="L443" s="76">
        <v>0</v>
      </c>
      <c r="M443" s="76">
        <v>5759026.0499999998</v>
      </c>
      <c r="N443" s="76">
        <v>5759026.0499999998</v>
      </c>
      <c r="O443" s="76">
        <v>1740973.95</v>
      </c>
      <c r="P443" s="56">
        <f t="shared" si="13"/>
        <v>0.76787013999999998</v>
      </c>
    </row>
    <row r="444" spans="1:16" ht="14.4" hidden="1" x14ac:dyDescent="0.2">
      <c r="A444" s="75" t="s">
        <v>328</v>
      </c>
      <c r="B444" s="75" t="s">
        <v>329</v>
      </c>
      <c r="C444" s="58" t="str">
        <f t="shared" si="12"/>
        <v>21375103 MUSEO DE ARTE COSTARRICENSE</v>
      </c>
      <c r="D444" s="75" t="s">
        <v>18</v>
      </c>
      <c r="E444" s="75" t="s">
        <v>227</v>
      </c>
      <c r="F444" s="75" t="s">
        <v>228</v>
      </c>
      <c r="G444" s="76">
        <v>2000000</v>
      </c>
      <c r="H444" s="76">
        <v>5500000</v>
      </c>
      <c r="I444" s="76">
        <v>5500000</v>
      </c>
      <c r="J444" s="76">
        <v>0</v>
      </c>
      <c r="K444" s="76">
        <v>0</v>
      </c>
      <c r="L444" s="76">
        <v>0</v>
      </c>
      <c r="M444" s="76">
        <v>3925788.38</v>
      </c>
      <c r="N444" s="76">
        <v>3925788.38</v>
      </c>
      <c r="O444" s="76">
        <v>1574211.62</v>
      </c>
      <c r="P444" s="56">
        <f t="shared" si="13"/>
        <v>0.71377970545454539</v>
      </c>
    </row>
    <row r="445" spans="1:16" ht="14.4" hidden="1" x14ac:dyDescent="0.2">
      <c r="A445" s="75" t="s">
        <v>328</v>
      </c>
      <c r="B445" s="75" t="s">
        <v>329</v>
      </c>
      <c r="C445" s="58" t="str">
        <f t="shared" si="12"/>
        <v>21375103 MUSEO DE ARTE COSTARRICENSE</v>
      </c>
      <c r="D445" s="75" t="s">
        <v>18</v>
      </c>
      <c r="E445" s="75" t="s">
        <v>241</v>
      </c>
      <c r="F445" s="75" t="s">
        <v>242</v>
      </c>
      <c r="G445" s="76">
        <v>2500106</v>
      </c>
      <c r="H445" s="76">
        <v>2500106</v>
      </c>
      <c r="I445" s="76">
        <v>1967813.69</v>
      </c>
      <c r="J445" s="76">
        <v>0</v>
      </c>
      <c r="K445" s="76">
        <v>0</v>
      </c>
      <c r="L445" s="76">
        <v>0</v>
      </c>
      <c r="M445" s="76">
        <v>1518412.21</v>
      </c>
      <c r="N445" s="76">
        <v>1518412.21</v>
      </c>
      <c r="O445" s="76">
        <v>981693.79</v>
      </c>
      <c r="P445" s="56">
        <f t="shared" si="13"/>
        <v>0.60733913282076835</v>
      </c>
    </row>
    <row r="446" spans="1:16" ht="14.4" hidden="1" x14ac:dyDescent="0.2">
      <c r="A446" s="75" t="s">
        <v>328</v>
      </c>
      <c r="B446" s="75" t="s">
        <v>329</v>
      </c>
      <c r="C446" s="58" t="str">
        <f t="shared" si="12"/>
        <v>21375103 MUSEO DE ARTE COSTARRICENSE</v>
      </c>
      <c r="D446" s="75" t="s">
        <v>18</v>
      </c>
      <c r="E446" s="75" t="s">
        <v>338</v>
      </c>
      <c r="F446" s="75" t="s">
        <v>339</v>
      </c>
      <c r="G446" s="76">
        <v>2500106</v>
      </c>
      <c r="H446" s="76">
        <v>2500106</v>
      </c>
      <c r="I446" s="76">
        <v>1967813.69</v>
      </c>
      <c r="J446" s="76">
        <v>0</v>
      </c>
      <c r="K446" s="76">
        <v>0</v>
      </c>
      <c r="L446" s="76">
        <v>0</v>
      </c>
      <c r="M446" s="76">
        <v>1518412.21</v>
      </c>
      <c r="N446" s="76">
        <v>1518412.21</v>
      </c>
      <c r="O446" s="76">
        <v>981693.79</v>
      </c>
      <c r="P446" s="56">
        <f t="shared" si="13"/>
        <v>0.60733913282076835</v>
      </c>
    </row>
    <row r="447" spans="1:16" ht="14.4" hidden="1" x14ac:dyDescent="0.2">
      <c r="A447" s="75" t="s">
        <v>328</v>
      </c>
      <c r="B447" s="75" t="s">
        <v>329</v>
      </c>
      <c r="C447" s="58" t="str">
        <f t="shared" si="12"/>
        <v>21375103 MUSEO DE ARTE COSTARRICENSE</v>
      </c>
      <c r="D447" s="75" t="s">
        <v>251</v>
      </c>
      <c r="E447" s="75" t="s">
        <v>252</v>
      </c>
      <c r="F447" s="75" t="s">
        <v>253</v>
      </c>
      <c r="G447" s="76">
        <v>73583334</v>
      </c>
      <c r="H447" s="76">
        <v>73583334</v>
      </c>
      <c r="I447" s="76">
        <v>69854314</v>
      </c>
      <c r="J447" s="76">
        <v>0</v>
      </c>
      <c r="K447" s="76">
        <v>0</v>
      </c>
      <c r="L447" s="76">
        <v>0</v>
      </c>
      <c r="M447" s="76">
        <v>4939362.6500000004</v>
      </c>
      <c r="N447" s="76">
        <v>4939362.6500000004</v>
      </c>
      <c r="O447" s="76">
        <v>68643971.349999994</v>
      </c>
      <c r="P447" s="56">
        <f t="shared" si="13"/>
        <v>6.7126105620601534E-2</v>
      </c>
    </row>
    <row r="448" spans="1:16" ht="14.4" hidden="1" x14ac:dyDescent="0.2">
      <c r="A448" s="75" t="s">
        <v>328</v>
      </c>
      <c r="B448" s="75" t="s">
        <v>329</v>
      </c>
      <c r="C448" s="58" t="str">
        <f t="shared" si="12"/>
        <v>21375103 MUSEO DE ARTE COSTARRICENSE</v>
      </c>
      <c r="D448" s="75" t="s">
        <v>251</v>
      </c>
      <c r="E448" s="75" t="s">
        <v>254</v>
      </c>
      <c r="F448" s="75" t="s">
        <v>255</v>
      </c>
      <c r="G448" s="76">
        <v>14000000</v>
      </c>
      <c r="H448" s="76">
        <v>9763304.6699999999</v>
      </c>
      <c r="I448" s="76">
        <v>8392780.6699999999</v>
      </c>
      <c r="J448" s="76">
        <v>0</v>
      </c>
      <c r="K448" s="76">
        <v>0</v>
      </c>
      <c r="L448" s="76">
        <v>0</v>
      </c>
      <c r="M448" s="76">
        <v>1356969.99</v>
      </c>
      <c r="N448" s="76">
        <v>1356969.99</v>
      </c>
      <c r="O448" s="76">
        <v>8406334.6799999997</v>
      </c>
      <c r="P448" s="56">
        <f t="shared" si="13"/>
        <v>0.13898675047697759</v>
      </c>
    </row>
    <row r="449" spans="1:16" ht="14.4" hidden="1" x14ac:dyDescent="0.2">
      <c r="A449" s="75" t="s">
        <v>328</v>
      </c>
      <c r="B449" s="75" t="s">
        <v>329</v>
      </c>
      <c r="C449" s="58" t="str">
        <f t="shared" si="12"/>
        <v>21375103 MUSEO DE ARTE COSTARRICENSE</v>
      </c>
      <c r="D449" s="75" t="s">
        <v>251</v>
      </c>
      <c r="E449" s="75" t="s">
        <v>256</v>
      </c>
      <c r="F449" s="75" t="s">
        <v>257</v>
      </c>
      <c r="G449" s="76">
        <v>3000000</v>
      </c>
      <c r="H449" s="76">
        <v>1763304.67</v>
      </c>
      <c r="I449" s="76">
        <v>1763304.67</v>
      </c>
      <c r="J449" s="76">
        <v>0</v>
      </c>
      <c r="K449" s="76">
        <v>0</v>
      </c>
      <c r="L449" s="76">
        <v>0</v>
      </c>
      <c r="M449" s="76">
        <v>0</v>
      </c>
      <c r="N449" s="76">
        <v>0</v>
      </c>
      <c r="O449" s="76">
        <v>1763304.67</v>
      </c>
      <c r="P449" s="56">
        <f t="shared" si="13"/>
        <v>0</v>
      </c>
    </row>
    <row r="450" spans="1:16" ht="14.4" hidden="1" x14ac:dyDescent="0.2">
      <c r="A450" s="75" t="s">
        <v>328</v>
      </c>
      <c r="B450" s="75" t="s">
        <v>329</v>
      </c>
      <c r="C450" s="58" t="str">
        <f t="shared" si="12"/>
        <v>21375103 MUSEO DE ARTE COSTARRICENSE</v>
      </c>
      <c r="D450" s="75" t="s">
        <v>251</v>
      </c>
      <c r="E450" s="75" t="s">
        <v>258</v>
      </c>
      <c r="F450" s="75" t="s">
        <v>259</v>
      </c>
      <c r="G450" s="76">
        <v>1000000</v>
      </c>
      <c r="H450" s="76">
        <v>1000000</v>
      </c>
      <c r="I450" s="76">
        <v>1000000</v>
      </c>
      <c r="J450" s="76">
        <v>0</v>
      </c>
      <c r="K450" s="76">
        <v>0</v>
      </c>
      <c r="L450" s="76">
        <v>0</v>
      </c>
      <c r="M450" s="76">
        <v>0</v>
      </c>
      <c r="N450" s="76">
        <v>0</v>
      </c>
      <c r="O450" s="76">
        <v>1000000</v>
      </c>
      <c r="P450" s="56">
        <f t="shared" si="13"/>
        <v>0</v>
      </c>
    </row>
    <row r="451" spans="1:16" ht="14.4" hidden="1" x14ac:dyDescent="0.2">
      <c r="A451" s="75" t="s">
        <v>328</v>
      </c>
      <c r="B451" s="75" t="s">
        <v>329</v>
      </c>
      <c r="C451" s="58" t="str">
        <f t="shared" si="12"/>
        <v>21375103 MUSEO DE ARTE COSTARRICENSE</v>
      </c>
      <c r="D451" s="75" t="s">
        <v>251</v>
      </c>
      <c r="E451" s="75" t="s">
        <v>260</v>
      </c>
      <c r="F451" s="75" t="s">
        <v>261</v>
      </c>
      <c r="G451" s="76">
        <v>2000000</v>
      </c>
      <c r="H451" s="76">
        <v>1000000</v>
      </c>
      <c r="I451" s="76">
        <v>549476</v>
      </c>
      <c r="J451" s="76">
        <v>0</v>
      </c>
      <c r="K451" s="76">
        <v>0</v>
      </c>
      <c r="L451" s="76">
        <v>0</v>
      </c>
      <c r="M451" s="76">
        <v>0</v>
      </c>
      <c r="N451" s="76">
        <v>0</v>
      </c>
      <c r="O451" s="76">
        <v>1000000</v>
      </c>
      <c r="P451" s="56">
        <f t="shared" si="13"/>
        <v>0</v>
      </c>
    </row>
    <row r="452" spans="1:16" ht="14.4" hidden="1" x14ac:dyDescent="0.2">
      <c r="A452" s="75" t="s">
        <v>328</v>
      </c>
      <c r="B452" s="75" t="s">
        <v>329</v>
      </c>
      <c r="C452" s="58" t="str">
        <f t="shared" si="12"/>
        <v>21375103 MUSEO DE ARTE COSTARRICENSE</v>
      </c>
      <c r="D452" s="75" t="s">
        <v>251</v>
      </c>
      <c r="E452" s="75" t="s">
        <v>262</v>
      </c>
      <c r="F452" s="75" t="s">
        <v>263</v>
      </c>
      <c r="G452" s="76">
        <v>3000000</v>
      </c>
      <c r="H452" s="76">
        <v>3000000</v>
      </c>
      <c r="I452" s="76">
        <v>2080000</v>
      </c>
      <c r="J452" s="76">
        <v>0</v>
      </c>
      <c r="K452" s="76">
        <v>0</v>
      </c>
      <c r="L452" s="76">
        <v>0</v>
      </c>
      <c r="M452" s="76">
        <v>0</v>
      </c>
      <c r="N452" s="76">
        <v>0</v>
      </c>
      <c r="O452" s="76">
        <v>3000000</v>
      </c>
      <c r="P452" s="56">
        <f t="shared" si="13"/>
        <v>0</v>
      </c>
    </row>
    <row r="453" spans="1:16" ht="14.4" hidden="1" x14ac:dyDescent="0.2">
      <c r="A453" s="75" t="s">
        <v>328</v>
      </c>
      <c r="B453" s="75" t="s">
        <v>329</v>
      </c>
      <c r="C453" s="58" t="str">
        <f t="shared" si="12"/>
        <v>21375103 MUSEO DE ARTE COSTARRICENSE</v>
      </c>
      <c r="D453" s="75" t="s">
        <v>251</v>
      </c>
      <c r="E453" s="75" t="s">
        <v>264</v>
      </c>
      <c r="F453" s="75" t="s">
        <v>265</v>
      </c>
      <c r="G453" s="76">
        <v>5000000</v>
      </c>
      <c r="H453" s="76">
        <v>3000000</v>
      </c>
      <c r="I453" s="76">
        <v>3000000</v>
      </c>
      <c r="J453" s="76">
        <v>0</v>
      </c>
      <c r="K453" s="76">
        <v>0</v>
      </c>
      <c r="L453" s="76">
        <v>0</v>
      </c>
      <c r="M453" s="76">
        <v>1356969.99</v>
      </c>
      <c r="N453" s="76">
        <v>1356969.99</v>
      </c>
      <c r="O453" s="76">
        <v>1643030.01</v>
      </c>
      <c r="P453" s="56">
        <f t="shared" si="13"/>
        <v>0.45232333000000002</v>
      </c>
    </row>
    <row r="454" spans="1:16" ht="14.4" hidden="1" x14ac:dyDescent="0.2">
      <c r="A454" s="75" t="s">
        <v>328</v>
      </c>
      <c r="B454" s="75" t="s">
        <v>329</v>
      </c>
      <c r="C454" s="58" t="str">
        <f t="shared" si="12"/>
        <v>21375103 MUSEO DE ARTE COSTARRICENSE</v>
      </c>
      <c r="D454" s="75" t="s">
        <v>251</v>
      </c>
      <c r="E454" s="75" t="s">
        <v>266</v>
      </c>
      <c r="F454" s="75" t="s">
        <v>267</v>
      </c>
      <c r="G454" s="76">
        <v>0</v>
      </c>
      <c r="H454" s="76">
        <v>14236695.33</v>
      </c>
      <c r="I454" s="76">
        <v>14236695.33</v>
      </c>
      <c r="J454" s="76">
        <v>0</v>
      </c>
      <c r="K454" s="76">
        <v>0</v>
      </c>
      <c r="L454" s="76">
        <v>0</v>
      </c>
      <c r="M454" s="76">
        <v>0</v>
      </c>
      <c r="N454" s="76">
        <v>0</v>
      </c>
      <c r="O454" s="76">
        <v>14236695.33</v>
      </c>
      <c r="P454" s="56">
        <f t="shared" si="13"/>
        <v>0</v>
      </c>
    </row>
    <row r="455" spans="1:16" ht="14.4" hidden="1" x14ac:dyDescent="0.2">
      <c r="A455" s="75" t="s">
        <v>328</v>
      </c>
      <c r="B455" s="75" t="s">
        <v>329</v>
      </c>
      <c r="C455" s="58" t="str">
        <f t="shared" ref="C455:C518" si="14">+CONCATENATE(A455," ",B455)</f>
        <v>21375103 MUSEO DE ARTE COSTARRICENSE</v>
      </c>
      <c r="D455" s="75" t="s">
        <v>251</v>
      </c>
      <c r="E455" s="75" t="s">
        <v>268</v>
      </c>
      <c r="F455" s="75" t="s">
        <v>269</v>
      </c>
      <c r="G455" s="76">
        <v>0</v>
      </c>
      <c r="H455" s="76">
        <v>14236695.33</v>
      </c>
      <c r="I455" s="76">
        <v>14236695.33</v>
      </c>
      <c r="J455" s="76">
        <v>0</v>
      </c>
      <c r="K455" s="76">
        <v>0</v>
      </c>
      <c r="L455" s="76">
        <v>0</v>
      </c>
      <c r="M455" s="76">
        <v>0</v>
      </c>
      <c r="N455" s="76">
        <v>0</v>
      </c>
      <c r="O455" s="76">
        <v>14236695.33</v>
      </c>
      <c r="P455" s="56">
        <f t="shared" ref="P455:P518" si="15">+IFERROR(M455/H455,0)</f>
        <v>0</v>
      </c>
    </row>
    <row r="456" spans="1:16" ht="14.4" hidden="1" x14ac:dyDescent="0.2">
      <c r="A456" s="75" t="s">
        <v>328</v>
      </c>
      <c r="B456" s="75" t="s">
        <v>329</v>
      </c>
      <c r="C456" s="58" t="str">
        <f t="shared" si="14"/>
        <v>21375103 MUSEO DE ARTE COSTARRICENSE</v>
      </c>
      <c r="D456" s="75" t="s">
        <v>251</v>
      </c>
      <c r="E456" s="75" t="s">
        <v>272</v>
      </c>
      <c r="F456" s="75" t="s">
        <v>273</v>
      </c>
      <c r="G456" s="76">
        <v>59583334</v>
      </c>
      <c r="H456" s="76">
        <v>49583334</v>
      </c>
      <c r="I456" s="76">
        <v>47224838</v>
      </c>
      <c r="J456" s="76">
        <v>0</v>
      </c>
      <c r="K456" s="76">
        <v>0</v>
      </c>
      <c r="L456" s="76">
        <v>0</v>
      </c>
      <c r="M456" s="76">
        <v>3582392.66</v>
      </c>
      <c r="N456" s="76">
        <v>3582392.66</v>
      </c>
      <c r="O456" s="76">
        <v>46000941.340000004</v>
      </c>
      <c r="P456" s="56">
        <f t="shared" si="15"/>
        <v>7.2249935028572299E-2</v>
      </c>
    </row>
    <row r="457" spans="1:16" ht="14.4" hidden="1" x14ac:dyDescent="0.2">
      <c r="A457" s="75" t="s">
        <v>328</v>
      </c>
      <c r="B457" s="75" t="s">
        <v>329</v>
      </c>
      <c r="C457" s="58" t="str">
        <f t="shared" si="14"/>
        <v>21375103 MUSEO DE ARTE COSTARRICENSE</v>
      </c>
      <c r="D457" s="75" t="s">
        <v>251</v>
      </c>
      <c r="E457" s="75" t="s">
        <v>357</v>
      </c>
      <c r="F457" s="75" t="s">
        <v>358</v>
      </c>
      <c r="G457" s="76">
        <v>37874774</v>
      </c>
      <c r="H457" s="76">
        <v>37874774</v>
      </c>
      <c r="I457" s="76">
        <v>37874774</v>
      </c>
      <c r="J457" s="76">
        <v>0</v>
      </c>
      <c r="K457" s="76">
        <v>0</v>
      </c>
      <c r="L457" s="76">
        <v>0</v>
      </c>
      <c r="M457" s="76">
        <v>0</v>
      </c>
      <c r="N457" s="76">
        <v>0</v>
      </c>
      <c r="O457" s="76">
        <v>37874774</v>
      </c>
      <c r="P457" s="56">
        <f t="shared" si="15"/>
        <v>0</v>
      </c>
    </row>
    <row r="458" spans="1:16" ht="14.4" hidden="1" x14ac:dyDescent="0.2">
      <c r="A458" s="75" t="s">
        <v>328</v>
      </c>
      <c r="B458" s="75" t="s">
        <v>329</v>
      </c>
      <c r="C458" s="58" t="str">
        <f t="shared" si="14"/>
        <v>21375103 MUSEO DE ARTE COSTARRICENSE</v>
      </c>
      <c r="D458" s="75" t="s">
        <v>251</v>
      </c>
      <c r="E458" s="75" t="s">
        <v>274</v>
      </c>
      <c r="F458" s="75" t="s">
        <v>275</v>
      </c>
      <c r="G458" s="76">
        <v>21708560</v>
      </c>
      <c r="H458" s="76">
        <v>11708560</v>
      </c>
      <c r="I458" s="76">
        <v>9350064</v>
      </c>
      <c r="J458" s="76">
        <v>0</v>
      </c>
      <c r="K458" s="76">
        <v>0</v>
      </c>
      <c r="L458" s="76">
        <v>0</v>
      </c>
      <c r="M458" s="76">
        <v>3582392.66</v>
      </c>
      <c r="N458" s="76">
        <v>3582392.66</v>
      </c>
      <c r="O458" s="76">
        <v>8126167.3399999999</v>
      </c>
      <c r="P458" s="56">
        <f t="shared" si="15"/>
        <v>0.30596355657741003</v>
      </c>
    </row>
    <row r="459" spans="1:16" ht="14.4" hidden="1" x14ac:dyDescent="0.2">
      <c r="A459" s="75" t="s">
        <v>340</v>
      </c>
      <c r="B459" s="75" t="s">
        <v>341</v>
      </c>
      <c r="C459" s="58" t="str">
        <f t="shared" si="14"/>
        <v>21375104 MUSEO HISTORICO CULTURAL JUAN SANTAMARIA</v>
      </c>
      <c r="D459" s="75" t="s">
        <v>18</v>
      </c>
      <c r="E459" s="75" t="s">
        <v>19</v>
      </c>
      <c r="F459" s="75" t="s">
        <v>19</v>
      </c>
      <c r="G459" s="76">
        <v>567581709</v>
      </c>
      <c r="H459" s="76">
        <v>567581709</v>
      </c>
      <c r="I459" s="76">
        <v>465793753.23000002</v>
      </c>
      <c r="J459" s="76">
        <v>0</v>
      </c>
      <c r="K459" s="76">
        <v>0</v>
      </c>
      <c r="L459" s="76">
        <v>0</v>
      </c>
      <c r="M459" s="76">
        <v>259338923.33000001</v>
      </c>
      <c r="N459" s="76">
        <v>259338923.33000001</v>
      </c>
      <c r="O459" s="76">
        <v>308242785.67000002</v>
      </c>
      <c r="P459" s="56">
        <f t="shared" si="15"/>
        <v>0.45691909943137371</v>
      </c>
    </row>
    <row r="460" spans="1:16" ht="14.4" hidden="1" x14ac:dyDescent="0.2">
      <c r="A460" s="75" t="s">
        <v>340</v>
      </c>
      <c r="B460" s="75" t="s">
        <v>341</v>
      </c>
      <c r="C460" s="58" t="str">
        <f t="shared" si="14"/>
        <v>21375104 MUSEO HISTORICO CULTURAL JUAN SANTAMARIA</v>
      </c>
      <c r="D460" s="75" t="s">
        <v>18</v>
      </c>
      <c r="E460" s="75" t="s">
        <v>21</v>
      </c>
      <c r="F460" s="75" t="s">
        <v>22</v>
      </c>
      <c r="G460" s="76">
        <v>217270580</v>
      </c>
      <c r="H460" s="76">
        <v>217270580</v>
      </c>
      <c r="I460" s="76">
        <v>217270580</v>
      </c>
      <c r="J460" s="76">
        <v>0</v>
      </c>
      <c r="K460" s="76">
        <v>0</v>
      </c>
      <c r="L460" s="76">
        <v>0</v>
      </c>
      <c r="M460" s="76">
        <v>99208769.530000001</v>
      </c>
      <c r="N460" s="76">
        <v>99208769.530000001</v>
      </c>
      <c r="O460" s="76">
        <v>118061810.47</v>
      </c>
      <c r="P460" s="56">
        <f t="shared" si="15"/>
        <v>0.45661391215506492</v>
      </c>
    </row>
    <row r="461" spans="1:16" ht="14.4" hidden="1" x14ac:dyDescent="0.2">
      <c r="A461" s="75" t="s">
        <v>340</v>
      </c>
      <c r="B461" s="75" t="s">
        <v>341</v>
      </c>
      <c r="C461" s="58" t="str">
        <f t="shared" si="14"/>
        <v>21375104 MUSEO HISTORICO CULTURAL JUAN SANTAMARIA</v>
      </c>
      <c r="D461" s="75" t="s">
        <v>18</v>
      </c>
      <c r="E461" s="75" t="s">
        <v>23</v>
      </c>
      <c r="F461" s="75" t="s">
        <v>24</v>
      </c>
      <c r="G461" s="76">
        <v>107150400</v>
      </c>
      <c r="H461" s="76">
        <v>107946028</v>
      </c>
      <c r="I461" s="76">
        <v>107946028</v>
      </c>
      <c r="J461" s="76">
        <v>0</v>
      </c>
      <c r="K461" s="76">
        <v>0</v>
      </c>
      <c r="L461" s="76">
        <v>0</v>
      </c>
      <c r="M461" s="76">
        <v>48582923.310000002</v>
      </c>
      <c r="N461" s="76">
        <v>48582923.310000002</v>
      </c>
      <c r="O461" s="76">
        <v>59363104.689999998</v>
      </c>
      <c r="P461" s="56">
        <f t="shared" si="15"/>
        <v>0.45006679921562287</v>
      </c>
    </row>
    <row r="462" spans="1:16" ht="14.4" hidden="1" x14ac:dyDescent="0.2">
      <c r="A462" s="75" t="s">
        <v>340</v>
      </c>
      <c r="B462" s="75" t="s">
        <v>341</v>
      </c>
      <c r="C462" s="58" t="str">
        <f t="shared" si="14"/>
        <v>21375104 MUSEO HISTORICO CULTURAL JUAN SANTAMARIA</v>
      </c>
      <c r="D462" s="75" t="s">
        <v>18</v>
      </c>
      <c r="E462" s="75" t="s">
        <v>25</v>
      </c>
      <c r="F462" s="75" t="s">
        <v>26</v>
      </c>
      <c r="G462" s="76">
        <v>102150400</v>
      </c>
      <c r="H462" s="76">
        <v>106756088</v>
      </c>
      <c r="I462" s="76">
        <v>106756088</v>
      </c>
      <c r="J462" s="76">
        <v>0</v>
      </c>
      <c r="K462" s="76">
        <v>0</v>
      </c>
      <c r="L462" s="76">
        <v>0</v>
      </c>
      <c r="M462" s="76">
        <v>48582923.310000002</v>
      </c>
      <c r="N462" s="76">
        <v>48582923.310000002</v>
      </c>
      <c r="O462" s="76">
        <v>58173164.689999998</v>
      </c>
      <c r="P462" s="56">
        <f t="shared" si="15"/>
        <v>0.4550833982414193</v>
      </c>
    </row>
    <row r="463" spans="1:16" ht="14.4" hidden="1" x14ac:dyDescent="0.2">
      <c r="A463" s="75" t="s">
        <v>340</v>
      </c>
      <c r="B463" s="75" t="s">
        <v>341</v>
      </c>
      <c r="C463" s="58" t="str">
        <f t="shared" si="14"/>
        <v>21375104 MUSEO HISTORICO CULTURAL JUAN SANTAMARIA</v>
      </c>
      <c r="D463" s="75" t="s">
        <v>18</v>
      </c>
      <c r="E463" s="75" t="s">
        <v>27</v>
      </c>
      <c r="F463" s="75" t="s">
        <v>28</v>
      </c>
      <c r="G463" s="76">
        <v>5000000</v>
      </c>
      <c r="H463" s="76">
        <v>1189940</v>
      </c>
      <c r="I463" s="76">
        <v>1189940</v>
      </c>
      <c r="J463" s="76">
        <v>0</v>
      </c>
      <c r="K463" s="76">
        <v>0</v>
      </c>
      <c r="L463" s="76">
        <v>0</v>
      </c>
      <c r="M463" s="76">
        <v>0</v>
      </c>
      <c r="N463" s="76">
        <v>0</v>
      </c>
      <c r="O463" s="76">
        <v>1189940</v>
      </c>
      <c r="P463" s="56">
        <f t="shared" si="15"/>
        <v>0</v>
      </c>
    </row>
    <row r="464" spans="1:16" ht="14.4" hidden="1" x14ac:dyDescent="0.2">
      <c r="A464" s="75" t="s">
        <v>340</v>
      </c>
      <c r="B464" s="75" t="s">
        <v>341</v>
      </c>
      <c r="C464" s="58" t="str">
        <f t="shared" si="14"/>
        <v>21375104 MUSEO HISTORICO CULTURAL JUAN SANTAMARIA</v>
      </c>
      <c r="D464" s="75" t="s">
        <v>18</v>
      </c>
      <c r="E464" s="75" t="s">
        <v>29</v>
      </c>
      <c r="F464" s="75" t="s">
        <v>30</v>
      </c>
      <c r="G464" s="76">
        <v>3600000</v>
      </c>
      <c r="H464" s="76">
        <v>3600000</v>
      </c>
      <c r="I464" s="76">
        <v>3600000</v>
      </c>
      <c r="J464" s="76">
        <v>0</v>
      </c>
      <c r="K464" s="76">
        <v>0</v>
      </c>
      <c r="L464" s="76">
        <v>0</v>
      </c>
      <c r="M464" s="76">
        <v>1202974.74</v>
      </c>
      <c r="N464" s="76">
        <v>1202974.74</v>
      </c>
      <c r="O464" s="76">
        <v>2397025.2599999998</v>
      </c>
      <c r="P464" s="56">
        <f t="shared" si="15"/>
        <v>0.33415964999999997</v>
      </c>
    </row>
    <row r="465" spans="1:16" ht="14.4" hidden="1" x14ac:dyDescent="0.2">
      <c r="A465" s="75" t="s">
        <v>340</v>
      </c>
      <c r="B465" s="75" t="s">
        <v>341</v>
      </c>
      <c r="C465" s="58" t="str">
        <f t="shared" si="14"/>
        <v>21375104 MUSEO HISTORICO CULTURAL JUAN SANTAMARIA</v>
      </c>
      <c r="D465" s="75" t="s">
        <v>18</v>
      </c>
      <c r="E465" s="75" t="s">
        <v>31</v>
      </c>
      <c r="F465" s="75" t="s">
        <v>32</v>
      </c>
      <c r="G465" s="76">
        <v>3600000</v>
      </c>
      <c r="H465" s="76">
        <v>3600000</v>
      </c>
      <c r="I465" s="76">
        <v>3600000</v>
      </c>
      <c r="J465" s="76">
        <v>0</v>
      </c>
      <c r="K465" s="76">
        <v>0</v>
      </c>
      <c r="L465" s="76">
        <v>0</v>
      </c>
      <c r="M465" s="76">
        <v>1202974.74</v>
      </c>
      <c r="N465" s="76">
        <v>1202974.74</v>
      </c>
      <c r="O465" s="76">
        <v>2397025.2599999998</v>
      </c>
      <c r="P465" s="56">
        <f t="shared" si="15"/>
        <v>0.33415964999999997</v>
      </c>
    </row>
    <row r="466" spans="1:16" ht="14.4" hidden="1" x14ac:dyDescent="0.2">
      <c r="A466" s="75" t="s">
        <v>340</v>
      </c>
      <c r="B466" s="75" t="s">
        <v>341</v>
      </c>
      <c r="C466" s="58" t="str">
        <f t="shared" si="14"/>
        <v>21375104 MUSEO HISTORICO CULTURAL JUAN SANTAMARIA</v>
      </c>
      <c r="D466" s="75" t="s">
        <v>18</v>
      </c>
      <c r="E466" s="75" t="s">
        <v>33</v>
      </c>
      <c r="F466" s="75" t="s">
        <v>34</v>
      </c>
      <c r="G466" s="76">
        <v>72561771</v>
      </c>
      <c r="H466" s="76">
        <v>69266143</v>
      </c>
      <c r="I466" s="76">
        <v>69266143</v>
      </c>
      <c r="J466" s="76">
        <v>0</v>
      </c>
      <c r="K466" s="76">
        <v>0</v>
      </c>
      <c r="L466" s="76">
        <v>0</v>
      </c>
      <c r="M466" s="76">
        <v>32264543.949999999</v>
      </c>
      <c r="N466" s="76">
        <v>32264543.949999999</v>
      </c>
      <c r="O466" s="76">
        <v>37001599.049999997</v>
      </c>
      <c r="P466" s="56">
        <f t="shared" si="15"/>
        <v>0.46580540726802128</v>
      </c>
    </row>
    <row r="467" spans="1:16" ht="14.4" hidden="1" x14ac:dyDescent="0.2">
      <c r="A467" s="75" t="s">
        <v>340</v>
      </c>
      <c r="B467" s="75" t="s">
        <v>341</v>
      </c>
      <c r="C467" s="58" t="str">
        <f t="shared" si="14"/>
        <v>21375104 MUSEO HISTORICO CULTURAL JUAN SANTAMARIA</v>
      </c>
      <c r="D467" s="75" t="s">
        <v>18</v>
      </c>
      <c r="E467" s="75" t="s">
        <v>35</v>
      </c>
      <c r="F467" s="75" t="s">
        <v>36</v>
      </c>
      <c r="G467" s="76">
        <v>26000000</v>
      </c>
      <c r="H467" s="76">
        <v>22666372</v>
      </c>
      <c r="I467" s="76">
        <v>22666372</v>
      </c>
      <c r="J467" s="76">
        <v>0</v>
      </c>
      <c r="K467" s="76">
        <v>0</v>
      </c>
      <c r="L467" s="76">
        <v>0</v>
      </c>
      <c r="M467" s="76">
        <v>10093304.130000001</v>
      </c>
      <c r="N467" s="76">
        <v>10093304.130000001</v>
      </c>
      <c r="O467" s="76">
        <v>12573067.869999999</v>
      </c>
      <c r="P467" s="56">
        <f t="shared" si="15"/>
        <v>0.44529861814674182</v>
      </c>
    </row>
    <row r="468" spans="1:16" ht="14.4" hidden="1" x14ac:dyDescent="0.2">
      <c r="A468" s="75" t="s">
        <v>340</v>
      </c>
      <c r="B468" s="75" t="s">
        <v>341</v>
      </c>
      <c r="C468" s="58" t="str">
        <f t="shared" si="14"/>
        <v>21375104 MUSEO HISTORICO CULTURAL JUAN SANTAMARIA</v>
      </c>
      <c r="D468" s="75" t="s">
        <v>18</v>
      </c>
      <c r="E468" s="75" t="s">
        <v>37</v>
      </c>
      <c r="F468" s="75" t="s">
        <v>38</v>
      </c>
      <c r="G468" s="76">
        <v>17900950</v>
      </c>
      <c r="H468" s="76">
        <v>17900950</v>
      </c>
      <c r="I468" s="76">
        <v>17900950</v>
      </c>
      <c r="J468" s="76">
        <v>0</v>
      </c>
      <c r="K468" s="76">
        <v>0</v>
      </c>
      <c r="L468" s="76">
        <v>0</v>
      </c>
      <c r="M468" s="76">
        <v>9926368.0800000001</v>
      </c>
      <c r="N468" s="76">
        <v>9926368.0800000001</v>
      </c>
      <c r="O468" s="76">
        <v>7974581.9199999999</v>
      </c>
      <c r="P468" s="56">
        <f t="shared" si="15"/>
        <v>0.55451627315868712</v>
      </c>
    </row>
    <row r="469" spans="1:16" ht="14.4" hidden="1" x14ac:dyDescent="0.2">
      <c r="A469" s="75" t="s">
        <v>340</v>
      </c>
      <c r="B469" s="75" t="s">
        <v>341</v>
      </c>
      <c r="C469" s="58" t="str">
        <f t="shared" si="14"/>
        <v>21375104 MUSEO HISTORICO CULTURAL JUAN SANTAMARIA</v>
      </c>
      <c r="D469" s="75" t="s">
        <v>18</v>
      </c>
      <c r="E469" s="75" t="s">
        <v>39</v>
      </c>
      <c r="F469" s="75" t="s">
        <v>40</v>
      </c>
      <c r="G469" s="76">
        <v>13721902</v>
      </c>
      <c r="H469" s="76">
        <v>14721902</v>
      </c>
      <c r="I469" s="76">
        <v>14721902</v>
      </c>
      <c r="J469" s="76">
        <v>0</v>
      </c>
      <c r="K469" s="76">
        <v>0</v>
      </c>
      <c r="L469" s="76">
        <v>0</v>
      </c>
      <c r="M469" s="76">
        <v>569244.51</v>
      </c>
      <c r="N469" s="76">
        <v>569244.51</v>
      </c>
      <c r="O469" s="76">
        <v>14152657.49</v>
      </c>
      <c r="P469" s="56">
        <f t="shared" si="15"/>
        <v>3.866650586316904E-2</v>
      </c>
    </row>
    <row r="470" spans="1:16" ht="14.4" hidden="1" x14ac:dyDescent="0.2">
      <c r="A470" s="75" t="s">
        <v>340</v>
      </c>
      <c r="B470" s="75" t="s">
        <v>341</v>
      </c>
      <c r="C470" s="58" t="str">
        <f t="shared" si="14"/>
        <v>21375104 MUSEO HISTORICO CULTURAL JUAN SANTAMARIA</v>
      </c>
      <c r="D470" s="75" t="s">
        <v>18</v>
      </c>
      <c r="E470" s="75" t="s">
        <v>41</v>
      </c>
      <c r="F470" s="75" t="s">
        <v>42</v>
      </c>
      <c r="G470" s="76">
        <v>11038919</v>
      </c>
      <c r="H470" s="76">
        <v>10076919</v>
      </c>
      <c r="I470" s="76">
        <v>10076919</v>
      </c>
      <c r="J470" s="76">
        <v>0</v>
      </c>
      <c r="K470" s="76">
        <v>0</v>
      </c>
      <c r="L470" s="76">
        <v>0</v>
      </c>
      <c r="M470" s="76">
        <v>9602209.3800000008</v>
      </c>
      <c r="N470" s="76">
        <v>9602209.3800000008</v>
      </c>
      <c r="O470" s="76">
        <v>474709.62</v>
      </c>
      <c r="P470" s="56">
        <f t="shared" si="15"/>
        <v>0.95289139269651779</v>
      </c>
    </row>
    <row r="471" spans="1:16" ht="14.4" hidden="1" x14ac:dyDescent="0.2">
      <c r="A471" s="75" t="s">
        <v>340</v>
      </c>
      <c r="B471" s="75" t="s">
        <v>341</v>
      </c>
      <c r="C471" s="58" t="str">
        <f t="shared" si="14"/>
        <v>21375104 MUSEO HISTORICO CULTURAL JUAN SANTAMARIA</v>
      </c>
      <c r="D471" s="75" t="s">
        <v>18</v>
      </c>
      <c r="E471" s="75" t="s">
        <v>43</v>
      </c>
      <c r="F471" s="75" t="s">
        <v>44</v>
      </c>
      <c r="G471" s="76">
        <v>3900000</v>
      </c>
      <c r="H471" s="76">
        <v>3900000</v>
      </c>
      <c r="I471" s="76">
        <v>3900000</v>
      </c>
      <c r="J471" s="76">
        <v>0</v>
      </c>
      <c r="K471" s="76">
        <v>0</v>
      </c>
      <c r="L471" s="76">
        <v>0</v>
      </c>
      <c r="M471" s="76">
        <v>2073417.85</v>
      </c>
      <c r="N471" s="76">
        <v>2073417.85</v>
      </c>
      <c r="O471" s="76">
        <v>1826582.15</v>
      </c>
      <c r="P471" s="56">
        <f t="shared" si="15"/>
        <v>0.53164560256410254</v>
      </c>
    </row>
    <row r="472" spans="1:16" ht="14.4" hidden="1" x14ac:dyDescent="0.2">
      <c r="A472" s="75" t="s">
        <v>340</v>
      </c>
      <c r="B472" s="75" t="s">
        <v>341</v>
      </c>
      <c r="C472" s="58" t="str">
        <f t="shared" si="14"/>
        <v>21375104 MUSEO HISTORICO CULTURAL JUAN SANTAMARIA</v>
      </c>
      <c r="D472" s="75" t="s">
        <v>18</v>
      </c>
      <c r="E472" s="75" t="s">
        <v>45</v>
      </c>
      <c r="F472" s="75" t="s">
        <v>46</v>
      </c>
      <c r="G472" s="76">
        <v>16535052</v>
      </c>
      <c r="H472" s="76">
        <v>16535052</v>
      </c>
      <c r="I472" s="76">
        <v>16535052</v>
      </c>
      <c r="J472" s="76">
        <v>0</v>
      </c>
      <c r="K472" s="76">
        <v>0</v>
      </c>
      <c r="L472" s="76">
        <v>0</v>
      </c>
      <c r="M472" s="76">
        <v>8362010</v>
      </c>
      <c r="N472" s="76">
        <v>8362010</v>
      </c>
      <c r="O472" s="76">
        <v>8173042</v>
      </c>
      <c r="P472" s="56">
        <f t="shared" si="15"/>
        <v>0.50571416406794489</v>
      </c>
    </row>
    <row r="473" spans="1:16" ht="14.4" hidden="1" x14ac:dyDescent="0.2">
      <c r="A473" s="75" t="s">
        <v>340</v>
      </c>
      <c r="B473" s="75" t="s">
        <v>341</v>
      </c>
      <c r="C473" s="58" t="str">
        <f t="shared" si="14"/>
        <v>21375104 MUSEO HISTORICO CULTURAL JUAN SANTAMARIA</v>
      </c>
      <c r="D473" s="75" t="s">
        <v>18</v>
      </c>
      <c r="E473" s="75" t="s">
        <v>342</v>
      </c>
      <c r="F473" s="75" t="s">
        <v>48</v>
      </c>
      <c r="G473" s="76">
        <v>15687100</v>
      </c>
      <c r="H473" s="76">
        <v>15687100</v>
      </c>
      <c r="I473" s="76">
        <v>15687100</v>
      </c>
      <c r="J473" s="76">
        <v>0</v>
      </c>
      <c r="K473" s="76">
        <v>0</v>
      </c>
      <c r="L473" s="76">
        <v>0</v>
      </c>
      <c r="M473" s="76">
        <v>7693764</v>
      </c>
      <c r="N473" s="76">
        <v>7693764</v>
      </c>
      <c r="O473" s="76">
        <v>7993336</v>
      </c>
      <c r="P473" s="56">
        <f t="shared" si="15"/>
        <v>0.4904516449821828</v>
      </c>
    </row>
    <row r="474" spans="1:16" ht="14.4" hidden="1" x14ac:dyDescent="0.2">
      <c r="A474" s="75" t="s">
        <v>340</v>
      </c>
      <c r="B474" s="75" t="s">
        <v>341</v>
      </c>
      <c r="C474" s="58" t="str">
        <f t="shared" si="14"/>
        <v>21375104 MUSEO HISTORICO CULTURAL JUAN SANTAMARIA</v>
      </c>
      <c r="D474" s="75" t="s">
        <v>18</v>
      </c>
      <c r="E474" s="75" t="s">
        <v>343</v>
      </c>
      <c r="F474" s="75" t="s">
        <v>50</v>
      </c>
      <c r="G474" s="76">
        <v>847952</v>
      </c>
      <c r="H474" s="76">
        <v>847952</v>
      </c>
      <c r="I474" s="76">
        <v>847952</v>
      </c>
      <c r="J474" s="76">
        <v>0</v>
      </c>
      <c r="K474" s="76">
        <v>0</v>
      </c>
      <c r="L474" s="76">
        <v>0</v>
      </c>
      <c r="M474" s="76">
        <v>668246</v>
      </c>
      <c r="N474" s="76">
        <v>668246</v>
      </c>
      <c r="O474" s="76">
        <v>179706</v>
      </c>
      <c r="P474" s="56">
        <f t="shared" si="15"/>
        <v>0.7880705511632734</v>
      </c>
    </row>
    <row r="475" spans="1:16" ht="14.4" hidden="1" x14ac:dyDescent="0.2">
      <c r="A475" s="75" t="s">
        <v>340</v>
      </c>
      <c r="B475" s="75" t="s">
        <v>341</v>
      </c>
      <c r="C475" s="58" t="str">
        <f t="shared" si="14"/>
        <v>21375104 MUSEO HISTORICO CULTURAL JUAN SANTAMARIA</v>
      </c>
      <c r="D475" s="75" t="s">
        <v>18</v>
      </c>
      <c r="E475" s="75" t="s">
        <v>51</v>
      </c>
      <c r="F475" s="75" t="s">
        <v>52</v>
      </c>
      <c r="G475" s="76">
        <v>17423357</v>
      </c>
      <c r="H475" s="76">
        <v>19923357</v>
      </c>
      <c r="I475" s="76">
        <v>19923357</v>
      </c>
      <c r="J475" s="76">
        <v>0</v>
      </c>
      <c r="K475" s="76">
        <v>0</v>
      </c>
      <c r="L475" s="76">
        <v>0</v>
      </c>
      <c r="M475" s="76">
        <v>8796317.5299999993</v>
      </c>
      <c r="N475" s="76">
        <v>8796317.5299999993</v>
      </c>
      <c r="O475" s="76">
        <v>11127039.470000001</v>
      </c>
      <c r="P475" s="56">
        <f t="shared" si="15"/>
        <v>0.44150780061813877</v>
      </c>
    </row>
    <row r="476" spans="1:16" ht="14.4" hidden="1" x14ac:dyDescent="0.2">
      <c r="A476" s="75" t="s">
        <v>340</v>
      </c>
      <c r="B476" s="75" t="s">
        <v>341</v>
      </c>
      <c r="C476" s="58" t="str">
        <f t="shared" si="14"/>
        <v>21375104 MUSEO HISTORICO CULTURAL JUAN SANTAMARIA</v>
      </c>
      <c r="D476" s="75" t="s">
        <v>18</v>
      </c>
      <c r="E476" s="75" t="s">
        <v>344</v>
      </c>
      <c r="F476" s="75" t="s">
        <v>54</v>
      </c>
      <c r="G476" s="76">
        <v>9191793</v>
      </c>
      <c r="H476" s="76">
        <v>9191793</v>
      </c>
      <c r="I476" s="76">
        <v>9191793</v>
      </c>
      <c r="J476" s="76">
        <v>0</v>
      </c>
      <c r="K476" s="76">
        <v>0</v>
      </c>
      <c r="L476" s="76">
        <v>0</v>
      </c>
      <c r="M476" s="76">
        <v>4589527</v>
      </c>
      <c r="N476" s="76">
        <v>4589527</v>
      </c>
      <c r="O476" s="76">
        <v>4602266</v>
      </c>
      <c r="P476" s="56">
        <f t="shared" si="15"/>
        <v>0.49930704488232058</v>
      </c>
    </row>
    <row r="477" spans="1:16" ht="14.4" hidden="1" x14ac:dyDescent="0.2">
      <c r="A477" s="75" t="s">
        <v>340</v>
      </c>
      <c r="B477" s="75" t="s">
        <v>341</v>
      </c>
      <c r="C477" s="58" t="str">
        <f t="shared" si="14"/>
        <v>21375104 MUSEO HISTORICO CULTURAL JUAN SANTAMARIA</v>
      </c>
      <c r="D477" s="75" t="s">
        <v>18</v>
      </c>
      <c r="E477" s="75" t="s">
        <v>345</v>
      </c>
      <c r="F477" s="75" t="s">
        <v>56</v>
      </c>
      <c r="G477" s="76">
        <v>5087709</v>
      </c>
      <c r="H477" s="76">
        <v>5087709</v>
      </c>
      <c r="I477" s="76">
        <v>5087709</v>
      </c>
      <c r="J477" s="76">
        <v>0</v>
      </c>
      <c r="K477" s="76">
        <v>0</v>
      </c>
      <c r="L477" s="76">
        <v>0</v>
      </c>
      <c r="M477" s="76">
        <v>1998027</v>
      </c>
      <c r="N477" s="76">
        <v>1998027</v>
      </c>
      <c r="O477" s="76">
        <v>3089682</v>
      </c>
      <c r="P477" s="56">
        <f t="shared" si="15"/>
        <v>0.39271644663639371</v>
      </c>
    </row>
    <row r="478" spans="1:16" ht="14.4" hidden="1" x14ac:dyDescent="0.2">
      <c r="A478" s="75" t="s">
        <v>340</v>
      </c>
      <c r="B478" s="75" t="s">
        <v>341</v>
      </c>
      <c r="C478" s="58" t="str">
        <f t="shared" si="14"/>
        <v>21375104 MUSEO HISTORICO CULTURAL JUAN SANTAMARIA</v>
      </c>
      <c r="D478" s="75" t="s">
        <v>18</v>
      </c>
      <c r="E478" s="75" t="s">
        <v>346</v>
      </c>
      <c r="F478" s="75" t="s">
        <v>58</v>
      </c>
      <c r="G478" s="76">
        <v>2543855</v>
      </c>
      <c r="H478" s="76">
        <v>2543855</v>
      </c>
      <c r="I478" s="76">
        <v>2543855</v>
      </c>
      <c r="J478" s="76">
        <v>0</v>
      </c>
      <c r="K478" s="76">
        <v>0</v>
      </c>
      <c r="L478" s="76">
        <v>0</v>
      </c>
      <c r="M478" s="76">
        <v>999775</v>
      </c>
      <c r="N478" s="76">
        <v>999775</v>
      </c>
      <c r="O478" s="76">
        <v>1544080</v>
      </c>
      <c r="P478" s="56">
        <f t="shared" si="15"/>
        <v>0.39301571827010578</v>
      </c>
    </row>
    <row r="479" spans="1:16" ht="14.4" hidden="1" x14ac:dyDescent="0.2">
      <c r="A479" s="75" t="s">
        <v>340</v>
      </c>
      <c r="B479" s="75" t="s">
        <v>341</v>
      </c>
      <c r="C479" s="58" t="str">
        <f t="shared" si="14"/>
        <v>21375104 MUSEO HISTORICO CULTURAL JUAN SANTAMARIA</v>
      </c>
      <c r="D479" s="75" t="s">
        <v>18</v>
      </c>
      <c r="E479" s="75" t="s">
        <v>347</v>
      </c>
      <c r="F479" s="75" t="s">
        <v>348</v>
      </c>
      <c r="G479" s="76">
        <v>600000</v>
      </c>
      <c r="H479" s="76">
        <v>3100000</v>
      </c>
      <c r="I479" s="76">
        <v>3100000</v>
      </c>
      <c r="J479" s="76">
        <v>0</v>
      </c>
      <c r="K479" s="76">
        <v>0</v>
      </c>
      <c r="L479" s="76">
        <v>0</v>
      </c>
      <c r="M479" s="76">
        <v>1208988.53</v>
      </c>
      <c r="N479" s="76">
        <v>1208988.53</v>
      </c>
      <c r="O479" s="76">
        <v>1891011.47</v>
      </c>
      <c r="P479" s="56">
        <f t="shared" si="15"/>
        <v>0.38999630000000002</v>
      </c>
    </row>
    <row r="480" spans="1:16" ht="14.4" hidden="1" x14ac:dyDescent="0.2">
      <c r="A480" s="75" t="s">
        <v>340</v>
      </c>
      <c r="B480" s="75" t="s">
        <v>341</v>
      </c>
      <c r="C480" s="58" t="str">
        <f t="shared" si="14"/>
        <v>21375104 MUSEO HISTORICO CULTURAL JUAN SANTAMARIA</v>
      </c>
      <c r="D480" s="75" t="s">
        <v>18</v>
      </c>
      <c r="E480" s="75" t="s">
        <v>61</v>
      </c>
      <c r="F480" s="75" t="s">
        <v>62</v>
      </c>
      <c r="G480" s="76">
        <v>334091215</v>
      </c>
      <c r="H480" s="76">
        <v>334091215</v>
      </c>
      <c r="I480" s="76">
        <v>234251978.03999999</v>
      </c>
      <c r="J480" s="76">
        <v>0</v>
      </c>
      <c r="K480" s="76">
        <v>0</v>
      </c>
      <c r="L480" s="76">
        <v>0</v>
      </c>
      <c r="M480" s="76">
        <v>150289462.16</v>
      </c>
      <c r="N480" s="76">
        <v>150289462.16</v>
      </c>
      <c r="O480" s="76">
        <v>183801752.84</v>
      </c>
      <c r="P480" s="56">
        <f t="shared" si="15"/>
        <v>0.4498455972869565</v>
      </c>
    </row>
    <row r="481" spans="1:16" ht="14.4" hidden="1" x14ac:dyDescent="0.2">
      <c r="A481" s="75" t="s">
        <v>340</v>
      </c>
      <c r="B481" s="75" t="s">
        <v>341</v>
      </c>
      <c r="C481" s="58" t="str">
        <f t="shared" si="14"/>
        <v>21375104 MUSEO HISTORICO CULTURAL JUAN SANTAMARIA</v>
      </c>
      <c r="D481" s="75" t="s">
        <v>18</v>
      </c>
      <c r="E481" s="75" t="s">
        <v>71</v>
      </c>
      <c r="F481" s="75" t="s">
        <v>72</v>
      </c>
      <c r="G481" s="76">
        <v>19750000</v>
      </c>
      <c r="H481" s="76">
        <v>25526000</v>
      </c>
      <c r="I481" s="76">
        <v>18822870.940000001</v>
      </c>
      <c r="J481" s="76">
        <v>0</v>
      </c>
      <c r="K481" s="76">
        <v>0</v>
      </c>
      <c r="L481" s="76">
        <v>0</v>
      </c>
      <c r="M481" s="76">
        <v>18303051.719999999</v>
      </c>
      <c r="N481" s="76">
        <v>18303051.719999999</v>
      </c>
      <c r="O481" s="76">
        <v>7222948.2800000003</v>
      </c>
      <c r="P481" s="56">
        <f t="shared" si="15"/>
        <v>0.71703563895635813</v>
      </c>
    </row>
    <row r="482" spans="1:16" ht="14.4" hidden="1" x14ac:dyDescent="0.2">
      <c r="A482" s="75" t="s">
        <v>340</v>
      </c>
      <c r="B482" s="75" t="s">
        <v>341</v>
      </c>
      <c r="C482" s="58" t="str">
        <f t="shared" si="14"/>
        <v>21375104 MUSEO HISTORICO CULTURAL JUAN SANTAMARIA</v>
      </c>
      <c r="D482" s="75" t="s">
        <v>18</v>
      </c>
      <c r="E482" s="75" t="s">
        <v>73</v>
      </c>
      <c r="F482" s="75" t="s">
        <v>74</v>
      </c>
      <c r="G482" s="76">
        <v>1350000</v>
      </c>
      <c r="H482" s="76">
        <v>2056000</v>
      </c>
      <c r="I482" s="76">
        <v>1431296.85</v>
      </c>
      <c r="J482" s="76">
        <v>0</v>
      </c>
      <c r="K482" s="76">
        <v>0</v>
      </c>
      <c r="L482" s="76">
        <v>0</v>
      </c>
      <c r="M482" s="76">
        <v>1431296.85</v>
      </c>
      <c r="N482" s="76">
        <v>1431296.85</v>
      </c>
      <c r="O482" s="76">
        <v>624703.15</v>
      </c>
      <c r="P482" s="56">
        <f t="shared" si="15"/>
        <v>0.69615605544747083</v>
      </c>
    </row>
    <row r="483" spans="1:16" ht="14.4" hidden="1" x14ac:dyDescent="0.2">
      <c r="A483" s="75" t="s">
        <v>340</v>
      </c>
      <c r="B483" s="75" t="s">
        <v>341</v>
      </c>
      <c r="C483" s="58" t="str">
        <f t="shared" si="14"/>
        <v>21375104 MUSEO HISTORICO CULTURAL JUAN SANTAMARIA</v>
      </c>
      <c r="D483" s="75" t="s">
        <v>18</v>
      </c>
      <c r="E483" s="75" t="s">
        <v>75</v>
      </c>
      <c r="F483" s="75" t="s">
        <v>76</v>
      </c>
      <c r="G483" s="76">
        <v>12650000</v>
      </c>
      <c r="H483" s="76">
        <v>16500000</v>
      </c>
      <c r="I483" s="76">
        <v>12697650</v>
      </c>
      <c r="J483" s="76">
        <v>0</v>
      </c>
      <c r="K483" s="76">
        <v>0</v>
      </c>
      <c r="L483" s="76">
        <v>0</v>
      </c>
      <c r="M483" s="76">
        <v>12697650</v>
      </c>
      <c r="N483" s="76">
        <v>12697650</v>
      </c>
      <c r="O483" s="76">
        <v>3802350</v>
      </c>
      <c r="P483" s="56">
        <f t="shared" si="15"/>
        <v>0.76955454545454549</v>
      </c>
    </row>
    <row r="484" spans="1:16" ht="14.4" hidden="1" x14ac:dyDescent="0.2">
      <c r="A484" s="75" t="s">
        <v>340</v>
      </c>
      <c r="B484" s="75" t="s">
        <v>341</v>
      </c>
      <c r="C484" s="58" t="str">
        <f t="shared" si="14"/>
        <v>21375104 MUSEO HISTORICO CULTURAL JUAN SANTAMARIA</v>
      </c>
      <c r="D484" s="75" t="s">
        <v>18</v>
      </c>
      <c r="E484" s="75" t="s">
        <v>79</v>
      </c>
      <c r="F484" s="75" t="s">
        <v>80</v>
      </c>
      <c r="G484" s="76">
        <v>1750000</v>
      </c>
      <c r="H484" s="76">
        <v>2000000</v>
      </c>
      <c r="I484" s="76">
        <v>1299377.95</v>
      </c>
      <c r="J484" s="76">
        <v>0</v>
      </c>
      <c r="K484" s="76">
        <v>0</v>
      </c>
      <c r="L484" s="76">
        <v>0</v>
      </c>
      <c r="M484" s="76">
        <v>1249295.72</v>
      </c>
      <c r="N484" s="76">
        <v>1249295.72</v>
      </c>
      <c r="O484" s="76">
        <v>750704.28</v>
      </c>
      <c r="P484" s="56">
        <f t="shared" si="15"/>
        <v>0.62464785999999994</v>
      </c>
    </row>
    <row r="485" spans="1:16" ht="14.4" hidden="1" x14ac:dyDescent="0.2">
      <c r="A485" s="75" t="s">
        <v>340</v>
      </c>
      <c r="B485" s="75" t="s">
        <v>341</v>
      </c>
      <c r="C485" s="58" t="str">
        <f t="shared" si="14"/>
        <v>21375104 MUSEO HISTORICO CULTURAL JUAN SANTAMARIA</v>
      </c>
      <c r="D485" s="75" t="s">
        <v>18</v>
      </c>
      <c r="E485" s="75" t="s">
        <v>81</v>
      </c>
      <c r="F485" s="75" t="s">
        <v>82</v>
      </c>
      <c r="G485" s="76">
        <v>4000000</v>
      </c>
      <c r="H485" s="76">
        <v>4970000</v>
      </c>
      <c r="I485" s="76">
        <v>3394546.14</v>
      </c>
      <c r="J485" s="76">
        <v>0</v>
      </c>
      <c r="K485" s="76">
        <v>0</v>
      </c>
      <c r="L485" s="76">
        <v>0</v>
      </c>
      <c r="M485" s="76">
        <v>2924809.15</v>
      </c>
      <c r="N485" s="76">
        <v>2924809.15</v>
      </c>
      <c r="O485" s="76">
        <v>2045190.85</v>
      </c>
      <c r="P485" s="56">
        <f t="shared" si="15"/>
        <v>0.5884927867203219</v>
      </c>
    </row>
    <row r="486" spans="1:16" ht="14.4" hidden="1" x14ac:dyDescent="0.2">
      <c r="A486" s="75" t="s">
        <v>340</v>
      </c>
      <c r="B486" s="75" t="s">
        <v>341</v>
      </c>
      <c r="C486" s="58" t="str">
        <f t="shared" si="14"/>
        <v>21375104 MUSEO HISTORICO CULTURAL JUAN SANTAMARIA</v>
      </c>
      <c r="D486" s="75" t="s">
        <v>18</v>
      </c>
      <c r="E486" s="75" t="s">
        <v>83</v>
      </c>
      <c r="F486" s="75" t="s">
        <v>84</v>
      </c>
      <c r="G486" s="76">
        <v>1653000</v>
      </c>
      <c r="H486" s="76">
        <v>4273000</v>
      </c>
      <c r="I486" s="76">
        <v>1171767.6299999999</v>
      </c>
      <c r="J486" s="76">
        <v>0</v>
      </c>
      <c r="K486" s="76">
        <v>0</v>
      </c>
      <c r="L486" s="76">
        <v>0</v>
      </c>
      <c r="M486" s="76">
        <v>144823</v>
      </c>
      <c r="N486" s="76">
        <v>144823</v>
      </c>
      <c r="O486" s="76">
        <v>4128177</v>
      </c>
      <c r="P486" s="56">
        <f t="shared" si="15"/>
        <v>3.3892581324596299E-2</v>
      </c>
    </row>
    <row r="487" spans="1:16" ht="14.4" hidden="1" x14ac:dyDescent="0.2">
      <c r="A487" s="75" t="s">
        <v>340</v>
      </c>
      <c r="B487" s="75" t="s">
        <v>341</v>
      </c>
      <c r="C487" s="58" t="str">
        <f t="shared" si="14"/>
        <v>21375104 MUSEO HISTORICO CULTURAL JUAN SANTAMARIA</v>
      </c>
      <c r="D487" s="75" t="s">
        <v>18</v>
      </c>
      <c r="E487" s="75" t="s">
        <v>87</v>
      </c>
      <c r="F487" s="75" t="s">
        <v>88</v>
      </c>
      <c r="G487" s="76">
        <v>1000000</v>
      </c>
      <c r="H487" s="76">
        <v>3600000</v>
      </c>
      <c r="I487" s="76">
        <v>708873.34</v>
      </c>
      <c r="J487" s="76">
        <v>0</v>
      </c>
      <c r="K487" s="76">
        <v>0</v>
      </c>
      <c r="L487" s="76">
        <v>0</v>
      </c>
      <c r="M487" s="76">
        <v>132323</v>
      </c>
      <c r="N487" s="76">
        <v>132323</v>
      </c>
      <c r="O487" s="76">
        <v>3467677</v>
      </c>
      <c r="P487" s="56">
        <f t="shared" si="15"/>
        <v>3.6756388888888887E-2</v>
      </c>
    </row>
    <row r="488" spans="1:16" ht="14.4" hidden="1" x14ac:dyDescent="0.2">
      <c r="A488" s="75" t="s">
        <v>340</v>
      </c>
      <c r="B488" s="75" t="s">
        <v>341</v>
      </c>
      <c r="C488" s="58" t="str">
        <f t="shared" si="14"/>
        <v>21375104 MUSEO HISTORICO CULTURAL JUAN SANTAMARIA</v>
      </c>
      <c r="D488" s="75" t="s">
        <v>18</v>
      </c>
      <c r="E488" s="75" t="s">
        <v>89</v>
      </c>
      <c r="F488" s="75" t="s">
        <v>90</v>
      </c>
      <c r="G488" s="76">
        <v>653000</v>
      </c>
      <c r="H488" s="76">
        <v>653000</v>
      </c>
      <c r="I488" s="76">
        <v>462894.29</v>
      </c>
      <c r="J488" s="76">
        <v>0</v>
      </c>
      <c r="K488" s="76">
        <v>0</v>
      </c>
      <c r="L488" s="76">
        <v>0</v>
      </c>
      <c r="M488" s="76">
        <v>12500</v>
      </c>
      <c r="N488" s="76">
        <v>12500</v>
      </c>
      <c r="O488" s="76">
        <v>640500</v>
      </c>
      <c r="P488" s="56">
        <f t="shared" si="15"/>
        <v>1.9142419601837671E-2</v>
      </c>
    </row>
    <row r="489" spans="1:16" ht="14.4" hidden="1" x14ac:dyDescent="0.2">
      <c r="A489" s="75" t="s">
        <v>340</v>
      </c>
      <c r="B489" s="75" t="s">
        <v>341</v>
      </c>
      <c r="C489" s="58" t="str">
        <f t="shared" si="14"/>
        <v>21375104 MUSEO HISTORICO CULTURAL JUAN SANTAMARIA</v>
      </c>
      <c r="D489" s="75" t="s">
        <v>18</v>
      </c>
      <c r="E489" s="75" t="s">
        <v>91</v>
      </c>
      <c r="F489" s="75" t="s">
        <v>92</v>
      </c>
      <c r="G489" s="76">
        <v>0</v>
      </c>
      <c r="H489" s="76">
        <v>20000</v>
      </c>
      <c r="I489" s="76">
        <v>0</v>
      </c>
      <c r="J489" s="76">
        <v>0</v>
      </c>
      <c r="K489" s="76">
        <v>0</v>
      </c>
      <c r="L489" s="76">
        <v>0</v>
      </c>
      <c r="M489" s="76">
        <v>0</v>
      </c>
      <c r="N489" s="76">
        <v>0</v>
      </c>
      <c r="O489" s="76">
        <v>20000</v>
      </c>
      <c r="P489" s="56">
        <f t="shared" si="15"/>
        <v>0</v>
      </c>
    </row>
    <row r="490" spans="1:16" ht="14.4" hidden="1" x14ac:dyDescent="0.2">
      <c r="A490" s="75" t="s">
        <v>340</v>
      </c>
      <c r="B490" s="75" t="s">
        <v>341</v>
      </c>
      <c r="C490" s="58" t="str">
        <f t="shared" si="14"/>
        <v>21375104 MUSEO HISTORICO CULTURAL JUAN SANTAMARIA</v>
      </c>
      <c r="D490" s="75" t="s">
        <v>18</v>
      </c>
      <c r="E490" s="75" t="s">
        <v>93</v>
      </c>
      <c r="F490" s="75" t="s">
        <v>94</v>
      </c>
      <c r="G490" s="76">
        <v>293679475</v>
      </c>
      <c r="H490" s="76">
        <v>281378275</v>
      </c>
      <c r="I490" s="76">
        <v>200659133.40000001</v>
      </c>
      <c r="J490" s="76">
        <v>0</v>
      </c>
      <c r="K490" s="76">
        <v>0</v>
      </c>
      <c r="L490" s="76">
        <v>0</v>
      </c>
      <c r="M490" s="76">
        <v>126353986.28</v>
      </c>
      <c r="N490" s="76">
        <v>126353986.28</v>
      </c>
      <c r="O490" s="76">
        <v>155024288.72</v>
      </c>
      <c r="P490" s="56">
        <f t="shared" si="15"/>
        <v>0.44905380943144951</v>
      </c>
    </row>
    <row r="491" spans="1:16" ht="14.4" hidden="1" x14ac:dyDescent="0.2">
      <c r="A491" s="75" t="s">
        <v>340</v>
      </c>
      <c r="B491" s="75" t="s">
        <v>341</v>
      </c>
      <c r="C491" s="58" t="str">
        <f t="shared" si="14"/>
        <v>21375104 MUSEO HISTORICO CULTURAL JUAN SANTAMARIA</v>
      </c>
      <c r="D491" s="75" t="s">
        <v>18</v>
      </c>
      <c r="E491" s="75" t="s">
        <v>99</v>
      </c>
      <c r="F491" s="75" t="s">
        <v>100</v>
      </c>
      <c r="G491" s="76">
        <v>278679475</v>
      </c>
      <c r="H491" s="76">
        <v>256700275</v>
      </c>
      <c r="I491" s="76">
        <v>185595621.71000001</v>
      </c>
      <c r="J491" s="76">
        <v>0</v>
      </c>
      <c r="K491" s="76">
        <v>0</v>
      </c>
      <c r="L491" s="76">
        <v>0</v>
      </c>
      <c r="M491" s="76">
        <v>126014986.28</v>
      </c>
      <c r="N491" s="76">
        <v>126014986.28</v>
      </c>
      <c r="O491" s="76">
        <v>130685288.72</v>
      </c>
      <c r="P491" s="56">
        <f t="shared" si="15"/>
        <v>0.49090319938301585</v>
      </c>
    </row>
    <row r="492" spans="1:16" ht="14.4" hidden="1" x14ac:dyDescent="0.2">
      <c r="A492" s="75" t="s">
        <v>340</v>
      </c>
      <c r="B492" s="75" t="s">
        <v>341</v>
      </c>
      <c r="C492" s="58" t="str">
        <f t="shared" si="14"/>
        <v>21375104 MUSEO HISTORICO CULTURAL JUAN SANTAMARIA</v>
      </c>
      <c r="D492" s="75" t="s">
        <v>18</v>
      </c>
      <c r="E492" s="75" t="s">
        <v>101</v>
      </c>
      <c r="F492" s="75" t="s">
        <v>102</v>
      </c>
      <c r="G492" s="76">
        <v>15000000</v>
      </c>
      <c r="H492" s="76">
        <v>24678000</v>
      </c>
      <c r="I492" s="76">
        <v>15063511.689999999</v>
      </c>
      <c r="J492" s="76">
        <v>0</v>
      </c>
      <c r="K492" s="76">
        <v>0</v>
      </c>
      <c r="L492" s="76">
        <v>0</v>
      </c>
      <c r="M492" s="76">
        <v>339000</v>
      </c>
      <c r="N492" s="76">
        <v>339000</v>
      </c>
      <c r="O492" s="76">
        <v>24339000</v>
      </c>
      <c r="P492" s="56">
        <f t="shared" si="15"/>
        <v>1.3736931680038901E-2</v>
      </c>
    </row>
    <row r="493" spans="1:16" ht="14.4" hidden="1" x14ac:dyDescent="0.2">
      <c r="A493" s="75" t="s">
        <v>340</v>
      </c>
      <c r="B493" s="75" t="s">
        <v>341</v>
      </c>
      <c r="C493" s="58" t="str">
        <f t="shared" si="14"/>
        <v>21375104 MUSEO HISTORICO CULTURAL JUAN SANTAMARIA</v>
      </c>
      <c r="D493" s="75" t="s">
        <v>18</v>
      </c>
      <c r="E493" s="75" t="s">
        <v>103</v>
      </c>
      <c r="F493" s="75" t="s">
        <v>104</v>
      </c>
      <c r="G493" s="76">
        <v>330000</v>
      </c>
      <c r="H493" s="76">
        <v>480000</v>
      </c>
      <c r="I493" s="76">
        <v>443599</v>
      </c>
      <c r="J493" s="76">
        <v>0</v>
      </c>
      <c r="K493" s="76">
        <v>0</v>
      </c>
      <c r="L493" s="76">
        <v>0</v>
      </c>
      <c r="M493" s="76">
        <v>438100</v>
      </c>
      <c r="N493" s="76">
        <v>438100</v>
      </c>
      <c r="O493" s="76">
        <v>41900</v>
      </c>
      <c r="P493" s="56">
        <f t="shared" si="15"/>
        <v>0.91270833333333334</v>
      </c>
    </row>
    <row r="494" spans="1:16" ht="14.4" hidden="1" x14ac:dyDescent="0.2">
      <c r="A494" s="75" t="s">
        <v>340</v>
      </c>
      <c r="B494" s="75" t="s">
        <v>341</v>
      </c>
      <c r="C494" s="58" t="str">
        <f t="shared" si="14"/>
        <v>21375104 MUSEO HISTORICO CULTURAL JUAN SANTAMARIA</v>
      </c>
      <c r="D494" s="75" t="s">
        <v>18</v>
      </c>
      <c r="E494" s="75" t="s">
        <v>105</v>
      </c>
      <c r="F494" s="75" t="s">
        <v>106</v>
      </c>
      <c r="G494" s="76">
        <v>30000</v>
      </c>
      <c r="H494" s="76">
        <v>30000</v>
      </c>
      <c r="I494" s="76">
        <v>21799</v>
      </c>
      <c r="J494" s="76">
        <v>0</v>
      </c>
      <c r="K494" s="76">
        <v>0</v>
      </c>
      <c r="L494" s="76">
        <v>0</v>
      </c>
      <c r="M494" s="76">
        <v>16300</v>
      </c>
      <c r="N494" s="76">
        <v>16300</v>
      </c>
      <c r="O494" s="76">
        <v>13700</v>
      </c>
      <c r="P494" s="56">
        <f t="shared" si="15"/>
        <v>0.54333333333333333</v>
      </c>
    </row>
    <row r="495" spans="1:16" ht="14.4" hidden="1" x14ac:dyDescent="0.2">
      <c r="A495" s="75" t="s">
        <v>340</v>
      </c>
      <c r="B495" s="75" t="s">
        <v>341</v>
      </c>
      <c r="C495" s="58" t="str">
        <f t="shared" si="14"/>
        <v>21375104 MUSEO HISTORICO CULTURAL JUAN SANTAMARIA</v>
      </c>
      <c r="D495" s="75" t="s">
        <v>18</v>
      </c>
      <c r="E495" s="75" t="s">
        <v>107</v>
      </c>
      <c r="F495" s="75" t="s">
        <v>108</v>
      </c>
      <c r="G495" s="76">
        <v>300000</v>
      </c>
      <c r="H495" s="76">
        <v>450000</v>
      </c>
      <c r="I495" s="76">
        <v>421800</v>
      </c>
      <c r="J495" s="76">
        <v>0</v>
      </c>
      <c r="K495" s="76">
        <v>0</v>
      </c>
      <c r="L495" s="76">
        <v>0</v>
      </c>
      <c r="M495" s="76">
        <v>421800</v>
      </c>
      <c r="N495" s="76">
        <v>421800</v>
      </c>
      <c r="O495" s="76">
        <v>28200</v>
      </c>
      <c r="P495" s="56">
        <f t="shared" si="15"/>
        <v>0.93733333333333335</v>
      </c>
    </row>
    <row r="496" spans="1:16" ht="14.4" hidden="1" x14ac:dyDescent="0.2">
      <c r="A496" s="75" t="s">
        <v>340</v>
      </c>
      <c r="B496" s="75" t="s">
        <v>341</v>
      </c>
      <c r="C496" s="58" t="str">
        <f t="shared" si="14"/>
        <v>21375104 MUSEO HISTORICO CULTURAL JUAN SANTAMARIA</v>
      </c>
      <c r="D496" s="75" t="s">
        <v>18</v>
      </c>
      <c r="E496" s="75" t="s">
        <v>109</v>
      </c>
      <c r="F496" s="75" t="s">
        <v>110</v>
      </c>
      <c r="G496" s="76">
        <v>6000000</v>
      </c>
      <c r="H496" s="76">
        <v>7500000</v>
      </c>
      <c r="I496" s="76">
        <v>4647017.3600000003</v>
      </c>
      <c r="J496" s="76">
        <v>0</v>
      </c>
      <c r="K496" s="76">
        <v>0</v>
      </c>
      <c r="L496" s="76">
        <v>0</v>
      </c>
      <c r="M496" s="76">
        <v>2851790.16</v>
      </c>
      <c r="N496" s="76">
        <v>2851790.16</v>
      </c>
      <c r="O496" s="76">
        <v>4648209.84</v>
      </c>
      <c r="P496" s="56">
        <f t="shared" si="15"/>
        <v>0.38023868800000005</v>
      </c>
    </row>
    <row r="497" spans="1:16" ht="14.4" hidden="1" x14ac:dyDescent="0.2">
      <c r="A497" s="75" t="s">
        <v>340</v>
      </c>
      <c r="B497" s="75" t="s">
        <v>341</v>
      </c>
      <c r="C497" s="58" t="str">
        <f t="shared" si="14"/>
        <v>21375104 MUSEO HISTORICO CULTURAL JUAN SANTAMARIA</v>
      </c>
      <c r="D497" s="75" t="s">
        <v>18</v>
      </c>
      <c r="E497" s="75" t="s">
        <v>111</v>
      </c>
      <c r="F497" s="75" t="s">
        <v>112</v>
      </c>
      <c r="G497" s="76">
        <v>6000000</v>
      </c>
      <c r="H497" s="76">
        <v>7500000</v>
      </c>
      <c r="I497" s="76">
        <v>4647017.3600000003</v>
      </c>
      <c r="J497" s="76">
        <v>0</v>
      </c>
      <c r="K497" s="76">
        <v>0</v>
      </c>
      <c r="L497" s="76">
        <v>0</v>
      </c>
      <c r="M497" s="76">
        <v>2851790.16</v>
      </c>
      <c r="N497" s="76">
        <v>2851790.16</v>
      </c>
      <c r="O497" s="76">
        <v>4648209.84</v>
      </c>
      <c r="P497" s="56">
        <f t="shared" si="15"/>
        <v>0.38023868800000005</v>
      </c>
    </row>
    <row r="498" spans="1:16" ht="14.4" hidden="1" x14ac:dyDescent="0.2">
      <c r="A498" s="75" t="s">
        <v>340</v>
      </c>
      <c r="B498" s="75" t="s">
        <v>341</v>
      </c>
      <c r="C498" s="58" t="str">
        <f t="shared" si="14"/>
        <v>21375104 MUSEO HISTORICO CULTURAL JUAN SANTAMARIA</v>
      </c>
      <c r="D498" s="75" t="s">
        <v>18</v>
      </c>
      <c r="E498" s="75" t="s">
        <v>121</v>
      </c>
      <c r="F498" s="75" t="s">
        <v>122</v>
      </c>
      <c r="G498" s="76">
        <v>12563740</v>
      </c>
      <c r="H498" s="76">
        <v>14707940</v>
      </c>
      <c r="I498" s="76">
        <v>8375255.5</v>
      </c>
      <c r="J498" s="76">
        <v>0</v>
      </c>
      <c r="K498" s="76">
        <v>0</v>
      </c>
      <c r="L498" s="76">
        <v>0</v>
      </c>
      <c r="M498" s="76">
        <v>2197711</v>
      </c>
      <c r="N498" s="76">
        <v>2197711</v>
      </c>
      <c r="O498" s="76">
        <v>12510229</v>
      </c>
      <c r="P498" s="56">
        <f t="shared" si="15"/>
        <v>0.14942344067218113</v>
      </c>
    </row>
    <row r="499" spans="1:16" ht="14.4" hidden="1" x14ac:dyDescent="0.2">
      <c r="A499" s="75" t="s">
        <v>340</v>
      </c>
      <c r="B499" s="75" t="s">
        <v>341</v>
      </c>
      <c r="C499" s="58" t="str">
        <f t="shared" si="14"/>
        <v>21375104 MUSEO HISTORICO CULTURAL JUAN SANTAMARIA</v>
      </c>
      <c r="D499" s="75" t="s">
        <v>18</v>
      </c>
      <c r="E499" s="75" t="s">
        <v>123</v>
      </c>
      <c r="F499" s="75" t="s">
        <v>124</v>
      </c>
      <c r="G499" s="76">
        <v>6017000</v>
      </c>
      <c r="H499" s="76">
        <v>6017000</v>
      </c>
      <c r="I499" s="76">
        <v>3668433.92</v>
      </c>
      <c r="J499" s="76">
        <v>0</v>
      </c>
      <c r="K499" s="76">
        <v>0</v>
      </c>
      <c r="L499" s="76">
        <v>0</v>
      </c>
      <c r="M499" s="76">
        <v>1521149.5</v>
      </c>
      <c r="N499" s="76">
        <v>1521149.5</v>
      </c>
      <c r="O499" s="76">
        <v>4495850.5</v>
      </c>
      <c r="P499" s="56">
        <f t="shared" si="15"/>
        <v>0.25280862556091077</v>
      </c>
    </row>
    <row r="500" spans="1:16" ht="14.4" hidden="1" x14ac:dyDescent="0.2">
      <c r="A500" s="75" t="s">
        <v>340</v>
      </c>
      <c r="B500" s="75" t="s">
        <v>341</v>
      </c>
      <c r="C500" s="58" t="str">
        <f t="shared" si="14"/>
        <v>21375104 MUSEO HISTORICO CULTURAL JUAN SANTAMARIA</v>
      </c>
      <c r="D500" s="75" t="s">
        <v>18</v>
      </c>
      <c r="E500" s="75" t="s">
        <v>127</v>
      </c>
      <c r="F500" s="75" t="s">
        <v>128</v>
      </c>
      <c r="G500" s="76">
        <v>1000000</v>
      </c>
      <c r="H500" s="76">
        <v>1000000</v>
      </c>
      <c r="I500" s="76">
        <v>708873.34</v>
      </c>
      <c r="J500" s="76">
        <v>0</v>
      </c>
      <c r="K500" s="76">
        <v>0</v>
      </c>
      <c r="L500" s="76">
        <v>0</v>
      </c>
      <c r="M500" s="76">
        <v>243571.5</v>
      </c>
      <c r="N500" s="76">
        <v>243571.5</v>
      </c>
      <c r="O500" s="76">
        <v>756428.5</v>
      </c>
      <c r="P500" s="56">
        <f t="shared" si="15"/>
        <v>0.2435715</v>
      </c>
    </row>
    <row r="501" spans="1:16" ht="14.4" hidden="1" x14ac:dyDescent="0.2">
      <c r="A501" s="75" t="s">
        <v>340</v>
      </c>
      <c r="B501" s="75" t="s">
        <v>341</v>
      </c>
      <c r="C501" s="58" t="str">
        <f t="shared" si="14"/>
        <v>21375104 MUSEO HISTORICO CULTURAL JUAN SANTAMARIA</v>
      </c>
      <c r="D501" s="75" t="s">
        <v>18</v>
      </c>
      <c r="E501" s="75" t="s">
        <v>129</v>
      </c>
      <c r="F501" s="75" t="s">
        <v>130</v>
      </c>
      <c r="G501" s="76">
        <v>300000</v>
      </c>
      <c r="H501" s="76">
        <v>1800000</v>
      </c>
      <c r="I501" s="76">
        <v>212662</v>
      </c>
      <c r="J501" s="76">
        <v>0</v>
      </c>
      <c r="K501" s="76">
        <v>0</v>
      </c>
      <c r="L501" s="76">
        <v>0</v>
      </c>
      <c r="M501" s="76">
        <v>64000</v>
      </c>
      <c r="N501" s="76">
        <v>64000</v>
      </c>
      <c r="O501" s="76">
        <v>1736000</v>
      </c>
      <c r="P501" s="56">
        <f t="shared" si="15"/>
        <v>3.5555555555555556E-2</v>
      </c>
    </row>
    <row r="502" spans="1:16" ht="14.4" hidden="1" x14ac:dyDescent="0.2">
      <c r="A502" s="75" t="s">
        <v>340</v>
      </c>
      <c r="B502" s="75" t="s">
        <v>341</v>
      </c>
      <c r="C502" s="58" t="str">
        <f t="shared" si="14"/>
        <v>21375104 MUSEO HISTORICO CULTURAL JUAN SANTAMARIA</v>
      </c>
      <c r="D502" s="75" t="s">
        <v>18</v>
      </c>
      <c r="E502" s="75" t="s">
        <v>133</v>
      </c>
      <c r="F502" s="75" t="s">
        <v>134</v>
      </c>
      <c r="G502" s="76">
        <v>2500000</v>
      </c>
      <c r="H502" s="76">
        <v>3144200</v>
      </c>
      <c r="I502" s="76">
        <v>1838195.48</v>
      </c>
      <c r="J502" s="76">
        <v>0</v>
      </c>
      <c r="K502" s="76">
        <v>0</v>
      </c>
      <c r="L502" s="76">
        <v>0</v>
      </c>
      <c r="M502" s="76">
        <v>0</v>
      </c>
      <c r="N502" s="76">
        <v>0</v>
      </c>
      <c r="O502" s="76">
        <v>3144200</v>
      </c>
      <c r="P502" s="56">
        <f t="shared" si="15"/>
        <v>0</v>
      </c>
    </row>
    <row r="503" spans="1:16" ht="14.4" hidden="1" x14ac:dyDescent="0.2">
      <c r="A503" s="75" t="s">
        <v>340</v>
      </c>
      <c r="B503" s="75" t="s">
        <v>341</v>
      </c>
      <c r="C503" s="58" t="str">
        <f t="shared" si="14"/>
        <v>21375104 MUSEO HISTORICO CULTURAL JUAN SANTAMARIA</v>
      </c>
      <c r="D503" s="75" t="s">
        <v>18</v>
      </c>
      <c r="E503" s="75" t="s">
        <v>135</v>
      </c>
      <c r="F503" s="75" t="s">
        <v>136</v>
      </c>
      <c r="G503" s="76">
        <v>2596740</v>
      </c>
      <c r="H503" s="76">
        <v>2596740</v>
      </c>
      <c r="I503" s="76">
        <v>1840759.76</v>
      </c>
      <c r="J503" s="76">
        <v>0</v>
      </c>
      <c r="K503" s="76">
        <v>0</v>
      </c>
      <c r="L503" s="76">
        <v>0</v>
      </c>
      <c r="M503" s="76">
        <v>339000</v>
      </c>
      <c r="N503" s="76">
        <v>339000</v>
      </c>
      <c r="O503" s="76">
        <v>2257740</v>
      </c>
      <c r="P503" s="56">
        <f t="shared" si="15"/>
        <v>0.13054830287206268</v>
      </c>
    </row>
    <row r="504" spans="1:16" ht="14.4" hidden="1" x14ac:dyDescent="0.2">
      <c r="A504" s="75" t="s">
        <v>340</v>
      </c>
      <c r="B504" s="75" t="s">
        <v>341</v>
      </c>
      <c r="C504" s="58" t="str">
        <f t="shared" si="14"/>
        <v>21375104 MUSEO HISTORICO CULTURAL JUAN SANTAMARIA</v>
      </c>
      <c r="D504" s="75" t="s">
        <v>18</v>
      </c>
      <c r="E504" s="75" t="s">
        <v>137</v>
      </c>
      <c r="F504" s="75" t="s">
        <v>138</v>
      </c>
      <c r="G504" s="76">
        <v>150000</v>
      </c>
      <c r="H504" s="76">
        <v>150000</v>
      </c>
      <c r="I504" s="76">
        <v>106331</v>
      </c>
      <c r="J504" s="76">
        <v>0</v>
      </c>
      <c r="K504" s="76">
        <v>0</v>
      </c>
      <c r="L504" s="76">
        <v>0</v>
      </c>
      <c r="M504" s="76">
        <v>29990</v>
      </c>
      <c r="N504" s="76">
        <v>29990</v>
      </c>
      <c r="O504" s="76">
        <v>120010</v>
      </c>
      <c r="P504" s="56">
        <f t="shared" si="15"/>
        <v>0.19993333333333332</v>
      </c>
    </row>
    <row r="505" spans="1:16" ht="14.4" hidden="1" x14ac:dyDescent="0.2">
      <c r="A505" s="75" t="s">
        <v>340</v>
      </c>
      <c r="B505" s="75" t="s">
        <v>341</v>
      </c>
      <c r="C505" s="58" t="str">
        <f t="shared" si="14"/>
        <v>21375104 MUSEO HISTORICO CULTURAL JUAN SANTAMARIA</v>
      </c>
      <c r="D505" s="75" t="s">
        <v>18</v>
      </c>
      <c r="E505" s="75" t="s">
        <v>139</v>
      </c>
      <c r="F505" s="75" t="s">
        <v>140</v>
      </c>
      <c r="G505" s="76">
        <v>115000</v>
      </c>
      <c r="H505" s="76">
        <v>226000</v>
      </c>
      <c r="I505" s="76">
        <v>132334.21</v>
      </c>
      <c r="J505" s="76">
        <v>0</v>
      </c>
      <c r="K505" s="76">
        <v>0</v>
      </c>
      <c r="L505" s="76">
        <v>0</v>
      </c>
      <c r="M505" s="76">
        <v>0</v>
      </c>
      <c r="N505" s="76">
        <v>0</v>
      </c>
      <c r="O505" s="76">
        <v>226000</v>
      </c>
      <c r="P505" s="56">
        <f t="shared" si="15"/>
        <v>0</v>
      </c>
    </row>
    <row r="506" spans="1:16" ht="14.4" hidden="1" x14ac:dyDescent="0.2">
      <c r="A506" s="75" t="s">
        <v>340</v>
      </c>
      <c r="B506" s="75" t="s">
        <v>341</v>
      </c>
      <c r="C506" s="58" t="str">
        <f t="shared" si="14"/>
        <v>21375104 MUSEO HISTORICO CULTURAL JUAN SANTAMARIA</v>
      </c>
      <c r="D506" s="75" t="s">
        <v>18</v>
      </c>
      <c r="E506" s="75" t="s">
        <v>143</v>
      </c>
      <c r="F506" s="75" t="s">
        <v>144</v>
      </c>
      <c r="G506" s="76">
        <v>115000</v>
      </c>
      <c r="H506" s="76">
        <v>226000</v>
      </c>
      <c r="I506" s="76">
        <v>132334.21</v>
      </c>
      <c r="J506" s="76">
        <v>0</v>
      </c>
      <c r="K506" s="76">
        <v>0</v>
      </c>
      <c r="L506" s="76">
        <v>0</v>
      </c>
      <c r="M506" s="76">
        <v>0</v>
      </c>
      <c r="N506" s="76">
        <v>0</v>
      </c>
      <c r="O506" s="76">
        <v>226000</v>
      </c>
      <c r="P506" s="56">
        <f t="shared" si="15"/>
        <v>0</v>
      </c>
    </row>
    <row r="507" spans="1:16" ht="14.4" hidden="1" x14ac:dyDescent="0.2">
      <c r="A507" s="75" t="s">
        <v>340</v>
      </c>
      <c r="B507" s="75" t="s">
        <v>341</v>
      </c>
      <c r="C507" s="58" t="str">
        <f t="shared" si="14"/>
        <v>21375104 MUSEO HISTORICO CULTURAL JUAN SANTAMARIA</v>
      </c>
      <c r="D507" s="75" t="s">
        <v>18</v>
      </c>
      <c r="E507" s="75" t="s">
        <v>151</v>
      </c>
      <c r="F507" s="75" t="s">
        <v>152</v>
      </c>
      <c r="G507" s="76">
        <v>5100000</v>
      </c>
      <c r="H507" s="76">
        <v>5100000</v>
      </c>
      <c r="I507" s="76">
        <v>3651281.19</v>
      </c>
      <c r="J507" s="76">
        <v>0</v>
      </c>
      <c r="K507" s="76">
        <v>0</v>
      </c>
      <c r="L507" s="76">
        <v>0</v>
      </c>
      <c r="M507" s="76">
        <v>2923449.89</v>
      </c>
      <c r="N507" s="76">
        <v>2923449.89</v>
      </c>
      <c r="O507" s="76">
        <v>2176550.11</v>
      </c>
      <c r="P507" s="56">
        <f t="shared" si="15"/>
        <v>0.57322546862745105</v>
      </c>
    </row>
    <row r="508" spans="1:16" ht="14.4" hidden="1" x14ac:dyDescent="0.2">
      <c r="A508" s="75" t="s">
        <v>340</v>
      </c>
      <c r="B508" s="75" t="s">
        <v>341</v>
      </c>
      <c r="C508" s="58" t="str">
        <f t="shared" si="14"/>
        <v>21375104 MUSEO HISTORICO CULTURAL JUAN SANTAMARIA</v>
      </c>
      <c r="D508" s="75" t="s">
        <v>18</v>
      </c>
      <c r="E508" s="75" t="s">
        <v>153</v>
      </c>
      <c r="F508" s="75" t="s">
        <v>154</v>
      </c>
      <c r="G508" s="76">
        <v>600000</v>
      </c>
      <c r="H508" s="76">
        <v>425000</v>
      </c>
      <c r="I508" s="76">
        <v>425000</v>
      </c>
      <c r="J508" s="76">
        <v>0</v>
      </c>
      <c r="K508" s="76">
        <v>0</v>
      </c>
      <c r="L508" s="76">
        <v>0</v>
      </c>
      <c r="M508" s="76">
        <v>424422</v>
      </c>
      <c r="N508" s="76">
        <v>424422</v>
      </c>
      <c r="O508" s="76">
        <v>578</v>
      </c>
      <c r="P508" s="56">
        <f t="shared" si="15"/>
        <v>0.99863999999999997</v>
      </c>
    </row>
    <row r="509" spans="1:16" ht="14.4" hidden="1" x14ac:dyDescent="0.2">
      <c r="A509" s="75" t="s">
        <v>340</v>
      </c>
      <c r="B509" s="75" t="s">
        <v>341</v>
      </c>
      <c r="C509" s="58" t="str">
        <f t="shared" si="14"/>
        <v>21375104 MUSEO HISTORICO CULTURAL JUAN SANTAMARIA</v>
      </c>
      <c r="D509" s="75" t="s">
        <v>18</v>
      </c>
      <c r="E509" s="75" t="s">
        <v>155</v>
      </c>
      <c r="F509" s="75" t="s">
        <v>156</v>
      </c>
      <c r="G509" s="76">
        <v>600000</v>
      </c>
      <c r="H509" s="76">
        <v>425000</v>
      </c>
      <c r="I509" s="76">
        <v>425000</v>
      </c>
      <c r="J509" s="76">
        <v>0</v>
      </c>
      <c r="K509" s="76">
        <v>0</v>
      </c>
      <c r="L509" s="76">
        <v>0</v>
      </c>
      <c r="M509" s="76">
        <v>424422</v>
      </c>
      <c r="N509" s="76">
        <v>424422</v>
      </c>
      <c r="O509" s="76">
        <v>578</v>
      </c>
      <c r="P509" s="56">
        <f t="shared" si="15"/>
        <v>0.99863999999999997</v>
      </c>
    </row>
    <row r="510" spans="1:16" ht="14.4" hidden="1" x14ac:dyDescent="0.2">
      <c r="A510" s="75" t="s">
        <v>340</v>
      </c>
      <c r="B510" s="75" t="s">
        <v>341</v>
      </c>
      <c r="C510" s="58" t="str">
        <f t="shared" si="14"/>
        <v>21375104 MUSEO HISTORICO CULTURAL JUAN SANTAMARIA</v>
      </c>
      <c r="D510" s="75" t="s">
        <v>18</v>
      </c>
      <c r="E510" s="75" t="s">
        <v>169</v>
      </c>
      <c r="F510" s="75" t="s">
        <v>170</v>
      </c>
      <c r="G510" s="76">
        <v>1000000</v>
      </c>
      <c r="H510" s="76">
        <v>1000000</v>
      </c>
      <c r="I510" s="76">
        <v>704764.41</v>
      </c>
      <c r="J510" s="76">
        <v>0</v>
      </c>
      <c r="K510" s="76">
        <v>0</v>
      </c>
      <c r="L510" s="76">
        <v>0</v>
      </c>
      <c r="M510" s="76">
        <v>0</v>
      </c>
      <c r="N510" s="76">
        <v>0</v>
      </c>
      <c r="O510" s="76">
        <v>1000000</v>
      </c>
      <c r="P510" s="56">
        <f t="shared" si="15"/>
        <v>0</v>
      </c>
    </row>
    <row r="511" spans="1:16" ht="14.4" hidden="1" x14ac:dyDescent="0.2">
      <c r="A511" s="75" t="s">
        <v>340</v>
      </c>
      <c r="B511" s="75" t="s">
        <v>341</v>
      </c>
      <c r="C511" s="58" t="str">
        <f t="shared" si="14"/>
        <v>21375104 MUSEO HISTORICO CULTURAL JUAN SANTAMARIA</v>
      </c>
      <c r="D511" s="75" t="s">
        <v>18</v>
      </c>
      <c r="E511" s="75" t="s">
        <v>177</v>
      </c>
      <c r="F511" s="75" t="s">
        <v>178</v>
      </c>
      <c r="G511" s="76">
        <v>1000000</v>
      </c>
      <c r="H511" s="76">
        <v>1000000</v>
      </c>
      <c r="I511" s="76">
        <v>704764.41</v>
      </c>
      <c r="J511" s="76">
        <v>0</v>
      </c>
      <c r="K511" s="76">
        <v>0</v>
      </c>
      <c r="L511" s="76">
        <v>0</v>
      </c>
      <c r="M511" s="76">
        <v>0</v>
      </c>
      <c r="N511" s="76">
        <v>0</v>
      </c>
      <c r="O511" s="76">
        <v>1000000</v>
      </c>
      <c r="P511" s="56">
        <f t="shared" si="15"/>
        <v>0</v>
      </c>
    </row>
    <row r="512" spans="1:16" ht="14.4" hidden="1" x14ac:dyDescent="0.2">
      <c r="A512" s="75" t="s">
        <v>340</v>
      </c>
      <c r="B512" s="75" t="s">
        <v>341</v>
      </c>
      <c r="C512" s="58" t="str">
        <f t="shared" si="14"/>
        <v>21375104 MUSEO HISTORICO CULTURAL JUAN SANTAMARIA</v>
      </c>
      <c r="D512" s="75" t="s">
        <v>18</v>
      </c>
      <c r="E512" s="75" t="s">
        <v>189</v>
      </c>
      <c r="F512" s="75" t="s">
        <v>190</v>
      </c>
      <c r="G512" s="76">
        <v>3500000</v>
      </c>
      <c r="H512" s="76">
        <v>3675000</v>
      </c>
      <c r="I512" s="76">
        <v>2521516.7799999998</v>
      </c>
      <c r="J512" s="76">
        <v>0</v>
      </c>
      <c r="K512" s="76">
        <v>0</v>
      </c>
      <c r="L512" s="76">
        <v>0</v>
      </c>
      <c r="M512" s="76">
        <v>2499027.89</v>
      </c>
      <c r="N512" s="76">
        <v>2499027.89</v>
      </c>
      <c r="O512" s="76">
        <v>1175972.1100000001</v>
      </c>
      <c r="P512" s="56">
        <f t="shared" si="15"/>
        <v>0.68000758911564629</v>
      </c>
    </row>
    <row r="513" spans="1:16" ht="14.4" hidden="1" x14ac:dyDescent="0.2">
      <c r="A513" s="75" t="s">
        <v>340</v>
      </c>
      <c r="B513" s="75" t="s">
        <v>341</v>
      </c>
      <c r="C513" s="58" t="str">
        <f t="shared" si="14"/>
        <v>21375104 MUSEO HISTORICO CULTURAL JUAN SANTAMARIA</v>
      </c>
      <c r="D513" s="75" t="s">
        <v>18</v>
      </c>
      <c r="E513" s="75" t="s">
        <v>191</v>
      </c>
      <c r="F513" s="75" t="s">
        <v>192</v>
      </c>
      <c r="G513" s="76">
        <v>0</v>
      </c>
      <c r="H513" s="76">
        <v>20000</v>
      </c>
      <c r="I513" s="76">
        <v>9155.6299999999992</v>
      </c>
      <c r="J513" s="76">
        <v>0</v>
      </c>
      <c r="K513" s="76">
        <v>0</v>
      </c>
      <c r="L513" s="76">
        <v>0</v>
      </c>
      <c r="M513" s="76">
        <v>0</v>
      </c>
      <c r="N513" s="76">
        <v>0</v>
      </c>
      <c r="O513" s="76">
        <v>20000</v>
      </c>
      <c r="P513" s="56">
        <f t="shared" si="15"/>
        <v>0</v>
      </c>
    </row>
    <row r="514" spans="1:16" ht="14.4" hidden="1" x14ac:dyDescent="0.2">
      <c r="A514" s="75" t="s">
        <v>340</v>
      </c>
      <c r="B514" s="75" t="s">
        <v>341</v>
      </c>
      <c r="C514" s="58" t="str">
        <f t="shared" si="14"/>
        <v>21375104 MUSEO HISTORICO CULTURAL JUAN SANTAMARIA</v>
      </c>
      <c r="D514" s="75" t="s">
        <v>18</v>
      </c>
      <c r="E514" s="75" t="s">
        <v>197</v>
      </c>
      <c r="F514" s="75" t="s">
        <v>198</v>
      </c>
      <c r="G514" s="76">
        <v>500000</v>
      </c>
      <c r="H514" s="76">
        <v>655000</v>
      </c>
      <c r="I514" s="76">
        <v>41419.83</v>
      </c>
      <c r="J514" s="76">
        <v>0</v>
      </c>
      <c r="K514" s="76">
        <v>0</v>
      </c>
      <c r="L514" s="76">
        <v>0</v>
      </c>
      <c r="M514" s="76">
        <v>41419.83</v>
      </c>
      <c r="N514" s="76">
        <v>41419.83</v>
      </c>
      <c r="O514" s="76">
        <v>613580.17000000004</v>
      </c>
      <c r="P514" s="56">
        <f t="shared" si="15"/>
        <v>6.3236381679389317E-2</v>
      </c>
    </row>
    <row r="515" spans="1:16" ht="14.4" hidden="1" x14ac:dyDescent="0.2">
      <c r="A515" s="75" t="s">
        <v>340</v>
      </c>
      <c r="B515" s="75" t="s">
        <v>341</v>
      </c>
      <c r="C515" s="58" t="str">
        <f t="shared" si="14"/>
        <v>21375104 MUSEO HISTORICO CULTURAL JUAN SANTAMARIA</v>
      </c>
      <c r="D515" s="75" t="s">
        <v>18</v>
      </c>
      <c r="E515" s="75" t="s">
        <v>199</v>
      </c>
      <c r="F515" s="75" t="s">
        <v>200</v>
      </c>
      <c r="G515" s="76">
        <v>3000000</v>
      </c>
      <c r="H515" s="76">
        <v>3000000</v>
      </c>
      <c r="I515" s="76">
        <v>2470941.3199999998</v>
      </c>
      <c r="J515" s="76">
        <v>0</v>
      </c>
      <c r="K515" s="76">
        <v>0</v>
      </c>
      <c r="L515" s="76">
        <v>0</v>
      </c>
      <c r="M515" s="76">
        <v>2457608.06</v>
      </c>
      <c r="N515" s="76">
        <v>2457608.06</v>
      </c>
      <c r="O515" s="76">
        <v>542391.93999999994</v>
      </c>
      <c r="P515" s="56">
        <f t="shared" si="15"/>
        <v>0.81920268666666674</v>
      </c>
    </row>
    <row r="516" spans="1:16" ht="14.4" hidden="1" x14ac:dyDescent="0.2">
      <c r="A516" s="75" t="s">
        <v>340</v>
      </c>
      <c r="B516" s="75" t="s">
        <v>341</v>
      </c>
      <c r="C516" s="58" t="str">
        <f t="shared" si="14"/>
        <v>21375104 MUSEO HISTORICO CULTURAL JUAN SANTAMARIA</v>
      </c>
      <c r="D516" s="75" t="s">
        <v>18</v>
      </c>
      <c r="E516" s="75" t="s">
        <v>207</v>
      </c>
      <c r="F516" s="75" t="s">
        <v>208</v>
      </c>
      <c r="G516" s="76">
        <v>4586544</v>
      </c>
      <c r="H516" s="76">
        <v>4586544</v>
      </c>
      <c r="I516" s="76">
        <v>4086544</v>
      </c>
      <c r="J516" s="76">
        <v>0</v>
      </c>
      <c r="K516" s="76">
        <v>0</v>
      </c>
      <c r="L516" s="76">
        <v>0</v>
      </c>
      <c r="M516" s="76">
        <v>1571626.75</v>
      </c>
      <c r="N516" s="76">
        <v>1571626.75</v>
      </c>
      <c r="O516" s="76">
        <v>3014917.25</v>
      </c>
      <c r="P516" s="56">
        <f t="shared" si="15"/>
        <v>0.34266034513132326</v>
      </c>
    </row>
    <row r="517" spans="1:16" ht="14.4" hidden="1" x14ac:dyDescent="0.2">
      <c r="A517" s="75" t="s">
        <v>340</v>
      </c>
      <c r="B517" s="75" t="s">
        <v>341</v>
      </c>
      <c r="C517" s="58" t="str">
        <f t="shared" si="14"/>
        <v>21375104 MUSEO HISTORICO CULTURAL JUAN SANTAMARIA</v>
      </c>
      <c r="D517" s="75" t="s">
        <v>18</v>
      </c>
      <c r="E517" s="75" t="s">
        <v>209</v>
      </c>
      <c r="F517" s="75" t="s">
        <v>210</v>
      </c>
      <c r="G517" s="76">
        <v>3086544</v>
      </c>
      <c r="H517" s="76">
        <v>3086544</v>
      </c>
      <c r="I517" s="76">
        <v>3086544</v>
      </c>
      <c r="J517" s="76">
        <v>0</v>
      </c>
      <c r="K517" s="76">
        <v>0</v>
      </c>
      <c r="L517" s="76">
        <v>0</v>
      </c>
      <c r="M517" s="76">
        <v>1192724.6399999999</v>
      </c>
      <c r="N517" s="76">
        <v>1192724.6399999999</v>
      </c>
      <c r="O517" s="76">
        <v>1893819.36</v>
      </c>
      <c r="P517" s="56">
        <f t="shared" si="15"/>
        <v>0.38642722734553592</v>
      </c>
    </row>
    <row r="518" spans="1:16" ht="14.4" hidden="1" x14ac:dyDescent="0.2">
      <c r="A518" s="75" t="s">
        <v>340</v>
      </c>
      <c r="B518" s="75" t="s">
        <v>341</v>
      </c>
      <c r="C518" s="58" t="str">
        <f t="shared" si="14"/>
        <v>21375104 MUSEO HISTORICO CULTURAL JUAN SANTAMARIA</v>
      </c>
      <c r="D518" s="75" t="s">
        <v>18</v>
      </c>
      <c r="E518" s="75" t="s">
        <v>349</v>
      </c>
      <c r="F518" s="75" t="s">
        <v>212</v>
      </c>
      <c r="G518" s="76">
        <v>2662568</v>
      </c>
      <c r="H518" s="76">
        <v>2662568</v>
      </c>
      <c r="I518" s="76">
        <v>2662568</v>
      </c>
      <c r="J518" s="76">
        <v>0</v>
      </c>
      <c r="K518" s="76">
        <v>0</v>
      </c>
      <c r="L518" s="76">
        <v>0</v>
      </c>
      <c r="M518" s="76">
        <v>1028819.47</v>
      </c>
      <c r="N518" s="76">
        <v>1028819.47</v>
      </c>
      <c r="O518" s="76">
        <v>1633748.53</v>
      </c>
      <c r="P518" s="56">
        <f t="shared" si="15"/>
        <v>0.38640119989423743</v>
      </c>
    </row>
    <row r="519" spans="1:16" ht="14.4" hidden="1" x14ac:dyDescent="0.2">
      <c r="A519" s="75" t="s">
        <v>340</v>
      </c>
      <c r="B519" s="75" t="s">
        <v>341</v>
      </c>
      <c r="C519" s="58" t="str">
        <f t="shared" ref="C519:C582" si="16">+CONCATENATE(A519," ",B519)</f>
        <v>21375104 MUSEO HISTORICO CULTURAL JUAN SANTAMARIA</v>
      </c>
      <c r="D519" s="75" t="s">
        <v>18</v>
      </c>
      <c r="E519" s="75" t="s">
        <v>350</v>
      </c>
      <c r="F519" s="75" t="s">
        <v>214</v>
      </c>
      <c r="G519" s="76">
        <v>423976</v>
      </c>
      <c r="H519" s="76">
        <v>423976</v>
      </c>
      <c r="I519" s="76">
        <v>423976</v>
      </c>
      <c r="J519" s="76">
        <v>0</v>
      </c>
      <c r="K519" s="76">
        <v>0</v>
      </c>
      <c r="L519" s="76">
        <v>0</v>
      </c>
      <c r="M519" s="76">
        <v>163905.17000000001</v>
      </c>
      <c r="N519" s="76">
        <v>163905.17000000001</v>
      </c>
      <c r="O519" s="76">
        <v>260070.83</v>
      </c>
      <c r="P519" s="56">
        <f t="shared" ref="P519:P582" si="17">+IFERROR(M519/H519,0)</f>
        <v>0.38659067966111293</v>
      </c>
    </row>
    <row r="520" spans="1:16" ht="14.4" hidden="1" x14ac:dyDescent="0.2">
      <c r="A520" s="75" t="s">
        <v>340</v>
      </c>
      <c r="B520" s="75" t="s">
        <v>341</v>
      </c>
      <c r="C520" s="58" t="str">
        <f t="shared" si="16"/>
        <v>21375104 MUSEO HISTORICO CULTURAL JUAN SANTAMARIA</v>
      </c>
      <c r="D520" s="75" t="s">
        <v>18</v>
      </c>
      <c r="E520" s="75" t="s">
        <v>223</v>
      </c>
      <c r="F520" s="75" t="s">
        <v>224</v>
      </c>
      <c r="G520" s="76">
        <v>1500000</v>
      </c>
      <c r="H520" s="76">
        <v>1500000</v>
      </c>
      <c r="I520" s="76">
        <v>1000000</v>
      </c>
      <c r="J520" s="76">
        <v>0</v>
      </c>
      <c r="K520" s="76">
        <v>0</v>
      </c>
      <c r="L520" s="76">
        <v>0</v>
      </c>
      <c r="M520" s="76">
        <v>378902.11</v>
      </c>
      <c r="N520" s="76">
        <v>378902.11</v>
      </c>
      <c r="O520" s="76">
        <v>1121097.8899999999</v>
      </c>
      <c r="P520" s="56">
        <f t="shared" si="17"/>
        <v>0.25260140666666664</v>
      </c>
    </row>
    <row r="521" spans="1:16" ht="14.4" hidden="1" x14ac:dyDescent="0.2">
      <c r="A521" s="75" t="s">
        <v>340</v>
      </c>
      <c r="B521" s="75" t="s">
        <v>341</v>
      </c>
      <c r="C521" s="58" t="str">
        <f t="shared" si="16"/>
        <v>21375104 MUSEO HISTORICO CULTURAL JUAN SANTAMARIA</v>
      </c>
      <c r="D521" s="75" t="s">
        <v>18</v>
      </c>
      <c r="E521" s="75" t="s">
        <v>227</v>
      </c>
      <c r="F521" s="75" t="s">
        <v>228</v>
      </c>
      <c r="G521" s="76">
        <v>1500000</v>
      </c>
      <c r="H521" s="76">
        <v>1500000</v>
      </c>
      <c r="I521" s="76">
        <v>1000000</v>
      </c>
      <c r="J521" s="76">
        <v>0</v>
      </c>
      <c r="K521" s="76">
        <v>0</v>
      </c>
      <c r="L521" s="76">
        <v>0</v>
      </c>
      <c r="M521" s="76">
        <v>378902.11</v>
      </c>
      <c r="N521" s="76">
        <v>378902.11</v>
      </c>
      <c r="O521" s="76">
        <v>1121097.8899999999</v>
      </c>
      <c r="P521" s="56">
        <f t="shared" si="17"/>
        <v>0.25260140666666664</v>
      </c>
    </row>
    <row r="522" spans="1:16" ht="14.4" hidden="1" x14ac:dyDescent="0.2">
      <c r="A522" s="75" t="s">
        <v>340</v>
      </c>
      <c r="B522" s="75" t="s">
        <v>341</v>
      </c>
      <c r="C522" s="58" t="str">
        <f t="shared" si="16"/>
        <v>21375104 MUSEO HISTORICO CULTURAL JUAN SANTAMARIA</v>
      </c>
      <c r="D522" s="75" t="s">
        <v>251</v>
      </c>
      <c r="E522" s="75" t="s">
        <v>252</v>
      </c>
      <c r="F522" s="75" t="s">
        <v>253</v>
      </c>
      <c r="G522" s="76">
        <v>6533370</v>
      </c>
      <c r="H522" s="76">
        <v>6533370</v>
      </c>
      <c r="I522" s="76">
        <v>6533370</v>
      </c>
      <c r="J522" s="76">
        <v>0</v>
      </c>
      <c r="K522" s="76">
        <v>0</v>
      </c>
      <c r="L522" s="76">
        <v>0</v>
      </c>
      <c r="M522" s="76">
        <v>5345615</v>
      </c>
      <c r="N522" s="76">
        <v>5345615</v>
      </c>
      <c r="O522" s="76">
        <v>1187755</v>
      </c>
      <c r="P522" s="56">
        <f t="shared" si="17"/>
        <v>0.81820178560222367</v>
      </c>
    </row>
    <row r="523" spans="1:16" ht="14.4" hidden="1" x14ac:dyDescent="0.2">
      <c r="A523" s="75" t="s">
        <v>340</v>
      </c>
      <c r="B523" s="75" t="s">
        <v>341</v>
      </c>
      <c r="C523" s="58" t="str">
        <f t="shared" si="16"/>
        <v>21375104 MUSEO HISTORICO CULTURAL JUAN SANTAMARIA</v>
      </c>
      <c r="D523" s="75" t="s">
        <v>251</v>
      </c>
      <c r="E523" s="75" t="s">
        <v>254</v>
      </c>
      <c r="F523" s="75" t="s">
        <v>255</v>
      </c>
      <c r="G523" s="76">
        <v>5757078</v>
      </c>
      <c r="H523" s="76">
        <v>3057078</v>
      </c>
      <c r="I523" s="76">
        <v>3057078</v>
      </c>
      <c r="J523" s="76">
        <v>0</v>
      </c>
      <c r="K523" s="76">
        <v>0</v>
      </c>
      <c r="L523" s="76">
        <v>0</v>
      </c>
      <c r="M523" s="76">
        <v>2650000</v>
      </c>
      <c r="N523" s="76">
        <v>2650000</v>
      </c>
      <c r="O523" s="76">
        <v>407078</v>
      </c>
      <c r="P523" s="56">
        <f t="shared" si="17"/>
        <v>0.8668408198940295</v>
      </c>
    </row>
    <row r="524" spans="1:16" ht="14.4" hidden="1" x14ac:dyDescent="0.2">
      <c r="A524" s="75" t="s">
        <v>340</v>
      </c>
      <c r="B524" s="75" t="s">
        <v>341</v>
      </c>
      <c r="C524" s="58" t="str">
        <f t="shared" si="16"/>
        <v>21375104 MUSEO HISTORICO CULTURAL JUAN SANTAMARIA</v>
      </c>
      <c r="D524" s="75" t="s">
        <v>251</v>
      </c>
      <c r="E524" s="75" t="s">
        <v>258</v>
      </c>
      <c r="F524" s="75" t="s">
        <v>259</v>
      </c>
      <c r="G524" s="76">
        <v>3000000</v>
      </c>
      <c r="H524" s="76">
        <v>300000</v>
      </c>
      <c r="I524" s="76">
        <v>300000</v>
      </c>
      <c r="J524" s="76">
        <v>0</v>
      </c>
      <c r="K524" s="76">
        <v>0</v>
      </c>
      <c r="L524" s="76">
        <v>0</v>
      </c>
      <c r="M524" s="76">
        <v>0</v>
      </c>
      <c r="N524" s="76">
        <v>0</v>
      </c>
      <c r="O524" s="76">
        <v>300000</v>
      </c>
      <c r="P524" s="56">
        <f t="shared" si="17"/>
        <v>0</v>
      </c>
    </row>
    <row r="525" spans="1:16" ht="14.4" hidden="1" x14ac:dyDescent="0.2">
      <c r="A525" s="75" t="s">
        <v>340</v>
      </c>
      <c r="B525" s="75" t="s">
        <v>341</v>
      </c>
      <c r="C525" s="58" t="str">
        <f t="shared" si="16"/>
        <v>21375104 MUSEO HISTORICO CULTURAL JUAN SANTAMARIA</v>
      </c>
      <c r="D525" s="75" t="s">
        <v>251</v>
      </c>
      <c r="E525" s="75" t="s">
        <v>260</v>
      </c>
      <c r="F525" s="75" t="s">
        <v>261</v>
      </c>
      <c r="G525" s="76">
        <v>2757078</v>
      </c>
      <c r="H525" s="76">
        <v>0</v>
      </c>
      <c r="I525" s="76">
        <v>0</v>
      </c>
      <c r="J525" s="76">
        <v>0</v>
      </c>
      <c r="K525" s="76">
        <v>0</v>
      </c>
      <c r="L525" s="76">
        <v>0</v>
      </c>
      <c r="M525" s="76">
        <v>0</v>
      </c>
      <c r="N525" s="76">
        <v>0</v>
      </c>
      <c r="O525" s="76">
        <v>0</v>
      </c>
      <c r="P525" s="56">
        <f t="shared" si="17"/>
        <v>0</v>
      </c>
    </row>
    <row r="526" spans="1:16" ht="14.4" hidden="1" x14ac:dyDescent="0.2">
      <c r="A526" s="75" t="s">
        <v>340</v>
      </c>
      <c r="B526" s="75" t="s">
        <v>341</v>
      </c>
      <c r="C526" s="58" t="str">
        <f t="shared" si="16"/>
        <v>21375104 MUSEO HISTORICO CULTURAL JUAN SANTAMARIA</v>
      </c>
      <c r="D526" s="75" t="s">
        <v>251</v>
      </c>
      <c r="E526" s="75" t="s">
        <v>262</v>
      </c>
      <c r="F526" s="75" t="s">
        <v>263</v>
      </c>
      <c r="G526" s="76">
        <v>0</v>
      </c>
      <c r="H526" s="76">
        <v>2757078</v>
      </c>
      <c r="I526" s="76">
        <v>2757078</v>
      </c>
      <c r="J526" s="76">
        <v>0</v>
      </c>
      <c r="K526" s="76">
        <v>0</v>
      </c>
      <c r="L526" s="76">
        <v>0</v>
      </c>
      <c r="M526" s="76">
        <v>2650000</v>
      </c>
      <c r="N526" s="76">
        <v>2650000</v>
      </c>
      <c r="O526" s="76">
        <v>107078</v>
      </c>
      <c r="P526" s="56">
        <f t="shared" si="17"/>
        <v>0.96116250610247511</v>
      </c>
    </row>
    <row r="527" spans="1:16" ht="14.4" hidden="1" x14ac:dyDescent="0.2">
      <c r="A527" s="75" t="s">
        <v>340</v>
      </c>
      <c r="B527" s="75" t="s">
        <v>341</v>
      </c>
      <c r="C527" s="58" t="str">
        <f t="shared" si="16"/>
        <v>21375104 MUSEO HISTORICO CULTURAL JUAN SANTAMARIA</v>
      </c>
      <c r="D527" s="75" t="s">
        <v>251</v>
      </c>
      <c r="E527" s="75" t="s">
        <v>266</v>
      </c>
      <c r="F527" s="75" t="s">
        <v>267</v>
      </c>
      <c r="G527" s="76">
        <v>0</v>
      </c>
      <c r="H527" s="76">
        <v>2700000</v>
      </c>
      <c r="I527" s="76">
        <v>2700000</v>
      </c>
      <c r="J527" s="76">
        <v>0</v>
      </c>
      <c r="K527" s="76">
        <v>0</v>
      </c>
      <c r="L527" s="76">
        <v>0</v>
      </c>
      <c r="M527" s="76">
        <v>2695615</v>
      </c>
      <c r="N527" s="76">
        <v>2695615</v>
      </c>
      <c r="O527" s="76">
        <v>4385</v>
      </c>
      <c r="P527" s="56">
        <f t="shared" si="17"/>
        <v>0.99837592592592594</v>
      </c>
    </row>
    <row r="528" spans="1:16" ht="14.4" hidden="1" x14ac:dyDescent="0.2">
      <c r="A528" s="75" t="s">
        <v>340</v>
      </c>
      <c r="B528" s="75" t="s">
        <v>341</v>
      </c>
      <c r="C528" s="58" t="str">
        <f t="shared" si="16"/>
        <v>21375104 MUSEO HISTORICO CULTURAL JUAN SANTAMARIA</v>
      </c>
      <c r="D528" s="75" t="s">
        <v>251</v>
      </c>
      <c r="E528" s="75" t="s">
        <v>270</v>
      </c>
      <c r="F528" s="75" t="s">
        <v>271</v>
      </c>
      <c r="G528" s="76">
        <v>0</v>
      </c>
      <c r="H528" s="76">
        <v>2700000</v>
      </c>
      <c r="I528" s="76">
        <v>2700000</v>
      </c>
      <c r="J528" s="76">
        <v>0</v>
      </c>
      <c r="K528" s="76">
        <v>0</v>
      </c>
      <c r="L528" s="76">
        <v>0</v>
      </c>
      <c r="M528" s="76">
        <v>2695615</v>
      </c>
      <c r="N528" s="76">
        <v>2695615</v>
      </c>
      <c r="O528" s="76">
        <v>4385</v>
      </c>
      <c r="P528" s="56">
        <f t="shared" si="17"/>
        <v>0.99837592592592594</v>
      </c>
    </row>
    <row r="529" spans="1:16" ht="14.4" hidden="1" x14ac:dyDescent="0.2">
      <c r="A529" s="75" t="s">
        <v>340</v>
      </c>
      <c r="B529" s="75" t="s">
        <v>341</v>
      </c>
      <c r="C529" s="58" t="str">
        <f t="shared" si="16"/>
        <v>21375104 MUSEO HISTORICO CULTURAL JUAN SANTAMARIA</v>
      </c>
      <c r="D529" s="75" t="s">
        <v>251</v>
      </c>
      <c r="E529" s="75" t="s">
        <v>272</v>
      </c>
      <c r="F529" s="75" t="s">
        <v>273</v>
      </c>
      <c r="G529" s="76">
        <v>776292</v>
      </c>
      <c r="H529" s="76">
        <v>776292</v>
      </c>
      <c r="I529" s="76">
        <v>776292</v>
      </c>
      <c r="J529" s="76">
        <v>0</v>
      </c>
      <c r="K529" s="76">
        <v>0</v>
      </c>
      <c r="L529" s="76">
        <v>0</v>
      </c>
      <c r="M529" s="76">
        <v>0</v>
      </c>
      <c r="N529" s="76">
        <v>0</v>
      </c>
      <c r="O529" s="76">
        <v>776292</v>
      </c>
      <c r="P529" s="56">
        <f t="shared" si="17"/>
        <v>0</v>
      </c>
    </row>
    <row r="530" spans="1:16" ht="14.4" hidden="1" x14ac:dyDescent="0.2">
      <c r="A530" s="75" t="s">
        <v>340</v>
      </c>
      <c r="B530" s="75" t="s">
        <v>341</v>
      </c>
      <c r="C530" s="58" t="str">
        <f t="shared" si="16"/>
        <v>21375104 MUSEO HISTORICO CULTURAL JUAN SANTAMARIA</v>
      </c>
      <c r="D530" s="75" t="s">
        <v>251</v>
      </c>
      <c r="E530" s="75" t="s">
        <v>274</v>
      </c>
      <c r="F530" s="75" t="s">
        <v>275</v>
      </c>
      <c r="G530" s="76">
        <v>776292</v>
      </c>
      <c r="H530" s="76">
        <v>776292</v>
      </c>
      <c r="I530" s="76">
        <v>776292</v>
      </c>
      <c r="J530" s="76">
        <v>0</v>
      </c>
      <c r="K530" s="76">
        <v>0</v>
      </c>
      <c r="L530" s="76">
        <v>0</v>
      </c>
      <c r="M530" s="76">
        <v>0</v>
      </c>
      <c r="N530" s="76">
        <v>0</v>
      </c>
      <c r="O530" s="76">
        <v>776292</v>
      </c>
      <c r="P530" s="56">
        <f t="shared" si="17"/>
        <v>0</v>
      </c>
    </row>
    <row r="531" spans="1:16" ht="14.4" hidden="1" x14ac:dyDescent="0.2">
      <c r="A531" s="75" t="s">
        <v>359</v>
      </c>
      <c r="B531" s="75" t="s">
        <v>360</v>
      </c>
      <c r="C531" s="58" t="str">
        <f t="shared" si="16"/>
        <v>21375105 MUSEO DR. RAFAEL ANGEL CALDERON GUARDIA</v>
      </c>
      <c r="D531" s="75" t="s">
        <v>18</v>
      </c>
      <c r="E531" s="75" t="s">
        <v>19</v>
      </c>
      <c r="F531" s="75" t="s">
        <v>19</v>
      </c>
      <c r="G531" s="76">
        <v>349375937</v>
      </c>
      <c r="H531" s="76">
        <v>346883756</v>
      </c>
      <c r="I531" s="76">
        <v>299040717.58999997</v>
      </c>
      <c r="J531" s="76">
        <v>0</v>
      </c>
      <c r="K531" s="76">
        <v>0</v>
      </c>
      <c r="L531" s="76">
        <v>0</v>
      </c>
      <c r="M531" s="76">
        <v>124065140.22</v>
      </c>
      <c r="N531" s="76">
        <v>119884727.31</v>
      </c>
      <c r="O531" s="76">
        <v>222818615.78</v>
      </c>
      <c r="P531" s="56">
        <f t="shared" si="17"/>
        <v>0.35765624095698501</v>
      </c>
    </row>
    <row r="532" spans="1:16" ht="14.4" hidden="1" x14ac:dyDescent="0.2">
      <c r="A532" s="75" t="s">
        <v>359</v>
      </c>
      <c r="B532" s="75" t="s">
        <v>360</v>
      </c>
      <c r="C532" s="58" t="str">
        <f t="shared" si="16"/>
        <v>21375105 MUSEO DR. RAFAEL ANGEL CALDERON GUARDIA</v>
      </c>
      <c r="D532" s="75" t="s">
        <v>18</v>
      </c>
      <c r="E532" s="75" t="s">
        <v>21</v>
      </c>
      <c r="F532" s="75" t="s">
        <v>22</v>
      </c>
      <c r="G532" s="76">
        <v>224370071</v>
      </c>
      <c r="H532" s="76">
        <v>221913309</v>
      </c>
      <c r="I532" s="76">
        <v>221913309</v>
      </c>
      <c r="J532" s="76">
        <v>0</v>
      </c>
      <c r="K532" s="76">
        <v>0</v>
      </c>
      <c r="L532" s="76">
        <v>0</v>
      </c>
      <c r="M532" s="76">
        <v>94805191.340000004</v>
      </c>
      <c r="N532" s="76">
        <v>90704761.939999998</v>
      </c>
      <c r="O532" s="76">
        <v>127108117.66</v>
      </c>
      <c r="P532" s="56">
        <f t="shared" si="17"/>
        <v>0.42721723977357307</v>
      </c>
    </row>
    <row r="533" spans="1:16" ht="14.4" hidden="1" x14ac:dyDescent="0.2">
      <c r="A533" s="75" t="s">
        <v>359</v>
      </c>
      <c r="B533" s="75" t="s">
        <v>360</v>
      </c>
      <c r="C533" s="58" t="str">
        <f t="shared" si="16"/>
        <v>21375105 MUSEO DR. RAFAEL ANGEL CALDERON GUARDIA</v>
      </c>
      <c r="D533" s="75" t="s">
        <v>18</v>
      </c>
      <c r="E533" s="75" t="s">
        <v>23</v>
      </c>
      <c r="F533" s="75" t="s">
        <v>24</v>
      </c>
      <c r="G533" s="76">
        <v>98132000</v>
      </c>
      <c r="H533" s="76">
        <v>120748352</v>
      </c>
      <c r="I533" s="76">
        <v>120748352</v>
      </c>
      <c r="J533" s="76">
        <v>0</v>
      </c>
      <c r="K533" s="76">
        <v>0</v>
      </c>
      <c r="L533" s="76">
        <v>0</v>
      </c>
      <c r="M533" s="76">
        <v>45469116.920000002</v>
      </c>
      <c r="N533" s="76">
        <v>43973746.140000001</v>
      </c>
      <c r="O533" s="76">
        <v>75279235.079999998</v>
      </c>
      <c r="P533" s="56">
        <f t="shared" si="17"/>
        <v>0.37656097302263802</v>
      </c>
    </row>
    <row r="534" spans="1:16" ht="14.4" hidden="1" x14ac:dyDescent="0.2">
      <c r="A534" s="75" t="s">
        <v>359</v>
      </c>
      <c r="B534" s="75" t="s">
        <v>360</v>
      </c>
      <c r="C534" s="58" t="str">
        <f t="shared" si="16"/>
        <v>21375105 MUSEO DR. RAFAEL ANGEL CALDERON GUARDIA</v>
      </c>
      <c r="D534" s="75" t="s">
        <v>18</v>
      </c>
      <c r="E534" s="75" t="s">
        <v>25</v>
      </c>
      <c r="F534" s="75" t="s">
        <v>26</v>
      </c>
      <c r="G534" s="76">
        <v>98132000</v>
      </c>
      <c r="H534" s="76">
        <v>120748352</v>
      </c>
      <c r="I534" s="76">
        <v>120748352</v>
      </c>
      <c r="J534" s="76">
        <v>0</v>
      </c>
      <c r="K534" s="76">
        <v>0</v>
      </c>
      <c r="L534" s="76">
        <v>0</v>
      </c>
      <c r="M534" s="76">
        <v>45469116.920000002</v>
      </c>
      <c r="N534" s="76">
        <v>43973746.140000001</v>
      </c>
      <c r="O534" s="76">
        <v>75279235.079999998</v>
      </c>
      <c r="P534" s="56">
        <f t="shared" si="17"/>
        <v>0.37656097302263802</v>
      </c>
    </row>
    <row r="535" spans="1:16" ht="14.4" hidden="1" x14ac:dyDescent="0.2">
      <c r="A535" s="75" t="s">
        <v>359</v>
      </c>
      <c r="B535" s="75" t="s">
        <v>360</v>
      </c>
      <c r="C535" s="58" t="str">
        <f t="shared" si="16"/>
        <v>21375105 MUSEO DR. RAFAEL ANGEL CALDERON GUARDIA</v>
      </c>
      <c r="D535" s="75" t="s">
        <v>18</v>
      </c>
      <c r="E535" s="75" t="s">
        <v>29</v>
      </c>
      <c r="F535" s="75" t="s">
        <v>30</v>
      </c>
      <c r="G535" s="76">
        <v>1500000</v>
      </c>
      <c r="H535" s="76">
        <v>1500000</v>
      </c>
      <c r="I535" s="76">
        <v>1500000</v>
      </c>
      <c r="J535" s="76">
        <v>0</v>
      </c>
      <c r="K535" s="76">
        <v>0</v>
      </c>
      <c r="L535" s="76">
        <v>0</v>
      </c>
      <c r="M535" s="76">
        <v>682863.15</v>
      </c>
      <c r="N535" s="76">
        <v>670893.13</v>
      </c>
      <c r="O535" s="76">
        <v>817136.85</v>
      </c>
      <c r="P535" s="56">
        <f t="shared" si="17"/>
        <v>0.45524210000000004</v>
      </c>
    </row>
    <row r="536" spans="1:16" ht="14.4" hidden="1" x14ac:dyDescent="0.2">
      <c r="A536" s="75" t="s">
        <v>359</v>
      </c>
      <c r="B536" s="75" t="s">
        <v>360</v>
      </c>
      <c r="C536" s="58" t="str">
        <f t="shared" si="16"/>
        <v>21375105 MUSEO DR. RAFAEL ANGEL CALDERON GUARDIA</v>
      </c>
      <c r="D536" s="75" t="s">
        <v>18</v>
      </c>
      <c r="E536" s="75" t="s">
        <v>31</v>
      </c>
      <c r="F536" s="75" t="s">
        <v>32</v>
      </c>
      <c r="G536" s="76">
        <v>1500000</v>
      </c>
      <c r="H536" s="76">
        <v>1500000</v>
      </c>
      <c r="I536" s="76">
        <v>1500000</v>
      </c>
      <c r="J536" s="76">
        <v>0</v>
      </c>
      <c r="K536" s="76">
        <v>0</v>
      </c>
      <c r="L536" s="76">
        <v>0</v>
      </c>
      <c r="M536" s="76">
        <v>682863.15</v>
      </c>
      <c r="N536" s="76">
        <v>670893.13</v>
      </c>
      <c r="O536" s="76">
        <v>817136.85</v>
      </c>
      <c r="P536" s="56">
        <f t="shared" si="17"/>
        <v>0.45524210000000004</v>
      </c>
    </row>
    <row r="537" spans="1:16" ht="14.4" hidden="1" x14ac:dyDescent="0.2">
      <c r="A537" s="75" t="s">
        <v>359</v>
      </c>
      <c r="B537" s="75" t="s">
        <v>360</v>
      </c>
      <c r="C537" s="58" t="str">
        <f t="shared" si="16"/>
        <v>21375105 MUSEO DR. RAFAEL ANGEL CALDERON GUARDIA</v>
      </c>
      <c r="D537" s="75" t="s">
        <v>18</v>
      </c>
      <c r="E537" s="75" t="s">
        <v>33</v>
      </c>
      <c r="F537" s="75" t="s">
        <v>34</v>
      </c>
      <c r="G537" s="76">
        <v>87255955</v>
      </c>
      <c r="H537" s="76">
        <v>62565647</v>
      </c>
      <c r="I537" s="76">
        <v>62565647</v>
      </c>
      <c r="J537" s="76">
        <v>0</v>
      </c>
      <c r="K537" s="76">
        <v>0</v>
      </c>
      <c r="L537" s="76">
        <v>0</v>
      </c>
      <c r="M537" s="76">
        <v>33374896.73</v>
      </c>
      <c r="N537" s="76">
        <v>32973736.129999999</v>
      </c>
      <c r="O537" s="76">
        <v>29190750.27</v>
      </c>
      <c r="P537" s="56">
        <f t="shared" si="17"/>
        <v>0.53343804995735122</v>
      </c>
    </row>
    <row r="538" spans="1:16" ht="14.4" hidden="1" x14ac:dyDescent="0.2">
      <c r="A538" s="75" t="s">
        <v>359</v>
      </c>
      <c r="B538" s="75" t="s">
        <v>360</v>
      </c>
      <c r="C538" s="58" t="str">
        <f t="shared" si="16"/>
        <v>21375105 MUSEO DR. RAFAEL ANGEL CALDERON GUARDIA</v>
      </c>
      <c r="D538" s="75" t="s">
        <v>18</v>
      </c>
      <c r="E538" s="75" t="s">
        <v>35</v>
      </c>
      <c r="F538" s="75" t="s">
        <v>36</v>
      </c>
      <c r="G538" s="76">
        <v>32900000</v>
      </c>
      <c r="H538" s="76">
        <v>21942199</v>
      </c>
      <c r="I538" s="76">
        <v>21942199</v>
      </c>
      <c r="J538" s="76">
        <v>0</v>
      </c>
      <c r="K538" s="76">
        <v>0</v>
      </c>
      <c r="L538" s="76">
        <v>0</v>
      </c>
      <c r="M538" s="76">
        <v>12395485.85</v>
      </c>
      <c r="N538" s="76">
        <v>12182798.640000001</v>
      </c>
      <c r="O538" s="76">
        <v>9546713.1500000004</v>
      </c>
      <c r="P538" s="56">
        <f t="shared" si="17"/>
        <v>0.5649153874686853</v>
      </c>
    </row>
    <row r="539" spans="1:16" ht="14.4" hidden="1" x14ac:dyDescent="0.2">
      <c r="A539" s="75" t="s">
        <v>359</v>
      </c>
      <c r="B539" s="75" t="s">
        <v>360</v>
      </c>
      <c r="C539" s="58" t="str">
        <f t="shared" si="16"/>
        <v>21375105 MUSEO DR. RAFAEL ANGEL CALDERON GUARDIA</v>
      </c>
      <c r="D539" s="75" t="s">
        <v>18</v>
      </c>
      <c r="E539" s="75" t="s">
        <v>37</v>
      </c>
      <c r="F539" s="75" t="s">
        <v>38</v>
      </c>
      <c r="G539" s="76">
        <v>20690130</v>
      </c>
      <c r="H539" s="76">
        <v>10821196</v>
      </c>
      <c r="I539" s="76">
        <v>10821196</v>
      </c>
      <c r="J539" s="76">
        <v>0</v>
      </c>
      <c r="K539" s="76">
        <v>0</v>
      </c>
      <c r="L539" s="76">
        <v>0</v>
      </c>
      <c r="M539" s="76">
        <v>6415721.8300000001</v>
      </c>
      <c r="N539" s="76">
        <v>6270782.4199999999</v>
      </c>
      <c r="O539" s="76">
        <v>4405474.17</v>
      </c>
      <c r="P539" s="56">
        <f t="shared" si="17"/>
        <v>0.59288472642025891</v>
      </c>
    </row>
    <row r="540" spans="1:16" ht="14.4" hidden="1" x14ac:dyDescent="0.2">
      <c r="A540" s="75" t="s">
        <v>359</v>
      </c>
      <c r="B540" s="75" t="s">
        <v>360</v>
      </c>
      <c r="C540" s="58" t="str">
        <f t="shared" si="16"/>
        <v>21375105 MUSEO DR. RAFAEL ANGEL CALDERON GUARDIA</v>
      </c>
      <c r="D540" s="75" t="s">
        <v>18</v>
      </c>
      <c r="E540" s="75" t="s">
        <v>39</v>
      </c>
      <c r="F540" s="75" t="s">
        <v>40</v>
      </c>
      <c r="G540" s="76">
        <v>14126822</v>
      </c>
      <c r="H540" s="76">
        <v>13999005</v>
      </c>
      <c r="I540" s="76">
        <v>13999005</v>
      </c>
      <c r="J540" s="76">
        <v>0</v>
      </c>
      <c r="K540" s="76">
        <v>0</v>
      </c>
      <c r="L540" s="76">
        <v>0</v>
      </c>
      <c r="M540" s="76">
        <v>595636.13</v>
      </c>
      <c r="N540" s="76">
        <v>595636.13</v>
      </c>
      <c r="O540" s="76">
        <v>13403368.869999999</v>
      </c>
      <c r="P540" s="56">
        <f t="shared" si="17"/>
        <v>4.2548461837109135E-2</v>
      </c>
    </row>
    <row r="541" spans="1:16" ht="14.4" hidden="1" x14ac:dyDescent="0.2">
      <c r="A541" s="75" t="s">
        <v>359</v>
      </c>
      <c r="B541" s="75" t="s">
        <v>360</v>
      </c>
      <c r="C541" s="58" t="str">
        <f t="shared" si="16"/>
        <v>21375105 MUSEO DR. RAFAEL ANGEL CALDERON GUARDIA</v>
      </c>
      <c r="D541" s="75" t="s">
        <v>18</v>
      </c>
      <c r="E541" s="75" t="s">
        <v>41</v>
      </c>
      <c r="F541" s="75" t="s">
        <v>42</v>
      </c>
      <c r="G541" s="76">
        <v>11639003</v>
      </c>
      <c r="H541" s="76">
        <v>11639003</v>
      </c>
      <c r="I541" s="76">
        <v>11639003</v>
      </c>
      <c r="J541" s="76">
        <v>0</v>
      </c>
      <c r="K541" s="76">
        <v>0</v>
      </c>
      <c r="L541" s="76">
        <v>0</v>
      </c>
      <c r="M541" s="76">
        <v>11589509.949999999</v>
      </c>
      <c r="N541" s="76">
        <v>11589509.949999999</v>
      </c>
      <c r="O541" s="76">
        <v>49493.05</v>
      </c>
      <c r="P541" s="56">
        <f t="shared" si="17"/>
        <v>0.99574765553372568</v>
      </c>
    </row>
    <row r="542" spans="1:16" ht="14.4" hidden="1" x14ac:dyDescent="0.2">
      <c r="A542" s="75" t="s">
        <v>359</v>
      </c>
      <c r="B542" s="75" t="s">
        <v>360</v>
      </c>
      <c r="C542" s="58" t="str">
        <f t="shared" si="16"/>
        <v>21375105 MUSEO DR. RAFAEL ANGEL CALDERON GUARDIA</v>
      </c>
      <c r="D542" s="75" t="s">
        <v>18</v>
      </c>
      <c r="E542" s="75" t="s">
        <v>43</v>
      </c>
      <c r="F542" s="75" t="s">
        <v>44</v>
      </c>
      <c r="G542" s="76">
        <v>7900000</v>
      </c>
      <c r="H542" s="76">
        <v>4164244</v>
      </c>
      <c r="I542" s="76">
        <v>4164244</v>
      </c>
      <c r="J542" s="76">
        <v>0</v>
      </c>
      <c r="K542" s="76">
        <v>0</v>
      </c>
      <c r="L542" s="76">
        <v>0</v>
      </c>
      <c r="M542" s="76">
        <v>2378542.9700000002</v>
      </c>
      <c r="N542" s="76">
        <v>2335008.9900000002</v>
      </c>
      <c r="O542" s="76">
        <v>1785701.03</v>
      </c>
      <c r="P542" s="56">
        <f t="shared" si="17"/>
        <v>0.57118242110692841</v>
      </c>
    </row>
    <row r="543" spans="1:16" ht="14.4" hidden="1" x14ac:dyDescent="0.2">
      <c r="A543" s="75" t="s">
        <v>359</v>
      </c>
      <c r="B543" s="75" t="s">
        <v>360</v>
      </c>
      <c r="C543" s="58" t="str">
        <f t="shared" si="16"/>
        <v>21375105 MUSEO DR. RAFAEL ANGEL CALDERON GUARDIA</v>
      </c>
      <c r="D543" s="75" t="s">
        <v>18</v>
      </c>
      <c r="E543" s="75" t="s">
        <v>45</v>
      </c>
      <c r="F543" s="75" t="s">
        <v>46</v>
      </c>
      <c r="G543" s="76">
        <v>16844211</v>
      </c>
      <c r="H543" s="76">
        <v>16654462</v>
      </c>
      <c r="I543" s="76">
        <v>16654462</v>
      </c>
      <c r="J543" s="76">
        <v>0</v>
      </c>
      <c r="K543" s="76">
        <v>0</v>
      </c>
      <c r="L543" s="76">
        <v>0</v>
      </c>
      <c r="M543" s="76">
        <v>7022857.5800000001</v>
      </c>
      <c r="N543" s="76">
        <v>5936366.5800000001</v>
      </c>
      <c r="O543" s="76">
        <v>9631604.4199999999</v>
      </c>
      <c r="P543" s="56">
        <f t="shared" si="17"/>
        <v>0.4216802428082036</v>
      </c>
    </row>
    <row r="544" spans="1:16" ht="14.4" hidden="1" x14ac:dyDescent="0.2">
      <c r="A544" s="75" t="s">
        <v>359</v>
      </c>
      <c r="B544" s="75" t="s">
        <v>360</v>
      </c>
      <c r="C544" s="58" t="str">
        <f t="shared" si="16"/>
        <v>21375105 MUSEO DR. RAFAEL ANGEL CALDERON GUARDIA</v>
      </c>
      <c r="D544" s="75" t="s">
        <v>18</v>
      </c>
      <c r="E544" s="75" t="s">
        <v>361</v>
      </c>
      <c r="F544" s="75" t="s">
        <v>48</v>
      </c>
      <c r="G544" s="76">
        <v>15980405</v>
      </c>
      <c r="H544" s="76">
        <v>15800387</v>
      </c>
      <c r="I544" s="76">
        <v>15800387</v>
      </c>
      <c r="J544" s="76">
        <v>0</v>
      </c>
      <c r="K544" s="76">
        <v>0</v>
      </c>
      <c r="L544" s="76">
        <v>0</v>
      </c>
      <c r="M544" s="76">
        <v>6664430.8200000003</v>
      </c>
      <c r="N544" s="76">
        <v>5633656.8200000003</v>
      </c>
      <c r="O544" s="76">
        <v>9135956.1799999997</v>
      </c>
      <c r="P544" s="56">
        <f t="shared" si="17"/>
        <v>0.42178908782424129</v>
      </c>
    </row>
    <row r="545" spans="1:16" ht="14.4" hidden="1" x14ac:dyDescent="0.2">
      <c r="A545" s="75" t="s">
        <v>359</v>
      </c>
      <c r="B545" s="75" t="s">
        <v>360</v>
      </c>
      <c r="C545" s="58" t="str">
        <f t="shared" si="16"/>
        <v>21375105 MUSEO DR. RAFAEL ANGEL CALDERON GUARDIA</v>
      </c>
      <c r="D545" s="75" t="s">
        <v>18</v>
      </c>
      <c r="E545" s="75" t="s">
        <v>362</v>
      </c>
      <c r="F545" s="75" t="s">
        <v>50</v>
      </c>
      <c r="G545" s="76">
        <v>863806</v>
      </c>
      <c r="H545" s="76">
        <v>854075</v>
      </c>
      <c r="I545" s="76">
        <v>854075</v>
      </c>
      <c r="J545" s="76">
        <v>0</v>
      </c>
      <c r="K545" s="76">
        <v>0</v>
      </c>
      <c r="L545" s="76">
        <v>0</v>
      </c>
      <c r="M545" s="76">
        <v>358426.76</v>
      </c>
      <c r="N545" s="76">
        <v>302709.76000000001</v>
      </c>
      <c r="O545" s="76">
        <v>495648.24</v>
      </c>
      <c r="P545" s="56">
        <f t="shared" si="17"/>
        <v>0.4196666100752276</v>
      </c>
    </row>
    <row r="546" spans="1:16" ht="14.4" hidden="1" x14ac:dyDescent="0.2">
      <c r="A546" s="75" t="s">
        <v>359</v>
      </c>
      <c r="B546" s="75" t="s">
        <v>360</v>
      </c>
      <c r="C546" s="58" t="str">
        <f t="shared" si="16"/>
        <v>21375105 MUSEO DR. RAFAEL ANGEL CALDERON GUARDIA</v>
      </c>
      <c r="D546" s="75" t="s">
        <v>18</v>
      </c>
      <c r="E546" s="75" t="s">
        <v>51</v>
      </c>
      <c r="F546" s="75" t="s">
        <v>52</v>
      </c>
      <c r="G546" s="76">
        <v>20637905</v>
      </c>
      <c r="H546" s="76">
        <v>20444848</v>
      </c>
      <c r="I546" s="76">
        <v>20444848</v>
      </c>
      <c r="J546" s="76">
        <v>0</v>
      </c>
      <c r="K546" s="76">
        <v>0</v>
      </c>
      <c r="L546" s="76">
        <v>0</v>
      </c>
      <c r="M546" s="76">
        <v>8255456.96</v>
      </c>
      <c r="N546" s="76">
        <v>7150019.96</v>
      </c>
      <c r="O546" s="76">
        <v>12189391.039999999</v>
      </c>
      <c r="P546" s="56">
        <f t="shared" si="17"/>
        <v>0.40379155472322414</v>
      </c>
    </row>
    <row r="547" spans="1:16" ht="14.4" hidden="1" x14ac:dyDescent="0.2">
      <c r="A547" s="75" t="s">
        <v>359</v>
      </c>
      <c r="B547" s="75" t="s">
        <v>360</v>
      </c>
      <c r="C547" s="58" t="str">
        <f t="shared" si="16"/>
        <v>21375105 MUSEO DR. RAFAEL ANGEL CALDERON GUARDIA</v>
      </c>
      <c r="D547" s="75" t="s">
        <v>18</v>
      </c>
      <c r="E547" s="75" t="s">
        <v>363</v>
      </c>
      <c r="F547" s="75" t="s">
        <v>54</v>
      </c>
      <c r="G547" s="76">
        <v>9363654</v>
      </c>
      <c r="H547" s="76">
        <v>9258173</v>
      </c>
      <c r="I547" s="76">
        <v>9258173</v>
      </c>
      <c r="J547" s="76">
        <v>0</v>
      </c>
      <c r="K547" s="76">
        <v>0</v>
      </c>
      <c r="L547" s="76">
        <v>0</v>
      </c>
      <c r="M547" s="76">
        <v>3899214.8</v>
      </c>
      <c r="N547" s="76">
        <v>3295236.8</v>
      </c>
      <c r="O547" s="76">
        <v>5358958.2</v>
      </c>
      <c r="P547" s="56">
        <f t="shared" si="17"/>
        <v>0.42116460774712244</v>
      </c>
    </row>
    <row r="548" spans="1:16" ht="14.4" hidden="1" x14ac:dyDescent="0.2">
      <c r="A548" s="75" t="s">
        <v>359</v>
      </c>
      <c r="B548" s="75" t="s">
        <v>360</v>
      </c>
      <c r="C548" s="58" t="str">
        <f t="shared" si="16"/>
        <v>21375105 MUSEO DR. RAFAEL ANGEL CALDERON GUARDIA</v>
      </c>
      <c r="D548" s="75" t="s">
        <v>18</v>
      </c>
      <c r="E548" s="75" t="s">
        <v>364</v>
      </c>
      <c r="F548" s="75" t="s">
        <v>56</v>
      </c>
      <c r="G548" s="76">
        <v>5182834</v>
      </c>
      <c r="H548" s="76">
        <v>5124450</v>
      </c>
      <c r="I548" s="76">
        <v>5124450</v>
      </c>
      <c r="J548" s="76">
        <v>0</v>
      </c>
      <c r="K548" s="76">
        <v>0</v>
      </c>
      <c r="L548" s="76">
        <v>0</v>
      </c>
      <c r="M548" s="76">
        <v>2150548.56</v>
      </c>
      <c r="N548" s="76">
        <v>1816241.56</v>
      </c>
      <c r="O548" s="76">
        <v>2973901.44</v>
      </c>
      <c r="P548" s="56">
        <f t="shared" si="17"/>
        <v>0.41966426836050696</v>
      </c>
    </row>
    <row r="549" spans="1:16" ht="14.4" hidden="1" x14ac:dyDescent="0.2">
      <c r="A549" s="75" t="s">
        <v>359</v>
      </c>
      <c r="B549" s="75" t="s">
        <v>360</v>
      </c>
      <c r="C549" s="58" t="str">
        <f t="shared" si="16"/>
        <v>21375105 MUSEO DR. RAFAEL ANGEL CALDERON GUARDIA</v>
      </c>
      <c r="D549" s="75" t="s">
        <v>18</v>
      </c>
      <c r="E549" s="75" t="s">
        <v>365</v>
      </c>
      <c r="F549" s="75" t="s">
        <v>58</v>
      </c>
      <c r="G549" s="76">
        <v>2591417</v>
      </c>
      <c r="H549" s="76">
        <v>2562225</v>
      </c>
      <c r="I549" s="76">
        <v>2562225</v>
      </c>
      <c r="J549" s="76">
        <v>0</v>
      </c>
      <c r="K549" s="76">
        <v>0</v>
      </c>
      <c r="L549" s="76">
        <v>0</v>
      </c>
      <c r="M549" s="76">
        <v>1075280.28</v>
      </c>
      <c r="N549" s="76">
        <v>908128.28</v>
      </c>
      <c r="O549" s="76">
        <v>1486944.72</v>
      </c>
      <c r="P549" s="56">
        <f t="shared" si="17"/>
        <v>0.4196666100752276</v>
      </c>
    </row>
    <row r="550" spans="1:16" ht="14.4" hidden="1" x14ac:dyDescent="0.2">
      <c r="A550" s="75" t="s">
        <v>359</v>
      </c>
      <c r="B550" s="75" t="s">
        <v>360</v>
      </c>
      <c r="C550" s="58" t="str">
        <f t="shared" si="16"/>
        <v>21375105 MUSEO DR. RAFAEL ANGEL CALDERON GUARDIA</v>
      </c>
      <c r="D550" s="75" t="s">
        <v>18</v>
      </c>
      <c r="E550" s="75" t="s">
        <v>366</v>
      </c>
      <c r="F550" s="75" t="s">
        <v>60</v>
      </c>
      <c r="G550" s="76">
        <v>3500000</v>
      </c>
      <c r="H550" s="76">
        <v>3500000</v>
      </c>
      <c r="I550" s="76">
        <v>3500000</v>
      </c>
      <c r="J550" s="76">
        <v>0</v>
      </c>
      <c r="K550" s="76">
        <v>0</v>
      </c>
      <c r="L550" s="76">
        <v>0</v>
      </c>
      <c r="M550" s="76">
        <v>1130413.32</v>
      </c>
      <c r="N550" s="76">
        <v>1130413.32</v>
      </c>
      <c r="O550" s="76">
        <v>2369586.6800000002</v>
      </c>
      <c r="P550" s="56">
        <f t="shared" si="17"/>
        <v>0.32297523428571429</v>
      </c>
    </row>
    <row r="551" spans="1:16" ht="14.4" hidden="1" x14ac:dyDescent="0.2">
      <c r="A551" s="75" t="s">
        <v>359</v>
      </c>
      <c r="B551" s="75" t="s">
        <v>360</v>
      </c>
      <c r="C551" s="58" t="str">
        <f t="shared" si="16"/>
        <v>21375105 MUSEO DR. RAFAEL ANGEL CALDERON GUARDIA</v>
      </c>
      <c r="D551" s="75" t="s">
        <v>18</v>
      </c>
      <c r="E551" s="75" t="s">
        <v>61</v>
      </c>
      <c r="F551" s="75" t="s">
        <v>62</v>
      </c>
      <c r="G551" s="76">
        <v>101022000</v>
      </c>
      <c r="H551" s="76">
        <v>101022000</v>
      </c>
      <c r="I551" s="76">
        <v>54733465.289999999</v>
      </c>
      <c r="J551" s="76">
        <v>0</v>
      </c>
      <c r="K551" s="76">
        <v>0</v>
      </c>
      <c r="L551" s="76">
        <v>0</v>
      </c>
      <c r="M551" s="76">
        <v>26938072.559999999</v>
      </c>
      <c r="N551" s="76">
        <v>26858089.050000001</v>
      </c>
      <c r="O551" s="76">
        <v>74083927.439999998</v>
      </c>
      <c r="P551" s="56">
        <f t="shared" si="17"/>
        <v>0.26665550632535484</v>
      </c>
    </row>
    <row r="552" spans="1:16" ht="14.4" hidden="1" x14ac:dyDescent="0.2">
      <c r="A552" s="75" t="s">
        <v>359</v>
      </c>
      <c r="B552" s="75" t="s">
        <v>360</v>
      </c>
      <c r="C552" s="58" t="str">
        <f t="shared" si="16"/>
        <v>21375105 MUSEO DR. RAFAEL ANGEL CALDERON GUARDIA</v>
      </c>
      <c r="D552" s="75" t="s">
        <v>18</v>
      </c>
      <c r="E552" s="75" t="s">
        <v>71</v>
      </c>
      <c r="F552" s="75" t="s">
        <v>72</v>
      </c>
      <c r="G552" s="76">
        <v>13420000</v>
      </c>
      <c r="H552" s="76">
        <v>14170000</v>
      </c>
      <c r="I552" s="76">
        <v>9756366.6300000008</v>
      </c>
      <c r="J552" s="76">
        <v>0</v>
      </c>
      <c r="K552" s="76">
        <v>0</v>
      </c>
      <c r="L552" s="76">
        <v>0</v>
      </c>
      <c r="M552" s="76">
        <v>6352606.9000000004</v>
      </c>
      <c r="N552" s="76">
        <v>6352606.9000000004</v>
      </c>
      <c r="O552" s="76">
        <v>7817393.0999999996</v>
      </c>
      <c r="P552" s="56">
        <f t="shared" si="17"/>
        <v>0.44831382498235711</v>
      </c>
    </row>
    <row r="553" spans="1:16" ht="14.4" hidden="1" x14ac:dyDescent="0.2">
      <c r="A553" s="75" t="s">
        <v>359</v>
      </c>
      <c r="B553" s="75" t="s">
        <v>360</v>
      </c>
      <c r="C553" s="58" t="str">
        <f t="shared" si="16"/>
        <v>21375105 MUSEO DR. RAFAEL ANGEL CALDERON GUARDIA</v>
      </c>
      <c r="D553" s="75" t="s">
        <v>18</v>
      </c>
      <c r="E553" s="75" t="s">
        <v>73</v>
      </c>
      <c r="F553" s="75" t="s">
        <v>74</v>
      </c>
      <c r="G553" s="76">
        <v>500000</v>
      </c>
      <c r="H553" s="76">
        <v>1250000</v>
      </c>
      <c r="I553" s="76">
        <v>560216</v>
      </c>
      <c r="J553" s="76">
        <v>0</v>
      </c>
      <c r="K553" s="76">
        <v>0</v>
      </c>
      <c r="L553" s="76">
        <v>0</v>
      </c>
      <c r="M553" s="76">
        <v>558216</v>
      </c>
      <c r="N553" s="76">
        <v>558216</v>
      </c>
      <c r="O553" s="76">
        <v>691784</v>
      </c>
      <c r="P553" s="56">
        <f t="shared" si="17"/>
        <v>0.44657279999999999</v>
      </c>
    </row>
    <row r="554" spans="1:16" ht="14.4" hidden="1" x14ac:dyDescent="0.2">
      <c r="A554" s="75" t="s">
        <v>359</v>
      </c>
      <c r="B554" s="75" t="s">
        <v>360</v>
      </c>
      <c r="C554" s="58" t="str">
        <f t="shared" si="16"/>
        <v>21375105 MUSEO DR. RAFAEL ANGEL CALDERON GUARDIA</v>
      </c>
      <c r="D554" s="75" t="s">
        <v>18</v>
      </c>
      <c r="E554" s="75" t="s">
        <v>75</v>
      </c>
      <c r="F554" s="75" t="s">
        <v>76</v>
      </c>
      <c r="G554" s="76">
        <v>3400000</v>
      </c>
      <c r="H554" s="76">
        <v>3400000</v>
      </c>
      <c r="I554" s="76">
        <v>2351691.36</v>
      </c>
      <c r="J554" s="76">
        <v>0</v>
      </c>
      <c r="K554" s="76">
        <v>0</v>
      </c>
      <c r="L554" s="76">
        <v>0</v>
      </c>
      <c r="M554" s="76">
        <v>1627400</v>
      </c>
      <c r="N554" s="76">
        <v>1627400</v>
      </c>
      <c r="O554" s="76">
        <v>1772600</v>
      </c>
      <c r="P554" s="56">
        <f t="shared" si="17"/>
        <v>0.47864705882352943</v>
      </c>
    </row>
    <row r="555" spans="1:16" ht="14.4" hidden="1" x14ac:dyDescent="0.2">
      <c r="A555" s="75" t="s">
        <v>359</v>
      </c>
      <c r="B555" s="75" t="s">
        <v>360</v>
      </c>
      <c r="C555" s="58" t="str">
        <f t="shared" si="16"/>
        <v>21375105 MUSEO DR. RAFAEL ANGEL CALDERON GUARDIA</v>
      </c>
      <c r="D555" s="75" t="s">
        <v>18</v>
      </c>
      <c r="E555" s="75" t="s">
        <v>77</v>
      </c>
      <c r="F555" s="75" t="s">
        <v>78</v>
      </c>
      <c r="G555" s="76">
        <v>20000</v>
      </c>
      <c r="H555" s="76">
        <v>20000</v>
      </c>
      <c r="I555" s="76">
        <v>11748.08</v>
      </c>
      <c r="J555" s="76">
        <v>0</v>
      </c>
      <c r="K555" s="76">
        <v>0</v>
      </c>
      <c r="L555" s="76">
        <v>0</v>
      </c>
      <c r="M555" s="76">
        <v>0</v>
      </c>
      <c r="N555" s="76">
        <v>0</v>
      </c>
      <c r="O555" s="76">
        <v>20000</v>
      </c>
      <c r="P555" s="56">
        <f t="shared" si="17"/>
        <v>0</v>
      </c>
    </row>
    <row r="556" spans="1:16" ht="14.4" hidden="1" x14ac:dyDescent="0.2">
      <c r="A556" s="75" t="s">
        <v>359</v>
      </c>
      <c r="B556" s="75" t="s">
        <v>360</v>
      </c>
      <c r="C556" s="58" t="str">
        <f t="shared" si="16"/>
        <v>21375105 MUSEO DR. RAFAEL ANGEL CALDERON GUARDIA</v>
      </c>
      <c r="D556" s="75" t="s">
        <v>18</v>
      </c>
      <c r="E556" s="75" t="s">
        <v>79</v>
      </c>
      <c r="F556" s="75" t="s">
        <v>80</v>
      </c>
      <c r="G556" s="76">
        <v>4900000</v>
      </c>
      <c r="H556" s="76">
        <v>4900000</v>
      </c>
      <c r="I556" s="76">
        <v>3473479.37</v>
      </c>
      <c r="J556" s="76">
        <v>0</v>
      </c>
      <c r="K556" s="76">
        <v>0</v>
      </c>
      <c r="L556" s="76">
        <v>0</v>
      </c>
      <c r="M556" s="76">
        <v>1798837.6</v>
      </c>
      <c r="N556" s="76">
        <v>1798837.6</v>
      </c>
      <c r="O556" s="76">
        <v>3101162.4</v>
      </c>
      <c r="P556" s="56">
        <f t="shared" si="17"/>
        <v>0.36710971428571432</v>
      </c>
    </row>
    <row r="557" spans="1:16" ht="14.4" hidden="1" x14ac:dyDescent="0.2">
      <c r="A557" s="75" t="s">
        <v>359</v>
      </c>
      <c r="B557" s="75" t="s">
        <v>360</v>
      </c>
      <c r="C557" s="58" t="str">
        <f t="shared" si="16"/>
        <v>21375105 MUSEO DR. RAFAEL ANGEL CALDERON GUARDIA</v>
      </c>
      <c r="D557" s="75" t="s">
        <v>18</v>
      </c>
      <c r="E557" s="75" t="s">
        <v>81</v>
      </c>
      <c r="F557" s="75" t="s">
        <v>82</v>
      </c>
      <c r="G557" s="76">
        <v>4600000</v>
      </c>
      <c r="H557" s="76">
        <v>4600000</v>
      </c>
      <c r="I557" s="76">
        <v>3359231.82</v>
      </c>
      <c r="J557" s="76">
        <v>0</v>
      </c>
      <c r="K557" s="76">
        <v>0</v>
      </c>
      <c r="L557" s="76">
        <v>0</v>
      </c>
      <c r="M557" s="76">
        <v>2368153.2999999998</v>
      </c>
      <c r="N557" s="76">
        <v>2368153.2999999998</v>
      </c>
      <c r="O557" s="76">
        <v>2231846.7000000002</v>
      </c>
      <c r="P557" s="56">
        <f t="shared" si="17"/>
        <v>0.51481593478260868</v>
      </c>
    </row>
    <row r="558" spans="1:16" ht="14.4" hidden="1" x14ac:dyDescent="0.2">
      <c r="A558" s="75" t="s">
        <v>359</v>
      </c>
      <c r="B558" s="75" t="s">
        <v>360</v>
      </c>
      <c r="C558" s="58" t="str">
        <f t="shared" si="16"/>
        <v>21375105 MUSEO DR. RAFAEL ANGEL CALDERON GUARDIA</v>
      </c>
      <c r="D558" s="75" t="s">
        <v>18</v>
      </c>
      <c r="E558" s="75" t="s">
        <v>83</v>
      </c>
      <c r="F558" s="75" t="s">
        <v>84</v>
      </c>
      <c r="G558" s="76">
        <v>1552000</v>
      </c>
      <c r="H558" s="76">
        <v>1552000</v>
      </c>
      <c r="I558" s="76">
        <v>1132451.93</v>
      </c>
      <c r="J558" s="76">
        <v>0</v>
      </c>
      <c r="K558" s="76">
        <v>0</v>
      </c>
      <c r="L558" s="76">
        <v>0</v>
      </c>
      <c r="M558" s="76">
        <v>916940.38</v>
      </c>
      <c r="N558" s="76">
        <v>916940.38</v>
      </c>
      <c r="O558" s="76">
        <v>635059.62</v>
      </c>
      <c r="P558" s="56">
        <f t="shared" si="17"/>
        <v>0.59081210051546396</v>
      </c>
    </row>
    <row r="559" spans="1:16" ht="14.4" hidden="1" x14ac:dyDescent="0.2">
      <c r="A559" s="75" t="s">
        <v>359</v>
      </c>
      <c r="B559" s="75" t="s">
        <v>360</v>
      </c>
      <c r="C559" s="58" t="str">
        <f t="shared" si="16"/>
        <v>21375105 MUSEO DR. RAFAEL ANGEL CALDERON GUARDIA</v>
      </c>
      <c r="D559" s="75" t="s">
        <v>18</v>
      </c>
      <c r="E559" s="75" t="s">
        <v>85</v>
      </c>
      <c r="F559" s="75" t="s">
        <v>86</v>
      </c>
      <c r="G559" s="76">
        <v>90000</v>
      </c>
      <c r="H559" s="76">
        <v>90000</v>
      </c>
      <c r="I559" s="76">
        <v>63798.6</v>
      </c>
      <c r="J559" s="76">
        <v>0</v>
      </c>
      <c r="K559" s="76">
        <v>0</v>
      </c>
      <c r="L559" s="76">
        <v>0</v>
      </c>
      <c r="M559" s="76">
        <v>0</v>
      </c>
      <c r="N559" s="76">
        <v>0</v>
      </c>
      <c r="O559" s="76">
        <v>90000</v>
      </c>
      <c r="P559" s="56">
        <f t="shared" si="17"/>
        <v>0</v>
      </c>
    </row>
    <row r="560" spans="1:16" ht="14.4" hidden="1" x14ac:dyDescent="0.2">
      <c r="A560" s="75" t="s">
        <v>359</v>
      </c>
      <c r="B560" s="75" t="s">
        <v>360</v>
      </c>
      <c r="C560" s="58" t="str">
        <f t="shared" si="16"/>
        <v>21375105 MUSEO DR. RAFAEL ANGEL CALDERON GUARDIA</v>
      </c>
      <c r="D560" s="75" t="s">
        <v>18</v>
      </c>
      <c r="E560" s="75" t="s">
        <v>87</v>
      </c>
      <c r="F560" s="75" t="s">
        <v>88</v>
      </c>
      <c r="G560" s="76">
        <v>800000</v>
      </c>
      <c r="H560" s="76">
        <v>800000</v>
      </c>
      <c r="I560" s="76">
        <v>584069.88</v>
      </c>
      <c r="J560" s="76">
        <v>0</v>
      </c>
      <c r="K560" s="76">
        <v>0</v>
      </c>
      <c r="L560" s="76">
        <v>0</v>
      </c>
      <c r="M560" s="76">
        <v>584069.88</v>
      </c>
      <c r="N560" s="76">
        <v>584069.88</v>
      </c>
      <c r="O560" s="76">
        <v>215930.12</v>
      </c>
      <c r="P560" s="56">
        <f t="shared" si="17"/>
        <v>0.73008735000000002</v>
      </c>
    </row>
    <row r="561" spans="1:16" ht="14.4" hidden="1" x14ac:dyDescent="0.2">
      <c r="A561" s="75" t="s">
        <v>359</v>
      </c>
      <c r="B561" s="75" t="s">
        <v>360</v>
      </c>
      <c r="C561" s="58" t="str">
        <f t="shared" si="16"/>
        <v>21375105 MUSEO DR. RAFAEL ANGEL CALDERON GUARDIA</v>
      </c>
      <c r="D561" s="75" t="s">
        <v>18</v>
      </c>
      <c r="E561" s="75" t="s">
        <v>89</v>
      </c>
      <c r="F561" s="75" t="s">
        <v>90</v>
      </c>
      <c r="G561" s="76">
        <v>602000</v>
      </c>
      <c r="H561" s="76">
        <v>602000</v>
      </c>
      <c r="I561" s="76">
        <v>426741.75</v>
      </c>
      <c r="J561" s="76">
        <v>0</v>
      </c>
      <c r="K561" s="76">
        <v>0</v>
      </c>
      <c r="L561" s="76">
        <v>0</v>
      </c>
      <c r="M561" s="76">
        <v>276851</v>
      </c>
      <c r="N561" s="76">
        <v>276851</v>
      </c>
      <c r="O561" s="76">
        <v>325149</v>
      </c>
      <c r="P561" s="56">
        <f t="shared" si="17"/>
        <v>0.45988538205980067</v>
      </c>
    </row>
    <row r="562" spans="1:16" ht="14.4" hidden="1" x14ac:dyDescent="0.2">
      <c r="A562" s="75" t="s">
        <v>359</v>
      </c>
      <c r="B562" s="75" t="s">
        <v>360</v>
      </c>
      <c r="C562" s="58" t="str">
        <f t="shared" si="16"/>
        <v>21375105 MUSEO DR. RAFAEL ANGEL CALDERON GUARDIA</v>
      </c>
      <c r="D562" s="75" t="s">
        <v>18</v>
      </c>
      <c r="E562" s="75" t="s">
        <v>91</v>
      </c>
      <c r="F562" s="75" t="s">
        <v>92</v>
      </c>
      <c r="G562" s="76">
        <v>60000</v>
      </c>
      <c r="H562" s="76">
        <v>60000</v>
      </c>
      <c r="I562" s="76">
        <v>57841.7</v>
      </c>
      <c r="J562" s="76">
        <v>0</v>
      </c>
      <c r="K562" s="76">
        <v>0</v>
      </c>
      <c r="L562" s="76">
        <v>0</v>
      </c>
      <c r="M562" s="76">
        <v>56019.5</v>
      </c>
      <c r="N562" s="76">
        <v>56019.5</v>
      </c>
      <c r="O562" s="76">
        <v>3980.5</v>
      </c>
      <c r="P562" s="56">
        <f t="shared" si="17"/>
        <v>0.93365833333333337</v>
      </c>
    </row>
    <row r="563" spans="1:16" ht="14.4" hidden="1" x14ac:dyDescent="0.2">
      <c r="A563" s="75" t="s">
        <v>359</v>
      </c>
      <c r="B563" s="75" t="s">
        <v>360</v>
      </c>
      <c r="C563" s="58" t="str">
        <f t="shared" si="16"/>
        <v>21375105 MUSEO DR. RAFAEL ANGEL CALDERON GUARDIA</v>
      </c>
      <c r="D563" s="75" t="s">
        <v>18</v>
      </c>
      <c r="E563" s="75" t="s">
        <v>93</v>
      </c>
      <c r="F563" s="75" t="s">
        <v>94</v>
      </c>
      <c r="G563" s="76">
        <v>78300000</v>
      </c>
      <c r="H563" s="76">
        <v>77900000</v>
      </c>
      <c r="I563" s="76">
        <v>38827357.009999998</v>
      </c>
      <c r="J563" s="76">
        <v>0</v>
      </c>
      <c r="K563" s="76">
        <v>0</v>
      </c>
      <c r="L563" s="76">
        <v>0</v>
      </c>
      <c r="M563" s="76">
        <v>17428905.059999999</v>
      </c>
      <c r="N563" s="76">
        <v>17348921.550000001</v>
      </c>
      <c r="O563" s="76">
        <v>60471094.939999998</v>
      </c>
      <c r="P563" s="56">
        <f t="shared" si="17"/>
        <v>0.22373433966623876</v>
      </c>
    </row>
    <row r="564" spans="1:16" ht="14.4" hidden="1" x14ac:dyDescent="0.2">
      <c r="A564" s="75" t="s">
        <v>359</v>
      </c>
      <c r="B564" s="75" t="s">
        <v>360</v>
      </c>
      <c r="C564" s="58" t="str">
        <f t="shared" si="16"/>
        <v>21375105 MUSEO DR. RAFAEL ANGEL CALDERON GUARDIA</v>
      </c>
      <c r="D564" s="75" t="s">
        <v>18</v>
      </c>
      <c r="E564" s="75" t="s">
        <v>99</v>
      </c>
      <c r="F564" s="75" t="s">
        <v>100</v>
      </c>
      <c r="G564" s="76">
        <v>77600000</v>
      </c>
      <c r="H564" s="76">
        <v>77600000</v>
      </c>
      <c r="I564" s="76">
        <v>38527357.009999998</v>
      </c>
      <c r="J564" s="76">
        <v>0</v>
      </c>
      <c r="K564" s="76">
        <v>0</v>
      </c>
      <c r="L564" s="76">
        <v>0</v>
      </c>
      <c r="M564" s="76">
        <v>17282005.059999999</v>
      </c>
      <c r="N564" s="76">
        <v>17202021.550000001</v>
      </c>
      <c r="O564" s="76">
        <v>60317994.939999998</v>
      </c>
      <c r="P564" s="56">
        <f t="shared" si="17"/>
        <v>0.22270625077319586</v>
      </c>
    </row>
    <row r="565" spans="1:16" ht="14.4" hidden="1" x14ac:dyDescent="0.2">
      <c r="A565" s="75" t="s">
        <v>359</v>
      </c>
      <c r="B565" s="75" t="s">
        <v>360</v>
      </c>
      <c r="C565" s="58" t="str">
        <f t="shared" si="16"/>
        <v>21375105 MUSEO DR. RAFAEL ANGEL CALDERON GUARDIA</v>
      </c>
      <c r="D565" s="75" t="s">
        <v>18</v>
      </c>
      <c r="E565" s="75" t="s">
        <v>101</v>
      </c>
      <c r="F565" s="75" t="s">
        <v>102</v>
      </c>
      <c r="G565" s="76">
        <v>700000</v>
      </c>
      <c r="H565" s="76">
        <v>300000</v>
      </c>
      <c r="I565" s="76">
        <v>300000</v>
      </c>
      <c r="J565" s="76">
        <v>0</v>
      </c>
      <c r="K565" s="76">
        <v>0</v>
      </c>
      <c r="L565" s="76">
        <v>0</v>
      </c>
      <c r="M565" s="76">
        <v>146900</v>
      </c>
      <c r="N565" s="76">
        <v>146900</v>
      </c>
      <c r="O565" s="76">
        <v>153100</v>
      </c>
      <c r="P565" s="56">
        <f t="shared" si="17"/>
        <v>0.48966666666666664</v>
      </c>
    </row>
    <row r="566" spans="1:16" ht="14.4" hidden="1" x14ac:dyDescent="0.2">
      <c r="A566" s="75" t="s">
        <v>359</v>
      </c>
      <c r="B566" s="75" t="s">
        <v>360</v>
      </c>
      <c r="C566" s="58" t="str">
        <f t="shared" si="16"/>
        <v>21375105 MUSEO DR. RAFAEL ANGEL CALDERON GUARDIA</v>
      </c>
      <c r="D566" s="75" t="s">
        <v>18</v>
      </c>
      <c r="E566" s="75" t="s">
        <v>103</v>
      </c>
      <c r="F566" s="75" t="s">
        <v>104</v>
      </c>
      <c r="G566" s="76">
        <v>850000</v>
      </c>
      <c r="H566" s="76">
        <v>750000</v>
      </c>
      <c r="I566" s="76">
        <v>556764.17000000004</v>
      </c>
      <c r="J566" s="76">
        <v>0</v>
      </c>
      <c r="K566" s="76">
        <v>0</v>
      </c>
      <c r="L566" s="76">
        <v>0</v>
      </c>
      <c r="M566" s="76">
        <v>287882.21999999997</v>
      </c>
      <c r="N566" s="76">
        <v>287882.21999999997</v>
      </c>
      <c r="O566" s="76">
        <v>462117.78</v>
      </c>
      <c r="P566" s="56">
        <f t="shared" si="17"/>
        <v>0.38384295999999996</v>
      </c>
    </row>
    <row r="567" spans="1:16" ht="14.4" hidden="1" x14ac:dyDescent="0.2">
      <c r="A567" s="75" t="s">
        <v>359</v>
      </c>
      <c r="B567" s="75" t="s">
        <v>360</v>
      </c>
      <c r="C567" s="58" t="str">
        <f t="shared" si="16"/>
        <v>21375105 MUSEO DR. RAFAEL ANGEL CALDERON GUARDIA</v>
      </c>
      <c r="D567" s="75" t="s">
        <v>18</v>
      </c>
      <c r="E567" s="75" t="s">
        <v>105</v>
      </c>
      <c r="F567" s="75" t="s">
        <v>106</v>
      </c>
      <c r="G567" s="76">
        <v>50000</v>
      </c>
      <c r="H567" s="76">
        <v>50000</v>
      </c>
      <c r="I567" s="76">
        <v>35443.67</v>
      </c>
      <c r="J567" s="76">
        <v>0</v>
      </c>
      <c r="K567" s="76">
        <v>0</v>
      </c>
      <c r="L567" s="76">
        <v>0</v>
      </c>
      <c r="M567" s="76">
        <v>17082.22</v>
      </c>
      <c r="N567" s="76">
        <v>17082.22</v>
      </c>
      <c r="O567" s="76">
        <v>32917.78</v>
      </c>
      <c r="P567" s="56">
        <f t="shared" si="17"/>
        <v>0.34164440000000001</v>
      </c>
    </row>
    <row r="568" spans="1:16" ht="14.4" hidden="1" x14ac:dyDescent="0.2">
      <c r="A568" s="75" t="s">
        <v>359</v>
      </c>
      <c r="B568" s="75" t="s">
        <v>360</v>
      </c>
      <c r="C568" s="58" t="str">
        <f t="shared" si="16"/>
        <v>21375105 MUSEO DR. RAFAEL ANGEL CALDERON GUARDIA</v>
      </c>
      <c r="D568" s="75" t="s">
        <v>18</v>
      </c>
      <c r="E568" s="75" t="s">
        <v>107</v>
      </c>
      <c r="F568" s="75" t="s">
        <v>108</v>
      </c>
      <c r="G568" s="76">
        <v>800000</v>
      </c>
      <c r="H568" s="76">
        <v>700000</v>
      </c>
      <c r="I568" s="76">
        <v>521320.5</v>
      </c>
      <c r="J568" s="76">
        <v>0</v>
      </c>
      <c r="K568" s="76">
        <v>0</v>
      </c>
      <c r="L568" s="76">
        <v>0</v>
      </c>
      <c r="M568" s="76">
        <v>270800</v>
      </c>
      <c r="N568" s="76">
        <v>270800</v>
      </c>
      <c r="O568" s="76">
        <v>429200</v>
      </c>
      <c r="P568" s="56">
        <f t="shared" si="17"/>
        <v>0.38685714285714284</v>
      </c>
    </row>
    <row r="569" spans="1:16" ht="14.4" hidden="1" x14ac:dyDescent="0.2">
      <c r="A569" s="75" t="s">
        <v>359</v>
      </c>
      <c r="B569" s="75" t="s">
        <v>360</v>
      </c>
      <c r="C569" s="58" t="str">
        <f t="shared" si="16"/>
        <v>21375105 MUSEO DR. RAFAEL ANGEL CALDERON GUARDIA</v>
      </c>
      <c r="D569" s="75" t="s">
        <v>18</v>
      </c>
      <c r="E569" s="75" t="s">
        <v>109</v>
      </c>
      <c r="F569" s="75" t="s">
        <v>110</v>
      </c>
      <c r="G569" s="76">
        <v>6000000</v>
      </c>
      <c r="H569" s="76">
        <v>6000000</v>
      </c>
      <c r="I569" s="76">
        <v>3862701.07</v>
      </c>
      <c r="J569" s="76">
        <v>0</v>
      </c>
      <c r="K569" s="76">
        <v>0</v>
      </c>
      <c r="L569" s="76">
        <v>0</v>
      </c>
      <c r="M569" s="76">
        <v>1444933</v>
      </c>
      <c r="N569" s="76">
        <v>1444933</v>
      </c>
      <c r="O569" s="76">
        <v>4555067</v>
      </c>
      <c r="P569" s="56">
        <f t="shared" si="17"/>
        <v>0.24082216666666667</v>
      </c>
    </row>
    <row r="570" spans="1:16" ht="14.4" hidden="1" x14ac:dyDescent="0.2">
      <c r="A570" s="75" t="s">
        <v>359</v>
      </c>
      <c r="B570" s="75" t="s">
        <v>360</v>
      </c>
      <c r="C570" s="58" t="str">
        <f t="shared" si="16"/>
        <v>21375105 MUSEO DR. RAFAEL ANGEL CALDERON GUARDIA</v>
      </c>
      <c r="D570" s="75" t="s">
        <v>18</v>
      </c>
      <c r="E570" s="75" t="s">
        <v>111</v>
      </c>
      <c r="F570" s="75" t="s">
        <v>112</v>
      </c>
      <c r="G570" s="76">
        <v>6000000</v>
      </c>
      <c r="H570" s="76">
        <v>6000000</v>
      </c>
      <c r="I570" s="76">
        <v>3862701.07</v>
      </c>
      <c r="J570" s="76">
        <v>0</v>
      </c>
      <c r="K570" s="76">
        <v>0</v>
      </c>
      <c r="L570" s="76">
        <v>0</v>
      </c>
      <c r="M570" s="76">
        <v>1444933</v>
      </c>
      <c r="N570" s="76">
        <v>1444933</v>
      </c>
      <c r="O570" s="76">
        <v>4555067</v>
      </c>
      <c r="P570" s="56">
        <f t="shared" si="17"/>
        <v>0.24082216666666667</v>
      </c>
    </row>
    <row r="571" spans="1:16" ht="14.4" hidden="1" x14ac:dyDescent="0.2">
      <c r="A571" s="75" t="s">
        <v>359</v>
      </c>
      <c r="B571" s="75" t="s">
        <v>360</v>
      </c>
      <c r="C571" s="58" t="str">
        <f t="shared" si="16"/>
        <v>21375105 MUSEO DR. RAFAEL ANGEL CALDERON GUARDIA</v>
      </c>
      <c r="D571" s="75" t="s">
        <v>18</v>
      </c>
      <c r="E571" s="75" t="s">
        <v>121</v>
      </c>
      <c r="F571" s="75" t="s">
        <v>122</v>
      </c>
      <c r="G571" s="76">
        <v>900000</v>
      </c>
      <c r="H571" s="76">
        <v>650000</v>
      </c>
      <c r="I571" s="76">
        <v>597824.48</v>
      </c>
      <c r="J571" s="76">
        <v>0</v>
      </c>
      <c r="K571" s="76">
        <v>0</v>
      </c>
      <c r="L571" s="76">
        <v>0</v>
      </c>
      <c r="M571" s="76">
        <v>506805</v>
      </c>
      <c r="N571" s="76">
        <v>506805</v>
      </c>
      <c r="O571" s="76">
        <v>143195</v>
      </c>
      <c r="P571" s="56">
        <f t="shared" si="17"/>
        <v>0.77969999999999995</v>
      </c>
    </row>
    <row r="572" spans="1:16" ht="14.4" hidden="1" x14ac:dyDescent="0.2">
      <c r="A572" s="75" t="s">
        <v>359</v>
      </c>
      <c r="B572" s="75" t="s">
        <v>360</v>
      </c>
      <c r="C572" s="58" t="str">
        <f t="shared" si="16"/>
        <v>21375105 MUSEO DR. RAFAEL ANGEL CALDERON GUARDIA</v>
      </c>
      <c r="D572" s="75" t="s">
        <v>18</v>
      </c>
      <c r="E572" s="75" t="s">
        <v>129</v>
      </c>
      <c r="F572" s="75" t="s">
        <v>130</v>
      </c>
      <c r="G572" s="76">
        <v>800000</v>
      </c>
      <c r="H572" s="76">
        <v>600000</v>
      </c>
      <c r="I572" s="76">
        <v>549826.23</v>
      </c>
      <c r="J572" s="76">
        <v>0</v>
      </c>
      <c r="K572" s="76">
        <v>0</v>
      </c>
      <c r="L572" s="76">
        <v>0</v>
      </c>
      <c r="M572" s="76">
        <v>506805</v>
      </c>
      <c r="N572" s="76">
        <v>506805</v>
      </c>
      <c r="O572" s="76">
        <v>93195</v>
      </c>
      <c r="P572" s="56">
        <f t="shared" si="17"/>
        <v>0.84467499999999995</v>
      </c>
    </row>
    <row r="573" spans="1:16" ht="14.4" hidden="1" x14ac:dyDescent="0.2">
      <c r="A573" s="75" t="s">
        <v>359</v>
      </c>
      <c r="B573" s="75" t="s">
        <v>360</v>
      </c>
      <c r="C573" s="58" t="str">
        <f t="shared" si="16"/>
        <v>21375105 MUSEO DR. RAFAEL ANGEL CALDERON GUARDIA</v>
      </c>
      <c r="D573" s="75" t="s">
        <v>18</v>
      </c>
      <c r="E573" s="75" t="s">
        <v>137</v>
      </c>
      <c r="F573" s="75" t="s">
        <v>138</v>
      </c>
      <c r="G573" s="76">
        <v>100000</v>
      </c>
      <c r="H573" s="76">
        <v>50000</v>
      </c>
      <c r="I573" s="76">
        <v>47998.25</v>
      </c>
      <c r="J573" s="76">
        <v>0</v>
      </c>
      <c r="K573" s="76">
        <v>0</v>
      </c>
      <c r="L573" s="76">
        <v>0</v>
      </c>
      <c r="M573" s="76">
        <v>0</v>
      </c>
      <c r="N573" s="76">
        <v>0</v>
      </c>
      <c r="O573" s="76">
        <v>50000</v>
      </c>
      <c r="P573" s="56">
        <f t="shared" si="17"/>
        <v>0</v>
      </c>
    </row>
    <row r="574" spans="1:16" ht="14.4" hidden="1" x14ac:dyDescent="0.2">
      <c r="A574" s="75" t="s">
        <v>359</v>
      </c>
      <c r="B574" s="75" t="s">
        <v>360</v>
      </c>
      <c r="C574" s="58" t="str">
        <f t="shared" si="16"/>
        <v>21375105 MUSEO DR. RAFAEL ANGEL CALDERON GUARDIA</v>
      </c>
      <c r="D574" s="75" t="s">
        <v>18</v>
      </c>
      <c r="E574" s="75" t="s">
        <v>151</v>
      </c>
      <c r="F574" s="75" t="s">
        <v>152</v>
      </c>
      <c r="G574" s="76">
        <v>1939613</v>
      </c>
      <c r="H574" s="76">
        <v>1939613</v>
      </c>
      <c r="I574" s="76">
        <v>1374939.94</v>
      </c>
      <c r="J574" s="76">
        <v>0</v>
      </c>
      <c r="K574" s="76">
        <v>0</v>
      </c>
      <c r="L574" s="76">
        <v>0</v>
      </c>
      <c r="M574" s="76">
        <v>667927.14</v>
      </c>
      <c r="N574" s="76">
        <v>667927.14</v>
      </c>
      <c r="O574" s="76">
        <v>1271685.8600000001</v>
      </c>
      <c r="P574" s="56">
        <f t="shared" si="17"/>
        <v>0.34436103490747899</v>
      </c>
    </row>
    <row r="575" spans="1:16" ht="14.4" hidden="1" x14ac:dyDescent="0.2">
      <c r="A575" s="75" t="s">
        <v>359</v>
      </c>
      <c r="B575" s="75" t="s">
        <v>360</v>
      </c>
      <c r="C575" s="58" t="str">
        <f t="shared" si="16"/>
        <v>21375105 MUSEO DR. RAFAEL ANGEL CALDERON GUARDIA</v>
      </c>
      <c r="D575" s="75" t="s">
        <v>18</v>
      </c>
      <c r="E575" s="75" t="s">
        <v>153</v>
      </c>
      <c r="F575" s="75" t="s">
        <v>154</v>
      </c>
      <c r="G575" s="76">
        <v>500000</v>
      </c>
      <c r="H575" s="76">
        <v>500000</v>
      </c>
      <c r="I575" s="76">
        <v>346303.39</v>
      </c>
      <c r="J575" s="76">
        <v>0</v>
      </c>
      <c r="K575" s="76">
        <v>0</v>
      </c>
      <c r="L575" s="76">
        <v>0</v>
      </c>
      <c r="M575" s="76">
        <v>221143.04000000001</v>
      </c>
      <c r="N575" s="76">
        <v>221143.04000000001</v>
      </c>
      <c r="O575" s="76">
        <v>278856.96000000002</v>
      </c>
      <c r="P575" s="56">
        <f t="shared" si="17"/>
        <v>0.44228608000000003</v>
      </c>
    </row>
    <row r="576" spans="1:16" ht="14.4" hidden="1" x14ac:dyDescent="0.2">
      <c r="A576" s="75" t="s">
        <v>359</v>
      </c>
      <c r="B576" s="75" t="s">
        <v>360</v>
      </c>
      <c r="C576" s="58" t="str">
        <f t="shared" si="16"/>
        <v>21375105 MUSEO DR. RAFAEL ANGEL CALDERON GUARDIA</v>
      </c>
      <c r="D576" s="75" t="s">
        <v>18</v>
      </c>
      <c r="E576" s="75" t="s">
        <v>155</v>
      </c>
      <c r="F576" s="75" t="s">
        <v>156</v>
      </c>
      <c r="G576" s="76">
        <v>500000</v>
      </c>
      <c r="H576" s="76">
        <v>500000</v>
      </c>
      <c r="I576" s="76">
        <v>346303.39</v>
      </c>
      <c r="J576" s="76">
        <v>0</v>
      </c>
      <c r="K576" s="76">
        <v>0</v>
      </c>
      <c r="L576" s="76">
        <v>0</v>
      </c>
      <c r="M576" s="76">
        <v>221143.04000000001</v>
      </c>
      <c r="N576" s="76">
        <v>221143.04000000001</v>
      </c>
      <c r="O576" s="76">
        <v>278856.96000000002</v>
      </c>
      <c r="P576" s="56">
        <f t="shared" si="17"/>
        <v>0.44228608000000003</v>
      </c>
    </row>
    <row r="577" spans="1:16" ht="14.4" hidden="1" x14ac:dyDescent="0.2">
      <c r="A577" s="75" t="s">
        <v>359</v>
      </c>
      <c r="B577" s="75" t="s">
        <v>360</v>
      </c>
      <c r="C577" s="58" t="str">
        <f t="shared" si="16"/>
        <v>21375105 MUSEO DR. RAFAEL ANGEL CALDERON GUARDIA</v>
      </c>
      <c r="D577" s="75" t="s">
        <v>18</v>
      </c>
      <c r="E577" s="75" t="s">
        <v>169</v>
      </c>
      <c r="F577" s="75" t="s">
        <v>170</v>
      </c>
      <c r="G577" s="76">
        <v>389613</v>
      </c>
      <c r="H577" s="76">
        <v>389613</v>
      </c>
      <c r="I577" s="76">
        <v>284319.53999999998</v>
      </c>
      <c r="J577" s="76">
        <v>0</v>
      </c>
      <c r="K577" s="76">
        <v>0</v>
      </c>
      <c r="L577" s="76">
        <v>0</v>
      </c>
      <c r="M577" s="76">
        <v>148464.1</v>
      </c>
      <c r="N577" s="76">
        <v>148464.1</v>
      </c>
      <c r="O577" s="76">
        <v>241148.9</v>
      </c>
      <c r="P577" s="56">
        <f t="shared" si="17"/>
        <v>0.3810553035961326</v>
      </c>
    </row>
    <row r="578" spans="1:16" ht="14.4" hidden="1" x14ac:dyDescent="0.2">
      <c r="A578" s="75" t="s">
        <v>359</v>
      </c>
      <c r="B578" s="75" t="s">
        <v>360</v>
      </c>
      <c r="C578" s="58" t="str">
        <f t="shared" si="16"/>
        <v>21375105 MUSEO DR. RAFAEL ANGEL CALDERON GUARDIA</v>
      </c>
      <c r="D578" s="75" t="s">
        <v>18</v>
      </c>
      <c r="E578" s="75" t="s">
        <v>177</v>
      </c>
      <c r="F578" s="75" t="s">
        <v>178</v>
      </c>
      <c r="G578" s="76">
        <v>131529</v>
      </c>
      <c r="H578" s="76">
        <v>131529</v>
      </c>
      <c r="I578" s="76">
        <v>93237.4</v>
      </c>
      <c r="J578" s="76">
        <v>0</v>
      </c>
      <c r="K578" s="76">
        <v>0</v>
      </c>
      <c r="L578" s="76">
        <v>0</v>
      </c>
      <c r="M578" s="76">
        <v>9900</v>
      </c>
      <c r="N578" s="76">
        <v>9900</v>
      </c>
      <c r="O578" s="76">
        <v>121629</v>
      </c>
      <c r="P578" s="56">
        <f t="shared" si="17"/>
        <v>7.5268571949912183E-2</v>
      </c>
    </row>
    <row r="579" spans="1:16" ht="14.4" hidden="1" x14ac:dyDescent="0.2">
      <c r="A579" s="75" t="s">
        <v>359</v>
      </c>
      <c r="B579" s="75" t="s">
        <v>360</v>
      </c>
      <c r="C579" s="58" t="str">
        <f t="shared" si="16"/>
        <v>21375105 MUSEO DR. RAFAEL ANGEL CALDERON GUARDIA</v>
      </c>
      <c r="D579" s="75" t="s">
        <v>18</v>
      </c>
      <c r="E579" s="75" t="s">
        <v>181</v>
      </c>
      <c r="F579" s="75" t="s">
        <v>182</v>
      </c>
      <c r="G579" s="76">
        <v>258084</v>
      </c>
      <c r="H579" s="76">
        <v>258084</v>
      </c>
      <c r="I579" s="76">
        <v>191082.14</v>
      </c>
      <c r="J579" s="76">
        <v>0</v>
      </c>
      <c r="K579" s="76">
        <v>0</v>
      </c>
      <c r="L579" s="76">
        <v>0</v>
      </c>
      <c r="M579" s="76">
        <v>138564.1</v>
      </c>
      <c r="N579" s="76">
        <v>138564.1</v>
      </c>
      <c r="O579" s="76">
        <v>119519.9</v>
      </c>
      <c r="P579" s="56">
        <f t="shared" si="17"/>
        <v>0.53689535190093152</v>
      </c>
    </row>
    <row r="580" spans="1:16" ht="14.4" hidden="1" x14ac:dyDescent="0.2">
      <c r="A580" s="75" t="s">
        <v>359</v>
      </c>
      <c r="B580" s="75" t="s">
        <v>360</v>
      </c>
      <c r="C580" s="58" t="str">
        <f t="shared" si="16"/>
        <v>21375105 MUSEO DR. RAFAEL ANGEL CALDERON GUARDIA</v>
      </c>
      <c r="D580" s="75" t="s">
        <v>18</v>
      </c>
      <c r="E580" s="75" t="s">
        <v>189</v>
      </c>
      <c r="F580" s="75" t="s">
        <v>190</v>
      </c>
      <c r="G580" s="76">
        <v>1050000</v>
      </c>
      <c r="H580" s="76">
        <v>1050000</v>
      </c>
      <c r="I580" s="76">
        <v>744317.01</v>
      </c>
      <c r="J580" s="76">
        <v>0</v>
      </c>
      <c r="K580" s="76">
        <v>0</v>
      </c>
      <c r="L580" s="76">
        <v>0</v>
      </c>
      <c r="M580" s="76">
        <v>298320</v>
      </c>
      <c r="N580" s="76">
        <v>298320</v>
      </c>
      <c r="O580" s="76">
        <v>751680</v>
      </c>
      <c r="P580" s="56">
        <f t="shared" si="17"/>
        <v>0.28411428571428571</v>
      </c>
    </row>
    <row r="581" spans="1:16" ht="14.4" hidden="1" x14ac:dyDescent="0.2">
      <c r="A581" s="75" t="s">
        <v>359</v>
      </c>
      <c r="B581" s="75" t="s">
        <v>360</v>
      </c>
      <c r="C581" s="58" t="str">
        <f t="shared" si="16"/>
        <v>21375105 MUSEO DR. RAFAEL ANGEL CALDERON GUARDIA</v>
      </c>
      <c r="D581" s="75" t="s">
        <v>18</v>
      </c>
      <c r="E581" s="75" t="s">
        <v>191</v>
      </c>
      <c r="F581" s="75" t="s">
        <v>192</v>
      </c>
      <c r="G581" s="76">
        <v>50000</v>
      </c>
      <c r="H581" s="76">
        <v>50000</v>
      </c>
      <c r="I581" s="76">
        <v>35443.67</v>
      </c>
      <c r="J581" s="76">
        <v>0</v>
      </c>
      <c r="K581" s="76">
        <v>0</v>
      </c>
      <c r="L581" s="76">
        <v>0</v>
      </c>
      <c r="M581" s="76">
        <v>0</v>
      </c>
      <c r="N581" s="76">
        <v>0</v>
      </c>
      <c r="O581" s="76">
        <v>50000</v>
      </c>
      <c r="P581" s="56">
        <f t="shared" si="17"/>
        <v>0</v>
      </c>
    </row>
    <row r="582" spans="1:16" ht="14.4" hidden="1" x14ac:dyDescent="0.2">
      <c r="A582" s="75" t="s">
        <v>359</v>
      </c>
      <c r="B582" s="75" t="s">
        <v>360</v>
      </c>
      <c r="C582" s="58" t="str">
        <f t="shared" si="16"/>
        <v>21375105 MUSEO DR. RAFAEL ANGEL CALDERON GUARDIA</v>
      </c>
      <c r="D582" s="75" t="s">
        <v>18</v>
      </c>
      <c r="E582" s="75" t="s">
        <v>195</v>
      </c>
      <c r="F582" s="75" t="s">
        <v>196</v>
      </c>
      <c r="G582" s="76">
        <v>450000</v>
      </c>
      <c r="H582" s="76">
        <v>450000</v>
      </c>
      <c r="I582" s="76">
        <v>318993</v>
      </c>
      <c r="J582" s="76">
        <v>0</v>
      </c>
      <c r="K582" s="76">
        <v>0</v>
      </c>
      <c r="L582" s="76">
        <v>0</v>
      </c>
      <c r="M582" s="76">
        <v>298320</v>
      </c>
      <c r="N582" s="76">
        <v>298320</v>
      </c>
      <c r="O582" s="76">
        <v>151680</v>
      </c>
      <c r="P582" s="56">
        <f t="shared" si="17"/>
        <v>0.66293333333333337</v>
      </c>
    </row>
    <row r="583" spans="1:16" ht="14.4" hidden="1" x14ac:dyDescent="0.2">
      <c r="A583" s="75" t="s">
        <v>359</v>
      </c>
      <c r="B583" s="75" t="s">
        <v>360</v>
      </c>
      <c r="C583" s="58" t="str">
        <f t="shared" ref="C583:C646" si="18">+CONCATENATE(A583," ",B583)</f>
        <v>21375105 MUSEO DR. RAFAEL ANGEL CALDERON GUARDIA</v>
      </c>
      <c r="D583" s="75" t="s">
        <v>18</v>
      </c>
      <c r="E583" s="75" t="s">
        <v>199</v>
      </c>
      <c r="F583" s="75" t="s">
        <v>200</v>
      </c>
      <c r="G583" s="76">
        <v>550000</v>
      </c>
      <c r="H583" s="76">
        <v>550000</v>
      </c>
      <c r="I583" s="76">
        <v>389880.34</v>
      </c>
      <c r="J583" s="76">
        <v>0</v>
      </c>
      <c r="K583" s="76">
        <v>0</v>
      </c>
      <c r="L583" s="76">
        <v>0</v>
      </c>
      <c r="M583" s="76">
        <v>0</v>
      </c>
      <c r="N583" s="76">
        <v>0</v>
      </c>
      <c r="O583" s="76">
        <v>550000</v>
      </c>
      <c r="P583" s="56">
        <f t="shared" ref="P583:P646" si="19">+IFERROR(M583/H583,0)</f>
        <v>0</v>
      </c>
    </row>
    <row r="584" spans="1:16" ht="14.4" hidden="1" x14ac:dyDescent="0.2">
      <c r="A584" s="75" t="s">
        <v>359</v>
      </c>
      <c r="B584" s="75" t="s">
        <v>360</v>
      </c>
      <c r="C584" s="58" t="str">
        <f t="shared" si="18"/>
        <v>21375105 MUSEO DR. RAFAEL ANGEL CALDERON GUARDIA</v>
      </c>
      <c r="D584" s="75" t="s">
        <v>18</v>
      </c>
      <c r="E584" s="75" t="s">
        <v>207</v>
      </c>
      <c r="F584" s="75" t="s">
        <v>208</v>
      </c>
      <c r="G584" s="76">
        <v>7044253</v>
      </c>
      <c r="H584" s="76">
        <v>7008834</v>
      </c>
      <c r="I584" s="76">
        <v>6019003.3600000003</v>
      </c>
      <c r="J584" s="76">
        <v>0</v>
      </c>
      <c r="K584" s="76">
        <v>0</v>
      </c>
      <c r="L584" s="76">
        <v>0</v>
      </c>
      <c r="M584" s="76">
        <v>1653949.18</v>
      </c>
      <c r="N584" s="76">
        <v>1653949.18</v>
      </c>
      <c r="O584" s="76">
        <v>5354884.82</v>
      </c>
      <c r="P584" s="56">
        <f t="shared" si="19"/>
        <v>0.23598064670956681</v>
      </c>
    </row>
    <row r="585" spans="1:16" ht="14.4" hidden="1" x14ac:dyDescent="0.2">
      <c r="A585" s="75" t="s">
        <v>359</v>
      </c>
      <c r="B585" s="75" t="s">
        <v>360</v>
      </c>
      <c r="C585" s="58" t="str">
        <f t="shared" si="18"/>
        <v>21375105 MUSEO DR. RAFAEL ANGEL CALDERON GUARDIA</v>
      </c>
      <c r="D585" s="75" t="s">
        <v>18</v>
      </c>
      <c r="E585" s="75" t="s">
        <v>209</v>
      </c>
      <c r="F585" s="75" t="s">
        <v>210</v>
      </c>
      <c r="G585" s="76">
        <v>3144253</v>
      </c>
      <c r="H585" s="76">
        <v>3108834</v>
      </c>
      <c r="I585" s="76">
        <v>3108834</v>
      </c>
      <c r="J585" s="76">
        <v>0</v>
      </c>
      <c r="K585" s="76">
        <v>0</v>
      </c>
      <c r="L585" s="76">
        <v>0</v>
      </c>
      <c r="M585" s="76">
        <v>1189971.76</v>
      </c>
      <c r="N585" s="76">
        <v>1189971.76</v>
      </c>
      <c r="O585" s="76">
        <v>1918862.24</v>
      </c>
      <c r="P585" s="56">
        <f t="shared" si="19"/>
        <v>0.38277108394980242</v>
      </c>
    </row>
    <row r="586" spans="1:16" ht="14.4" hidden="1" x14ac:dyDescent="0.2">
      <c r="A586" s="75" t="s">
        <v>359</v>
      </c>
      <c r="B586" s="75" t="s">
        <v>360</v>
      </c>
      <c r="C586" s="58" t="str">
        <f t="shared" si="18"/>
        <v>21375105 MUSEO DR. RAFAEL ANGEL CALDERON GUARDIA</v>
      </c>
      <c r="D586" s="75" t="s">
        <v>18</v>
      </c>
      <c r="E586" s="75" t="s">
        <v>367</v>
      </c>
      <c r="F586" s="75" t="s">
        <v>212</v>
      </c>
      <c r="G586" s="76">
        <v>2712350</v>
      </c>
      <c r="H586" s="76">
        <v>2681796</v>
      </c>
      <c r="I586" s="76">
        <v>2681796</v>
      </c>
      <c r="J586" s="76">
        <v>0</v>
      </c>
      <c r="K586" s="76">
        <v>0</v>
      </c>
      <c r="L586" s="76">
        <v>0</v>
      </c>
      <c r="M586" s="76">
        <v>1010759.14</v>
      </c>
      <c r="N586" s="76">
        <v>1010759.14</v>
      </c>
      <c r="O586" s="76">
        <v>1671036.86</v>
      </c>
      <c r="P586" s="56">
        <f t="shared" si="19"/>
        <v>0.37689635602409727</v>
      </c>
    </row>
    <row r="587" spans="1:16" ht="14.4" hidden="1" x14ac:dyDescent="0.2">
      <c r="A587" s="75" t="s">
        <v>359</v>
      </c>
      <c r="B587" s="75" t="s">
        <v>360</v>
      </c>
      <c r="C587" s="58" t="str">
        <f t="shared" si="18"/>
        <v>21375105 MUSEO DR. RAFAEL ANGEL CALDERON GUARDIA</v>
      </c>
      <c r="D587" s="75" t="s">
        <v>18</v>
      </c>
      <c r="E587" s="75" t="s">
        <v>368</v>
      </c>
      <c r="F587" s="75" t="s">
        <v>214</v>
      </c>
      <c r="G587" s="76">
        <v>431903</v>
      </c>
      <c r="H587" s="76">
        <v>427038</v>
      </c>
      <c r="I587" s="76">
        <v>427038</v>
      </c>
      <c r="J587" s="76">
        <v>0</v>
      </c>
      <c r="K587" s="76">
        <v>0</v>
      </c>
      <c r="L587" s="76">
        <v>0</v>
      </c>
      <c r="M587" s="76">
        <v>179212.62</v>
      </c>
      <c r="N587" s="76">
        <v>179212.62</v>
      </c>
      <c r="O587" s="76">
        <v>247825.38</v>
      </c>
      <c r="P587" s="56">
        <f t="shared" si="19"/>
        <v>0.41966433900495975</v>
      </c>
    </row>
    <row r="588" spans="1:16" ht="14.4" hidden="1" x14ac:dyDescent="0.2">
      <c r="A588" s="75" t="s">
        <v>359</v>
      </c>
      <c r="B588" s="75" t="s">
        <v>360</v>
      </c>
      <c r="C588" s="58" t="str">
        <f t="shared" si="18"/>
        <v>21375105 MUSEO DR. RAFAEL ANGEL CALDERON GUARDIA</v>
      </c>
      <c r="D588" s="75" t="s">
        <v>18</v>
      </c>
      <c r="E588" s="75" t="s">
        <v>223</v>
      </c>
      <c r="F588" s="75" t="s">
        <v>224</v>
      </c>
      <c r="G588" s="76">
        <v>3900000</v>
      </c>
      <c r="H588" s="76">
        <v>3900000</v>
      </c>
      <c r="I588" s="76">
        <v>2910169.36</v>
      </c>
      <c r="J588" s="76">
        <v>0</v>
      </c>
      <c r="K588" s="76">
        <v>0</v>
      </c>
      <c r="L588" s="76">
        <v>0</v>
      </c>
      <c r="M588" s="76">
        <v>463977.42</v>
      </c>
      <c r="N588" s="76">
        <v>463977.42</v>
      </c>
      <c r="O588" s="76">
        <v>3436022.58</v>
      </c>
      <c r="P588" s="56">
        <f t="shared" si="19"/>
        <v>0.11896856923076923</v>
      </c>
    </row>
    <row r="589" spans="1:16" ht="14.4" hidden="1" x14ac:dyDescent="0.2">
      <c r="A589" s="75" t="s">
        <v>359</v>
      </c>
      <c r="B589" s="75" t="s">
        <v>360</v>
      </c>
      <c r="C589" s="58" t="str">
        <f t="shared" si="18"/>
        <v>21375105 MUSEO DR. RAFAEL ANGEL CALDERON GUARDIA</v>
      </c>
      <c r="D589" s="75" t="s">
        <v>18</v>
      </c>
      <c r="E589" s="75" t="s">
        <v>225</v>
      </c>
      <c r="F589" s="75" t="s">
        <v>226</v>
      </c>
      <c r="G589" s="76">
        <v>3400000</v>
      </c>
      <c r="H589" s="76">
        <v>3400000</v>
      </c>
      <c r="I589" s="76">
        <v>2410169.36</v>
      </c>
      <c r="J589" s="76">
        <v>0</v>
      </c>
      <c r="K589" s="76">
        <v>0</v>
      </c>
      <c r="L589" s="76">
        <v>0</v>
      </c>
      <c r="M589" s="76">
        <v>0</v>
      </c>
      <c r="N589" s="76">
        <v>0</v>
      </c>
      <c r="O589" s="76">
        <v>3400000</v>
      </c>
      <c r="P589" s="56">
        <f t="shared" si="19"/>
        <v>0</v>
      </c>
    </row>
    <row r="590" spans="1:16" ht="14.4" hidden="1" x14ac:dyDescent="0.2">
      <c r="A590" s="75" t="s">
        <v>359</v>
      </c>
      <c r="B590" s="75" t="s">
        <v>360</v>
      </c>
      <c r="C590" s="58" t="str">
        <f t="shared" si="18"/>
        <v>21375105 MUSEO DR. RAFAEL ANGEL CALDERON GUARDIA</v>
      </c>
      <c r="D590" s="75" t="s">
        <v>18</v>
      </c>
      <c r="E590" s="75" t="s">
        <v>227</v>
      </c>
      <c r="F590" s="75" t="s">
        <v>228</v>
      </c>
      <c r="G590" s="76">
        <v>500000</v>
      </c>
      <c r="H590" s="76">
        <v>500000</v>
      </c>
      <c r="I590" s="76">
        <v>500000</v>
      </c>
      <c r="J590" s="76">
        <v>0</v>
      </c>
      <c r="K590" s="76">
        <v>0</v>
      </c>
      <c r="L590" s="76">
        <v>0</v>
      </c>
      <c r="M590" s="76">
        <v>463977.42</v>
      </c>
      <c r="N590" s="76">
        <v>463977.42</v>
      </c>
      <c r="O590" s="76">
        <v>36022.58</v>
      </c>
      <c r="P590" s="56">
        <f t="shared" si="19"/>
        <v>0.92795483999999995</v>
      </c>
    </row>
    <row r="591" spans="1:16" ht="14.4" hidden="1" x14ac:dyDescent="0.2">
      <c r="A591" s="75" t="s">
        <v>359</v>
      </c>
      <c r="B591" s="75" t="s">
        <v>360</v>
      </c>
      <c r="C591" s="58" t="str">
        <f t="shared" si="18"/>
        <v>21375105 MUSEO DR. RAFAEL ANGEL CALDERON GUARDIA</v>
      </c>
      <c r="D591" s="75" t="s">
        <v>251</v>
      </c>
      <c r="E591" s="75" t="s">
        <v>252</v>
      </c>
      <c r="F591" s="75" t="s">
        <v>253</v>
      </c>
      <c r="G591" s="76">
        <v>15000000</v>
      </c>
      <c r="H591" s="76">
        <v>15000000</v>
      </c>
      <c r="I591" s="76">
        <v>15000000</v>
      </c>
      <c r="J591" s="76">
        <v>0</v>
      </c>
      <c r="K591" s="76">
        <v>0</v>
      </c>
      <c r="L591" s="76">
        <v>0</v>
      </c>
      <c r="M591" s="76">
        <v>0</v>
      </c>
      <c r="N591" s="76">
        <v>0</v>
      </c>
      <c r="O591" s="76">
        <v>15000000</v>
      </c>
      <c r="P591" s="56">
        <f t="shared" si="19"/>
        <v>0</v>
      </c>
    </row>
    <row r="592" spans="1:16" ht="14.4" hidden="1" x14ac:dyDescent="0.2">
      <c r="A592" s="75" t="s">
        <v>359</v>
      </c>
      <c r="B592" s="75" t="s">
        <v>360</v>
      </c>
      <c r="C592" s="58" t="str">
        <f t="shared" si="18"/>
        <v>21375105 MUSEO DR. RAFAEL ANGEL CALDERON GUARDIA</v>
      </c>
      <c r="D592" s="75" t="s">
        <v>251</v>
      </c>
      <c r="E592" s="75" t="s">
        <v>254</v>
      </c>
      <c r="F592" s="75" t="s">
        <v>255</v>
      </c>
      <c r="G592" s="76">
        <v>15000000</v>
      </c>
      <c r="H592" s="76">
        <v>15000000</v>
      </c>
      <c r="I592" s="76">
        <v>15000000</v>
      </c>
      <c r="J592" s="76">
        <v>0</v>
      </c>
      <c r="K592" s="76">
        <v>0</v>
      </c>
      <c r="L592" s="76">
        <v>0</v>
      </c>
      <c r="M592" s="76">
        <v>0</v>
      </c>
      <c r="N592" s="76">
        <v>0</v>
      </c>
      <c r="O592" s="76">
        <v>15000000</v>
      </c>
      <c r="P592" s="56">
        <f t="shared" si="19"/>
        <v>0</v>
      </c>
    </row>
    <row r="593" spans="1:16" ht="14.4" hidden="1" x14ac:dyDescent="0.2">
      <c r="A593" s="75" t="s">
        <v>359</v>
      </c>
      <c r="B593" s="75" t="s">
        <v>360</v>
      </c>
      <c r="C593" s="58" t="str">
        <f t="shared" si="18"/>
        <v>21375105 MUSEO DR. RAFAEL ANGEL CALDERON GUARDIA</v>
      </c>
      <c r="D593" s="75" t="s">
        <v>251</v>
      </c>
      <c r="E593" s="75" t="s">
        <v>258</v>
      </c>
      <c r="F593" s="75" t="s">
        <v>259</v>
      </c>
      <c r="G593" s="76">
        <v>15000000</v>
      </c>
      <c r="H593" s="76">
        <v>15000000</v>
      </c>
      <c r="I593" s="76">
        <v>15000000</v>
      </c>
      <c r="J593" s="76">
        <v>0</v>
      </c>
      <c r="K593" s="76">
        <v>0</v>
      </c>
      <c r="L593" s="76">
        <v>0</v>
      </c>
      <c r="M593" s="76">
        <v>0</v>
      </c>
      <c r="N593" s="76">
        <v>0</v>
      </c>
      <c r="O593" s="76">
        <v>15000000</v>
      </c>
      <c r="P593" s="56">
        <f t="shared" si="19"/>
        <v>0</v>
      </c>
    </row>
    <row r="594" spans="1:16" ht="14.4" hidden="1" x14ac:dyDescent="0.2">
      <c r="A594" s="75" t="s">
        <v>369</v>
      </c>
      <c r="B594" s="75" t="s">
        <v>370</v>
      </c>
      <c r="C594" s="58" t="str">
        <f t="shared" si="18"/>
        <v>21375106 MUSEO DE ARTE Y DISEÑO CONTEMPORÁNEO</v>
      </c>
      <c r="D594" s="75" t="s">
        <v>18</v>
      </c>
      <c r="E594" s="75" t="s">
        <v>19</v>
      </c>
      <c r="F594" s="75" t="s">
        <v>19</v>
      </c>
      <c r="G594" s="76">
        <v>431020117</v>
      </c>
      <c r="H594" s="76">
        <v>433512298</v>
      </c>
      <c r="I594" s="76">
        <v>365386704.23000002</v>
      </c>
      <c r="J594" s="76">
        <v>0</v>
      </c>
      <c r="K594" s="76">
        <v>0</v>
      </c>
      <c r="L594" s="76">
        <v>0</v>
      </c>
      <c r="M594" s="76">
        <v>159194658.21000001</v>
      </c>
      <c r="N594" s="76">
        <v>153506280.5</v>
      </c>
      <c r="O594" s="76">
        <v>274317639.79000002</v>
      </c>
      <c r="P594" s="56">
        <f t="shared" si="19"/>
        <v>0.36722062775252573</v>
      </c>
    </row>
    <row r="595" spans="1:16" ht="14.4" hidden="1" x14ac:dyDescent="0.2">
      <c r="A595" s="75" t="s">
        <v>369</v>
      </c>
      <c r="B595" s="75" t="s">
        <v>370</v>
      </c>
      <c r="C595" s="58" t="str">
        <f t="shared" si="18"/>
        <v>21375106 MUSEO DE ARTE Y DISEÑO CONTEMPORÁNEO</v>
      </c>
      <c r="D595" s="75" t="s">
        <v>18</v>
      </c>
      <c r="E595" s="75" t="s">
        <v>21</v>
      </c>
      <c r="F595" s="75" t="s">
        <v>22</v>
      </c>
      <c r="G595" s="76">
        <v>284954771</v>
      </c>
      <c r="H595" s="76">
        <v>287411533</v>
      </c>
      <c r="I595" s="76">
        <v>287411533</v>
      </c>
      <c r="J595" s="76">
        <v>0</v>
      </c>
      <c r="K595" s="76">
        <v>0</v>
      </c>
      <c r="L595" s="76">
        <v>0</v>
      </c>
      <c r="M595" s="76">
        <v>134288369.37</v>
      </c>
      <c r="N595" s="76">
        <v>130471888.43000001</v>
      </c>
      <c r="O595" s="76">
        <v>153123163.63</v>
      </c>
      <c r="P595" s="56">
        <f t="shared" si="19"/>
        <v>0.46723375352512386</v>
      </c>
    </row>
    <row r="596" spans="1:16" ht="14.4" hidden="1" x14ac:dyDescent="0.2">
      <c r="A596" s="75" t="s">
        <v>369</v>
      </c>
      <c r="B596" s="75" t="s">
        <v>370</v>
      </c>
      <c r="C596" s="58" t="str">
        <f t="shared" si="18"/>
        <v>21375106 MUSEO DE ARTE Y DISEÑO CONTEMPORÁNEO</v>
      </c>
      <c r="D596" s="75" t="s">
        <v>18</v>
      </c>
      <c r="E596" s="75" t="s">
        <v>23</v>
      </c>
      <c r="F596" s="75" t="s">
        <v>24</v>
      </c>
      <c r="G596" s="76">
        <v>146404950</v>
      </c>
      <c r="H596" s="76">
        <v>160170790</v>
      </c>
      <c r="I596" s="76">
        <v>160170790</v>
      </c>
      <c r="J596" s="76">
        <v>0</v>
      </c>
      <c r="K596" s="76">
        <v>0</v>
      </c>
      <c r="L596" s="76">
        <v>0</v>
      </c>
      <c r="M596" s="76">
        <v>74019348.079999998</v>
      </c>
      <c r="N596" s="76">
        <v>72811883.620000005</v>
      </c>
      <c r="O596" s="76">
        <v>86151441.920000002</v>
      </c>
      <c r="P596" s="56">
        <f t="shared" si="19"/>
        <v>0.46212763313460586</v>
      </c>
    </row>
    <row r="597" spans="1:16" ht="14.4" hidden="1" x14ac:dyDescent="0.2">
      <c r="A597" s="75" t="s">
        <v>369</v>
      </c>
      <c r="B597" s="75" t="s">
        <v>370</v>
      </c>
      <c r="C597" s="58" t="str">
        <f t="shared" si="18"/>
        <v>21375106 MUSEO DE ARTE Y DISEÑO CONTEMPORÁNEO</v>
      </c>
      <c r="D597" s="75" t="s">
        <v>18</v>
      </c>
      <c r="E597" s="75" t="s">
        <v>25</v>
      </c>
      <c r="F597" s="75" t="s">
        <v>26</v>
      </c>
      <c r="G597" s="76">
        <v>146404950</v>
      </c>
      <c r="H597" s="76">
        <v>160170790</v>
      </c>
      <c r="I597" s="76">
        <v>160170790</v>
      </c>
      <c r="J597" s="76">
        <v>0</v>
      </c>
      <c r="K597" s="76">
        <v>0</v>
      </c>
      <c r="L597" s="76">
        <v>0</v>
      </c>
      <c r="M597" s="76">
        <v>74019348.079999998</v>
      </c>
      <c r="N597" s="76">
        <v>72811883.620000005</v>
      </c>
      <c r="O597" s="76">
        <v>86151441.920000002</v>
      </c>
      <c r="P597" s="56">
        <f t="shared" si="19"/>
        <v>0.46212763313460586</v>
      </c>
    </row>
    <row r="598" spans="1:16" ht="14.4" hidden="1" x14ac:dyDescent="0.2">
      <c r="A598" s="75" t="s">
        <v>369</v>
      </c>
      <c r="B598" s="75" t="s">
        <v>370</v>
      </c>
      <c r="C598" s="58" t="str">
        <f t="shared" si="18"/>
        <v>21375106 MUSEO DE ARTE Y DISEÑO CONTEMPORÁNEO</v>
      </c>
      <c r="D598" s="75" t="s">
        <v>18</v>
      </c>
      <c r="E598" s="75" t="s">
        <v>29</v>
      </c>
      <c r="F598" s="75" t="s">
        <v>30</v>
      </c>
      <c r="G598" s="76">
        <v>6400000</v>
      </c>
      <c r="H598" s="76">
        <v>6400000</v>
      </c>
      <c r="I598" s="76">
        <v>6400000</v>
      </c>
      <c r="J598" s="76">
        <v>0</v>
      </c>
      <c r="K598" s="76">
        <v>0</v>
      </c>
      <c r="L598" s="76">
        <v>0</v>
      </c>
      <c r="M598" s="76">
        <v>4711504.6399999997</v>
      </c>
      <c r="N598" s="76">
        <v>4711504.6399999997</v>
      </c>
      <c r="O598" s="76">
        <v>1688495.36</v>
      </c>
      <c r="P598" s="56">
        <f t="shared" si="19"/>
        <v>0.73617259999999995</v>
      </c>
    </row>
    <row r="599" spans="1:16" ht="14.4" hidden="1" x14ac:dyDescent="0.2">
      <c r="A599" s="75" t="s">
        <v>369</v>
      </c>
      <c r="B599" s="75" t="s">
        <v>370</v>
      </c>
      <c r="C599" s="58" t="str">
        <f t="shared" si="18"/>
        <v>21375106 MUSEO DE ARTE Y DISEÑO CONTEMPORÁNEO</v>
      </c>
      <c r="D599" s="75" t="s">
        <v>18</v>
      </c>
      <c r="E599" s="75" t="s">
        <v>31</v>
      </c>
      <c r="F599" s="75" t="s">
        <v>32</v>
      </c>
      <c r="G599" s="76">
        <v>6400000</v>
      </c>
      <c r="H599" s="76">
        <v>6400000</v>
      </c>
      <c r="I599" s="76">
        <v>6400000</v>
      </c>
      <c r="J599" s="76">
        <v>0</v>
      </c>
      <c r="K599" s="76">
        <v>0</v>
      </c>
      <c r="L599" s="76">
        <v>0</v>
      </c>
      <c r="M599" s="76">
        <v>4711504.6399999997</v>
      </c>
      <c r="N599" s="76">
        <v>4711504.6399999997</v>
      </c>
      <c r="O599" s="76">
        <v>1688495.36</v>
      </c>
      <c r="P599" s="56">
        <f t="shared" si="19"/>
        <v>0.73617259999999995</v>
      </c>
    </row>
    <row r="600" spans="1:16" ht="14.4" hidden="1" x14ac:dyDescent="0.2">
      <c r="A600" s="75" t="s">
        <v>369</v>
      </c>
      <c r="B600" s="75" t="s">
        <v>370</v>
      </c>
      <c r="C600" s="58" t="str">
        <f t="shared" si="18"/>
        <v>21375106 MUSEO DE ARTE Y DISEÑO CONTEMPORÁNEO</v>
      </c>
      <c r="D600" s="75" t="s">
        <v>18</v>
      </c>
      <c r="E600" s="75" t="s">
        <v>33</v>
      </c>
      <c r="F600" s="75" t="s">
        <v>34</v>
      </c>
      <c r="G600" s="76">
        <v>84383590</v>
      </c>
      <c r="H600" s="76">
        <v>72691706</v>
      </c>
      <c r="I600" s="76">
        <v>72691706</v>
      </c>
      <c r="J600" s="76">
        <v>0</v>
      </c>
      <c r="K600" s="76">
        <v>0</v>
      </c>
      <c r="L600" s="76">
        <v>0</v>
      </c>
      <c r="M600" s="76">
        <v>32996502.190000001</v>
      </c>
      <c r="N600" s="76">
        <v>32996502.190000001</v>
      </c>
      <c r="O600" s="76">
        <v>39695203.810000002</v>
      </c>
      <c r="P600" s="56">
        <f t="shared" si="19"/>
        <v>0.45392389318803444</v>
      </c>
    </row>
    <row r="601" spans="1:16" ht="14.4" hidden="1" x14ac:dyDescent="0.2">
      <c r="A601" s="75" t="s">
        <v>369</v>
      </c>
      <c r="B601" s="75" t="s">
        <v>370</v>
      </c>
      <c r="C601" s="58" t="str">
        <f t="shared" si="18"/>
        <v>21375106 MUSEO DE ARTE Y DISEÑO CONTEMPORÁNEO</v>
      </c>
      <c r="D601" s="75" t="s">
        <v>18</v>
      </c>
      <c r="E601" s="75" t="s">
        <v>35</v>
      </c>
      <c r="F601" s="75" t="s">
        <v>36</v>
      </c>
      <c r="G601" s="76">
        <v>23900000</v>
      </c>
      <c r="H601" s="76">
        <v>19746038</v>
      </c>
      <c r="I601" s="76">
        <v>19746038</v>
      </c>
      <c r="J601" s="76">
        <v>0</v>
      </c>
      <c r="K601" s="76">
        <v>0</v>
      </c>
      <c r="L601" s="76">
        <v>0</v>
      </c>
      <c r="M601" s="76">
        <v>9451636.9000000004</v>
      </c>
      <c r="N601" s="76">
        <v>9451636.9000000004</v>
      </c>
      <c r="O601" s="76">
        <v>10294401.1</v>
      </c>
      <c r="P601" s="56">
        <f t="shared" si="19"/>
        <v>0.47865991648552486</v>
      </c>
    </row>
    <row r="602" spans="1:16" ht="14.4" hidden="1" x14ac:dyDescent="0.2">
      <c r="A602" s="75" t="s">
        <v>369</v>
      </c>
      <c r="B602" s="75" t="s">
        <v>370</v>
      </c>
      <c r="C602" s="58" t="str">
        <f t="shared" si="18"/>
        <v>21375106 MUSEO DE ARTE Y DISEÑO CONTEMPORÁNEO</v>
      </c>
      <c r="D602" s="75" t="s">
        <v>18</v>
      </c>
      <c r="E602" s="75" t="s">
        <v>37</v>
      </c>
      <c r="F602" s="75" t="s">
        <v>38</v>
      </c>
      <c r="G602" s="76">
        <v>22480020</v>
      </c>
      <c r="H602" s="76">
        <v>19163320</v>
      </c>
      <c r="I602" s="76">
        <v>19163320</v>
      </c>
      <c r="J602" s="76">
        <v>0</v>
      </c>
      <c r="K602" s="76">
        <v>0</v>
      </c>
      <c r="L602" s="76">
        <v>0</v>
      </c>
      <c r="M602" s="76">
        <v>10179930.51</v>
      </c>
      <c r="N602" s="76">
        <v>10179930.51</v>
      </c>
      <c r="O602" s="76">
        <v>8983389.4900000002</v>
      </c>
      <c r="P602" s="56">
        <f t="shared" si="19"/>
        <v>0.53121956477270116</v>
      </c>
    </row>
    <row r="603" spans="1:16" ht="14.4" hidden="1" x14ac:dyDescent="0.2">
      <c r="A603" s="75" t="s">
        <v>369</v>
      </c>
      <c r="B603" s="75" t="s">
        <v>370</v>
      </c>
      <c r="C603" s="58" t="str">
        <f t="shared" si="18"/>
        <v>21375106 MUSEO DE ARTE Y DISEÑO CONTEMPORÁNEO</v>
      </c>
      <c r="D603" s="75" t="s">
        <v>18</v>
      </c>
      <c r="E603" s="75" t="s">
        <v>39</v>
      </c>
      <c r="F603" s="75" t="s">
        <v>40</v>
      </c>
      <c r="G603" s="76">
        <v>18244827</v>
      </c>
      <c r="H603" s="76">
        <v>18372644</v>
      </c>
      <c r="I603" s="76">
        <v>18372644</v>
      </c>
      <c r="J603" s="76">
        <v>0</v>
      </c>
      <c r="K603" s="76">
        <v>0</v>
      </c>
      <c r="L603" s="76">
        <v>0</v>
      </c>
      <c r="M603" s="76">
        <v>495031.3</v>
      </c>
      <c r="N603" s="76">
        <v>495031.3</v>
      </c>
      <c r="O603" s="76">
        <v>17877612.699999999</v>
      </c>
      <c r="P603" s="56">
        <f t="shared" si="19"/>
        <v>2.6943933600411567E-2</v>
      </c>
    </row>
    <row r="604" spans="1:16" ht="14.4" hidden="1" x14ac:dyDescent="0.2">
      <c r="A604" s="75" t="s">
        <v>369</v>
      </c>
      <c r="B604" s="75" t="s">
        <v>370</v>
      </c>
      <c r="C604" s="58" t="str">
        <f t="shared" si="18"/>
        <v>21375106 MUSEO DE ARTE Y DISEÑO CONTEMPORÁNEO</v>
      </c>
      <c r="D604" s="75" t="s">
        <v>18</v>
      </c>
      <c r="E604" s="75" t="s">
        <v>41</v>
      </c>
      <c r="F604" s="75" t="s">
        <v>42</v>
      </c>
      <c r="G604" s="76">
        <v>15258743</v>
      </c>
      <c r="H604" s="76">
        <v>11758743</v>
      </c>
      <c r="I604" s="76">
        <v>11758743</v>
      </c>
      <c r="J604" s="76">
        <v>0</v>
      </c>
      <c r="K604" s="76">
        <v>0</v>
      </c>
      <c r="L604" s="76">
        <v>0</v>
      </c>
      <c r="M604" s="76">
        <v>10993541.98</v>
      </c>
      <c r="N604" s="76">
        <v>10993541.98</v>
      </c>
      <c r="O604" s="76">
        <v>765201.02</v>
      </c>
      <c r="P604" s="56">
        <f t="shared" si="19"/>
        <v>0.9349249303263113</v>
      </c>
    </row>
    <row r="605" spans="1:16" ht="14.4" hidden="1" x14ac:dyDescent="0.2">
      <c r="A605" s="75" t="s">
        <v>369</v>
      </c>
      <c r="B605" s="75" t="s">
        <v>370</v>
      </c>
      <c r="C605" s="58" t="str">
        <f t="shared" si="18"/>
        <v>21375106 MUSEO DE ARTE Y DISEÑO CONTEMPORÁNEO</v>
      </c>
      <c r="D605" s="75" t="s">
        <v>18</v>
      </c>
      <c r="E605" s="75" t="s">
        <v>43</v>
      </c>
      <c r="F605" s="75" t="s">
        <v>44</v>
      </c>
      <c r="G605" s="76">
        <v>4500000</v>
      </c>
      <c r="H605" s="76">
        <v>3650961</v>
      </c>
      <c r="I605" s="76">
        <v>3650961</v>
      </c>
      <c r="J605" s="76">
        <v>0</v>
      </c>
      <c r="K605" s="76">
        <v>0</v>
      </c>
      <c r="L605" s="76">
        <v>0</v>
      </c>
      <c r="M605" s="76">
        <v>1876361.5</v>
      </c>
      <c r="N605" s="76">
        <v>1876361.5</v>
      </c>
      <c r="O605" s="76">
        <v>1774599.5</v>
      </c>
      <c r="P605" s="56">
        <f t="shared" si="19"/>
        <v>0.51393633073593503</v>
      </c>
    </row>
    <row r="606" spans="1:16" ht="14.4" hidden="1" x14ac:dyDescent="0.2">
      <c r="A606" s="75" t="s">
        <v>369</v>
      </c>
      <c r="B606" s="75" t="s">
        <v>370</v>
      </c>
      <c r="C606" s="58" t="str">
        <f t="shared" si="18"/>
        <v>21375106 MUSEO DE ARTE Y DISEÑO CONTEMPORÁNEO</v>
      </c>
      <c r="D606" s="75" t="s">
        <v>18</v>
      </c>
      <c r="E606" s="75" t="s">
        <v>45</v>
      </c>
      <c r="F606" s="75" t="s">
        <v>46</v>
      </c>
      <c r="G606" s="76">
        <v>21347013</v>
      </c>
      <c r="H606" s="76">
        <v>21536762</v>
      </c>
      <c r="I606" s="76">
        <v>21536762</v>
      </c>
      <c r="J606" s="76">
        <v>0</v>
      </c>
      <c r="K606" s="76">
        <v>0</v>
      </c>
      <c r="L606" s="76">
        <v>0</v>
      </c>
      <c r="M606" s="76">
        <v>10298204.029999999</v>
      </c>
      <c r="N606" s="76">
        <v>9005981.0500000007</v>
      </c>
      <c r="O606" s="76">
        <v>11238557.970000001</v>
      </c>
      <c r="P606" s="56">
        <f t="shared" si="19"/>
        <v>0.47816863231343687</v>
      </c>
    </row>
    <row r="607" spans="1:16" ht="14.4" hidden="1" x14ac:dyDescent="0.2">
      <c r="A607" s="75" t="s">
        <v>369</v>
      </c>
      <c r="B607" s="75" t="s">
        <v>370</v>
      </c>
      <c r="C607" s="58" t="str">
        <f t="shared" si="18"/>
        <v>21375106 MUSEO DE ARTE Y DISEÑO CONTEMPORÁNEO</v>
      </c>
      <c r="D607" s="75" t="s">
        <v>18</v>
      </c>
      <c r="E607" s="75" t="s">
        <v>371</v>
      </c>
      <c r="F607" s="75" t="s">
        <v>48</v>
      </c>
      <c r="G607" s="76">
        <v>20252294</v>
      </c>
      <c r="H607" s="76">
        <v>20432312</v>
      </c>
      <c r="I607" s="76">
        <v>20432312</v>
      </c>
      <c r="J607" s="76">
        <v>0</v>
      </c>
      <c r="K607" s="76">
        <v>0</v>
      </c>
      <c r="L607" s="76">
        <v>0</v>
      </c>
      <c r="M607" s="76">
        <v>9770091.0099999998</v>
      </c>
      <c r="N607" s="76">
        <v>8544243.0500000007</v>
      </c>
      <c r="O607" s="76">
        <v>10662220.99</v>
      </c>
      <c r="P607" s="56">
        <f t="shared" si="19"/>
        <v>0.47816864826652999</v>
      </c>
    </row>
    <row r="608" spans="1:16" ht="14.4" hidden="1" x14ac:dyDescent="0.2">
      <c r="A608" s="75" t="s">
        <v>369</v>
      </c>
      <c r="B608" s="75" t="s">
        <v>370</v>
      </c>
      <c r="C608" s="58" t="str">
        <f t="shared" si="18"/>
        <v>21375106 MUSEO DE ARTE Y DISEÑO CONTEMPORÁNEO</v>
      </c>
      <c r="D608" s="75" t="s">
        <v>18</v>
      </c>
      <c r="E608" s="75" t="s">
        <v>372</v>
      </c>
      <c r="F608" s="75" t="s">
        <v>50</v>
      </c>
      <c r="G608" s="76">
        <v>1094719</v>
      </c>
      <c r="H608" s="76">
        <v>1104450</v>
      </c>
      <c r="I608" s="76">
        <v>1104450</v>
      </c>
      <c r="J608" s="76">
        <v>0</v>
      </c>
      <c r="K608" s="76">
        <v>0</v>
      </c>
      <c r="L608" s="76">
        <v>0</v>
      </c>
      <c r="M608" s="76">
        <v>528113.02</v>
      </c>
      <c r="N608" s="76">
        <v>461738</v>
      </c>
      <c r="O608" s="76">
        <v>576336.98</v>
      </c>
      <c r="P608" s="56">
        <f t="shared" si="19"/>
        <v>0.4781683371814025</v>
      </c>
    </row>
    <row r="609" spans="1:16" ht="14.4" hidden="1" x14ac:dyDescent="0.2">
      <c r="A609" s="75" t="s">
        <v>369</v>
      </c>
      <c r="B609" s="75" t="s">
        <v>370</v>
      </c>
      <c r="C609" s="58" t="str">
        <f t="shared" si="18"/>
        <v>21375106 MUSEO DE ARTE Y DISEÑO CONTEMPORÁNEO</v>
      </c>
      <c r="D609" s="75" t="s">
        <v>18</v>
      </c>
      <c r="E609" s="75" t="s">
        <v>51</v>
      </c>
      <c r="F609" s="75" t="s">
        <v>52</v>
      </c>
      <c r="G609" s="76">
        <v>26419218</v>
      </c>
      <c r="H609" s="76">
        <v>26612275</v>
      </c>
      <c r="I609" s="76">
        <v>26612275</v>
      </c>
      <c r="J609" s="76">
        <v>0</v>
      </c>
      <c r="K609" s="76">
        <v>0</v>
      </c>
      <c r="L609" s="76">
        <v>0</v>
      </c>
      <c r="M609" s="76">
        <v>12262810.43</v>
      </c>
      <c r="N609" s="76">
        <v>10946016.93</v>
      </c>
      <c r="O609" s="76">
        <v>14349464.57</v>
      </c>
      <c r="P609" s="56">
        <f t="shared" si="19"/>
        <v>0.46079526947620975</v>
      </c>
    </row>
    <row r="610" spans="1:16" ht="14.4" hidden="1" x14ac:dyDescent="0.2">
      <c r="A610" s="75" t="s">
        <v>369</v>
      </c>
      <c r="B610" s="75" t="s">
        <v>370</v>
      </c>
      <c r="C610" s="58" t="str">
        <f t="shared" si="18"/>
        <v>21375106 MUSEO DE ARTE Y DISEÑO CONTEMPORÁNEO</v>
      </c>
      <c r="D610" s="75" t="s">
        <v>18</v>
      </c>
      <c r="E610" s="75" t="s">
        <v>373</v>
      </c>
      <c r="F610" s="75" t="s">
        <v>54</v>
      </c>
      <c r="G610" s="76">
        <v>11866750</v>
      </c>
      <c r="H610" s="76">
        <v>11972231</v>
      </c>
      <c r="I610" s="76">
        <v>11972231</v>
      </c>
      <c r="J610" s="76">
        <v>0</v>
      </c>
      <c r="K610" s="76">
        <v>0</v>
      </c>
      <c r="L610" s="76">
        <v>0</v>
      </c>
      <c r="M610" s="76">
        <v>5724745.2400000002</v>
      </c>
      <c r="N610" s="76">
        <v>5005285</v>
      </c>
      <c r="O610" s="76">
        <v>6247485.7599999998</v>
      </c>
      <c r="P610" s="56">
        <f t="shared" si="19"/>
        <v>0.47816862537984778</v>
      </c>
    </row>
    <row r="611" spans="1:16" ht="14.4" hidden="1" x14ac:dyDescent="0.2">
      <c r="A611" s="75" t="s">
        <v>369</v>
      </c>
      <c r="B611" s="75" t="s">
        <v>370</v>
      </c>
      <c r="C611" s="58" t="str">
        <f t="shared" si="18"/>
        <v>21375106 MUSEO DE ARTE Y DISEÑO CONTEMPORÁNEO</v>
      </c>
      <c r="D611" s="75" t="s">
        <v>18</v>
      </c>
      <c r="E611" s="75" t="s">
        <v>374</v>
      </c>
      <c r="F611" s="75" t="s">
        <v>56</v>
      </c>
      <c r="G611" s="76">
        <v>6568312</v>
      </c>
      <c r="H611" s="76">
        <v>6626696</v>
      </c>
      <c r="I611" s="76">
        <v>6626696</v>
      </c>
      <c r="J611" s="76">
        <v>0</v>
      </c>
      <c r="K611" s="76">
        <v>0</v>
      </c>
      <c r="L611" s="76">
        <v>0</v>
      </c>
      <c r="M611" s="76">
        <v>3168678.17</v>
      </c>
      <c r="N611" s="76">
        <v>2770459</v>
      </c>
      <c r="O611" s="76">
        <v>3458017.83</v>
      </c>
      <c r="P611" s="56">
        <f t="shared" si="19"/>
        <v>0.47816863335816218</v>
      </c>
    </row>
    <row r="612" spans="1:16" ht="14.4" hidden="1" x14ac:dyDescent="0.2">
      <c r="A612" s="75" t="s">
        <v>369</v>
      </c>
      <c r="B612" s="75" t="s">
        <v>370</v>
      </c>
      <c r="C612" s="58" t="str">
        <f t="shared" si="18"/>
        <v>21375106 MUSEO DE ARTE Y DISEÑO CONTEMPORÁNEO</v>
      </c>
      <c r="D612" s="75" t="s">
        <v>18</v>
      </c>
      <c r="E612" s="75" t="s">
        <v>375</v>
      </c>
      <c r="F612" s="75" t="s">
        <v>58</v>
      </c>
      <c r="G612" s="76">
        <v>3284156</v>
      </c>
      <c r="H612" s="76">
        <v>3313348</v>
      </c>
      <c r="I612" s="76">
        <v>3313348</v>
      </c>
      <c r="J612" s="76">
        <v>0</v>
      </c>
      <c r="K612" s="76">
        <v>0</v>
      </c>
      <c r="L612" s="76">
        <v>0</v>
      </c>
      <c r="M612" s="76">
        <v>1584339.09</v>
      </c>
      <c r="N612" s="76">
        <v>1385225</v>
      </c>
      <c r="O612" s="76">
        <v>1729008.91</v>
      </c>
      <c r="P612" s="56">
        <f t="shared" si="19"/>
        <v>0.4781686348672099</v>
      </c>
    </row>
    <row r="613" spans="1:16" ht="14.4" hidden="1" x14ac:dyDescent="0.2">
      <c r="A613" s="75" t="s">
        <v>369</v>
      </c>
      <c r="B613" s="75" t="s">
        <v>370</v>
      </c>
      <c r="C613" s="58" t="str">
        <f t="shared" si="18"/>
        <v>21375106 MUSEO DE ARTE Y DISEÑO CONTEMPORÁNEO</v>
      </c>
      <c r="D613" s="75" t="s">
        <v>18</v>
      </c>
      <c r="E613" s="75" t="s">
        <v>376</v>
      </c>
      <c r="F613" s="75" t="s">
        <v>60</v>
      </c>
      <c r="G613" s="76">
        <v>4700000</v>
      </c>
      <c r="H613" s="76">
        <v>4700000</v>
      </c>
      <c r="I613" s="76">
        <v>4700000</v>
      </c>
      <c r="J613" s="76">
        <v>0</v>
      </c>
      <c r="K613" s="76">
        <v>0</v>
      </c>
      <c r="L613" s="76">
        <v>0</v>
      </c>
      <c r="M613" s="76">
        <v>1785047.93</v>
      </c>
      <c r="N613" s="76">
        <v>1785047.93</v>
      </c>
      <c r="O613" s="76">
        <v>2914952.07</v>
      </c>
      <c r="P613" s="56">
        <f t="shared" si="19"/>
        <v>0.37979743191489362</v>
      </c>
    </row>
    <row r="614" spans="1:16" ht="14.4" hidden="1" x14ac:dyDescent="0.2">
      <c r="A614" s="75" t="s">
        <v>369</v>
      </c>
      <c r="B614" s="75" t="s">
        <v>370</v>
      </c>
      <c r="C614" s="58" t="str">
        <f t="shared" si="18"/>
        <v>21375106 MUSEO DE ARTE Y DISEÑO CONTEMPORÁNEO</v>
      </c>
      <c r="D614" s="75" t="s">
        <v>18</v>
      </c>
      <c r="E614" s="75" t="s">
        <v>61</v>
      </c>
      <c r="F614" s="75" t="s">
        <v>62</v>
      </c>
      <c r="G614" s="76">
        <v>89064769</v>
      </c>
      <c r="H614" s="76">
        <v>89064769</v>
      </c>
      <c r="I614" s="76">
        <v>38353256.869999997</v>
      </c>
      <c r="J614" s="76">
        <v>0</v>
      </c>
      <c r="K614" s="76">
        <v>0</v>
      </c>
      <c r="L614" s="76">
        <v>0</v>
      </c>
      <c r="M614" s="76">
        <v>10136460.210000001</v>
      </c>
      <c r="N614" s="76">
        <v>9136194.2300000004</v>
      </c>
      <c r="O614" s="76">
        <v>78928308.790000007</v>
      </c>
      <c r="P614" s="56">
        <f t="shared" si="19"/>
        <v>0.11380998708928332</v>
      </c>
    </row>
    <row r="615" spans="1:16" ht="14.4" hidden="1" x14ac:dyDescent="0.2">
      <c r="A615" s="75" t="s">
        <v>369</v>
      </c>
      <c r="B615" s="75" t="s">
        <v>370</v>
      </c>
      <c r="C615" s="58" t="str">
        <f t="shared" si="18"/>
        <v>21375106 MUSEO DE ARTE Y DISEÑO CONTEMPORÁNEO</v>
      </c>
      <c r="D615" s="75" t="s">
        <v>18</v>
      </c>
      <c r="E615" s="75" t="s">
        <v>71</v>
      </c>
      <c r="F615" s="75" t="s">
        <v>72</v>
      </c>
      <c r="G615" s="76">
        <v>8316000</v>
      </c>
      <c r="H615" s="76">
        <v>8446000</v>
      </c>
      <c r="I615" s="76">
        <v>5381223.04</v>
      </c>
      <c r="J615" s="76">
        <v>0</v>
      </c>
      <c r="K615" s="76">
        <v>0</v>
      </c>
      <c r="L615" s="76">
        <v>0</v>
      </c>
      <c r="M615" s="76">
        <v>4323348.03</v>
      </c>
      <c r="N615" s="76">
        <v>3618127.28</v>
      </c>
      <c r="O615" s="76">
        <v>4122651.97</v>
      </c>
      <c r="P615" s="56">
        <f t="shared" si="19"/>
        <v>0.51188113071276342</v>
      </c>
    </row>
    <row r="616" spans="1:16" ht="14.4" hidden="1" x14ac:dyDescent="0.2">
      <c r="A616" s="75" t="s">
        <v>369</v>
      </c>
      <c r="B616" s="75" t="s">
        <v>370</v>
      </c>
      <c r="C616" s="58" t="str">
        <f t="shared" si="18"/>
        <v>21375106 MUSEO DE ARTE Y DISEÑO CONTEMPORÁNEO</v>
      </c>
      <c r="D616" s="75" t="s">
        <v>18</v>
      </c>
      <c r="E616" s="75" t="s">
        <v>75</v>
      </c>
      <c r="F616" s="75" t="s">
        <v>76</v>
      </c>
      <c r="G616" s="76">
        <v>5400000</v>
      </c>
      <c r="H616" s="76">
        <v>5400000</v>
      </c>
      <c r="I616" s="76">
        <v>3719472.38</v>
      </c>
      <c r="J616" s="76">
        <v>0</v>
      </c>
      <c r="K616" s="76">
        <v>0</v>
      </c>
      <c r="L616" s="76">
        <v>0</v>
      </c>
      <c r="M616" s="76">
        <v>3354739.99</v>
      </c>
      <c r="N616" s="76">
        <v>3043489.41</v>
      </c>
      <c r="O616" s="76">
        <v>2045260.01</v>
      </c>
      <c r="P616" s="56">
        <f t="shared" si="19"/>
        <v>0.62124814629629632</v>
      </c>
    </row>
    <row r="617" spans="1:16" ht="14.4" hidden="1" x14ac:dyDescent="0.2">
      <c r="A617" s="75" t="s">
        <v>369</v>
      </c>
      <c r="B617" s="75" t="s">
        <v>370</v>
      </c>
      <c r="C617" s="58" t="str">
        <f t="shared" si="18"/>
        <v>21375106 MUSEO DE ARTE Y DISEÑO CONTEMPORÁNEO</v>
      </c>
      <c r="D617" s="75" t="s">
        <v>18</v>
      </c>
      <c r="E617" s="75" t="s">
        <v>77</v>
      </c>
      <c r="F617" s="75" t="s">
        <v>78</v>
      </c>
      <c r="G617" s="76">
        <v>600000</v>
      </c>
      <c r="H617" s="76">
        <v>600000</v>
      </c>
      <c r="I617" s="76">
        <v>20000</v>
      </c>
      <c r="J617" s="76">
        <v>0</v>
      </c>
      <c r="K617" s="76">
        <v>0</v>
      </c>
      <c r="L617" s="76">
        <v>0</v>
      </c>
      <c r="M617" s="76">
        <v>0</v>
      </c>
      <c r="N617" s="76">
        <v>0</v>
      </c>
      <c r="O617" s="76">
        <v>600000</v>
      </c>
      <c r="P617" s="56">
        <f t="shared" si="19"/>
        <v>0</v>
      </c>
    </row>
    <row r="618" spans="1:16" ht="14.4" hidden="1" x14ac:dyDescent="0.2">
      <c r="A618" s="75" t="s">
        <v>369</v>
      </c>
      <c r="B618" s="75" t="s">
        <v>370</v>
      </c>
      <c r="C618" s="58" t="str">
        <f t="shared" si="18"/>
        <v>21375106 MUSEO DE ARTE Y DISEÑO CONTEMPORÁNEO</v>
      </c>
      <c r="D618" s="75" t="s">
        <v>18</v>
      </c>
      <c r="E618" s="75" t="s">
        <v>79</v>
      </c>
      <c r="F618" s="75" t="s">
        <v>80</v>
      </c>
      <c r="G618" s="76">
        <v>2316000</v>
      </c>
      <c r="H618" s="76">
        <v>2446000</v>
      </c>
      <c r="I618" s="76">
        <v>1641750.66</v>
      </c>
      <c r="J618" s="76">
        <v>0</v>
      </c>
      <c r="K618" s="76">
        <v>0</v>
      </c>
      <c r="L618" s="76">
        <v>0</v>
      </c>
      <c r="M618" s="76">
        <v>968608.04</v>
      </c>
      <c r="N618" s="76">
        <v>574637.87</v>
      </c>
      <c r="O618" s="76">
        <v>1477391.96</v>
      </c>
      <c r="P618" s="56">
        <f t="shared" si="19"/>
        <v>0.39599674570727722</v>
      </c>
    </row>
    <row r="619" spans="1:16" ht="14.4" hidden="1" x14ac:dyDescent="0.2">
      <c r="A619" s="75" t="s">
        <v>369</v>
      </c>
      <c r="B619" s="75" t="s">
        <v>370</v>
      </c>
      <c r="C619" s="58" t="str">
        <f t="shared" si="18"/>
        <v>21375106 MUSEO DE ARTE Y DISEÑO CONTEMPORÁNEO</v>
      </c>
      <c r="D619" s="75" t="s">
        <v>18</v>
      </c>
      <c r="E619" s="75" t="s">
        <v>83</v>
      </c>
      <c r="F619" s="75" t="s">
        <v>84</v>
      </c>
      <c r="G619" s="76">
        <v>42399269</v>
      </c>
      <c r="H619" s="76">
        <v>42399269</v>
      </c>
      <c r="I619" s="76">
        <v>9519802</v>
      </c>
      <c r="J619" s="76">
        <v>0</v>
      </c>
      <c r="K619" s="76">
        <v>0</v>
      </c>
      <c r="L619" s="76">
        <v>0</v>
      </c>
      <c r="M619" s="76">
        <v>1427218.73</v>
      </c>
      <c r="N619" s="76">
        <v>1141775</v>
      </c>
      <c r="O619" s="76">
        <v>40972050.270000003</v>
      </c>
      <c r="P619" s="56">
        <f t="shared" si="19"/>
        <v>3.3661399445353644E-2</v>
      </c>
    </row>
    <row r="620" spans="1:16" ht="14.4" hidden="1" x14ac:dyDescent="0.2">
      <c r="A620" s="75" t="s">
        <v>369</v>
      </c>
      <c r="B620" s="75" t="s">
        <v>370</v>
      </c>
      <c r="C620" s="58" t="str">
        <f t="shared" si="18"/>
        <v>21375106 MUSEO DE ARTE Y DISEÑO CONTEMPORÁNEO</v>
      </c>
      <c r="D620" s="75" t="s">
        <v>18</v>
      </c>
      <c r="E620" s="75" t="s">
        <v>87</v>
      </c>
      <c r="F620" s="75" t="s">
        <v>88</v>
      </c>
      <c r="G620" s="76">
        <v>9500000</v>
      </c>
      <c r="H620" s="76">
        <v>9500000</v>
      </c>
      <c r="I620" s="76">
        <v>4750000</v>
      </c>
      <c r="J620" s="76">
        <v>0</v>
      </c>
      <c r="K620" s="76">
        <v>0</v>
      </c>
      <c r="L620" s="76">
        <v>0</v>
      </c>
      <c r="M620" s="76">
        <v>0</v>
      </c>
      <c r="N620" s="76">
        <v>0</v>
      </c>
      <c r="O620" s="76">
        <v>9500000</v>
      </c>
      <c r="P620" s="56">
        <f t="shared" si="19"/>
        <v>0</v>
      </c>
    </row>
    <row r="621" spans="1:16" ht="14.4" hidden="1" x14ac:dyDescent="0.2">
      <c r="A621" s="75" t="s">
        <v>369</v>
      </c>
      <c r="B621" s="75" t="s">
        <v>370</v>
      </c>
      <c r="C621" s="58" t="str">
        <f t="shared" si="18"/>
        <v>21375106 MUSEO DE ARTE Y DISEÑO CONTEMPORÁNEO</v>
      </c>
      <c r="D621" s="75" t="s">
        <v>18</v>
      </c>
      <c r="E621" s="75" t="s">
        <v>89</v>
      </c>
      <c r="F621" s="75" t="s">
        <v>90</v>
      </c>
      <c r="G621" s="76">
        <v>3085000</v>
      </c>
      <c r="H621" s="76">
        <v>3085000</v>
      </c>
      <c r="I621" s="76">
        <v>1530527</v>
      </c>
      <c r="J621" s="76">
        <v>0</v>
      </c>
      <c r="K621" s="76">
        <v>0</v>
      </c>
      <c r="L621" s="76">
        <v>0</v>
      </c>
      <c r="M621" s="76">
        <v>0</v>
      </c>
      <c r="N621" s="76">
        <v>0</v>
      </c>
      <c r="O621" s="76">
        <v>3085000</v>
      </c>
      <c r="P621" s="56">
        <f t="shared" si="19"/>
        <v>0</v>
      </c>
    </row>
    <row r="622" spans="1:16" ht="14.4" hidden="1" x14ac:dyDescent="0.2">
      <c r="A622" s="75" t="s">
        <v>369</v>
      </c>
      <c r="B622" s="75" t="s">
        <v>370</v>
      </c>
      <c r="C622" s="58" t="str">
        <f t="shared" si="18"/>
        <v>21375106 MUSEO DE ARTE Y DISEÑO CONTEMPORÁNEO</v>
      </c>
      <c r="D622" s="75" t="s">
        <v>18</v>
      </c>
      <c r="E622" s="75" t="s">
        <v>91</v>
      </c>
      <c r="F622" s="75" t="s">
        <v>92</v>
      </c>
      <c r="G622" s="76">
        <v>29814269</v>
      </c>
      <c r="H622" s="76">
        <v>29814269</v>
      </c>
      <c r="I622" s="76">
        <v>3239275</v>
      </c>
      <c r="J622" s="76">
        <v>0</v>
      </c>
      <c r="K622" s="76">
        <v>0</v>
      </c>
      <c r="L622" s="76">
        <v>0</v>
      </c>
      <c r="M622" s="76">
        <v>1427218.73</v>
      </c>
      <c r="N622" s="76">
        <v>1141775</v>
      </c>
      <c r="O622" s="76">
        <v>28387050.27</v>
      </c>
      <c r="P622" s="56">
        <f t="shared" si="19"/>
        <v>4.7870324440958116E-2</v>
      </c>
    </row>
    <row r="623" spans="1:16" ht="14.4" hidden="1" x14ac:dyDescent="0.2">
      <c r="A623" s="75" t="s">
        <v>369</v>
      </c>
      <c r="B623" s="75" t="s">
        <v>370</v>
      </c>
      <c r="C623" s="58" t="str">
        <f t="shared" si="18"/>
        <v>21375106 MUSEO DE ARTE Y DISEÑO CONTEMPORÁNEO</v>
      </c>
      <c r="D623" s="75" t="s">
        <v>18</v>
      </c>
      <c r="E623" s="75" t="s">
        <v>93</v>
      </c>
      <c r="F623" s="75" t="s">
        <v>94</v>
      </c>
      <c r="G623" s="76">
        <v>23836000</v>
      </c>
      <c r="H623" s="76">
        <v>23836000</v>
      </c>
      <c r="I623" s="76">
        <v>14202437.58</v>
      </c>
      <c r="J623" s="76">
        <v>0</v>
      </c>
      <c r="K623" s="76">
        <v>0</v>
      </c>
      <c r="L623" s="76">
        <v>0</v>
      </c>
      <c r="M623" s="76">
        <v>3356370.21</v>
      </c>
      <c r="N623" s="76">
        <v>3346768.71</v>
      </c>
      <c r="O623" s="76">
        <v>20479629.789999999</v>
      </c>
      <c r="P623" s="56">
        <f t="shared" si="19"/>
        <v>0.14081096702466855</v>
      </c>
    </row>
    <row r="624" spans="1:16" ht="14.4" hidden="1" x14ac:dyDescent="0.2">
      <c r="A624" s="75" t="s">
        <v>369</v>
      </c>
      <c r="B624" s="75" t="s">
        <v>370</v>
      </c>
      <c r="C624" s="58" t="str">
        <f t="shared" si="18"/>
        <v>21375106 MUSEO DE ARTE Y DISEÑO CONTEMPORÁNEO</v>
      </c>
      <c r="D624" s="75" t="s">
        <v>18</v>
      </c>
      <c r="E624" s="75" t="s">
        <v>99</v>
      </c>
      <c r="F624" s="75" t="s">
        <v>100</v>
      </c>
      <c r="G624" s="76">
        <v>6836000</v>
      </c>
      <c r="H624" s="76">
        <v>6836000</v>
      </c>
      <c r="I624" s="76">
        <v>4306067.58</v>
      </c>
      <c r="J624" s="76">
        <v>0</v>
      </c>
      <c r="K624" s="76">
        <v>0</v>
      </c>
      <c r="L624" s="76">
        <v>0</v>
      </c>
      <c r="M624" s="76">
        <v>3254653.26</v>
      </c>
      <c r="N624" s="76">
        <v>3245051.76</v>
      </c>
      <c r="O624" s="76">
        <v>3581346.74</v>
      </c>
      <c r="P624" s="56">
        <f t="shared" si="19"/>
        <v>0.476104923932124</v>
      </c>
    </row>
    <row r="625" spans="1:16" ht="14.4" hidden="1" x14ac:dyDescent="0.2">
      <c r="A625" s="75" t="s">
        <v>369</v>
      </c>
      <c r="B625" s="75" t="s">
        <v>370</v>
      </c>
      <c r="C625" s="58" t="str">
        <f t="shared" si="18"/>
        <v>21375106 MUSEO DE ARTE Y DISEÑO CONTEMPORÁNEO</v>
      </c>
      <c r="D625" s="75" t="s">
        <v>18</v>
      </c>
      <c r="E625" s="75" t="s">
        <v>101</v>
      </c>
      <c r="F625" s="75" t="s">
        <v>102</v>
      </c>
      <c r="G625" s="76">
        <v>17000000</v>
      </c>
      <c r="H625" s="76">
        <v>17000000</v>
      </c>
      <c r="I625" s="76">
        <v>9896370</v>
      </c>
      <c r="J625" s="76">
        <v>0</v>
      </c>
      <c r="K625" s="76">
        <v>0</v>
      </c>
      <c r="L625" s="76">
        <v>0</v>
      </c>
      <c r="M625" s="76">
        <v>101716.95</v>
      </c>
      <c r="N625" s="76">
        <v>101716.95</v>
      </c>
      <c r="O625" s="76">
        <v>16898283.050000001</v>
      </c>
      <c r="P625" s="56">
        <f t="shared" si="19"/>
        <v>5.9833500000000001E-3</v>
      </c>
    </row>
    <row r="626" spans="1:16" ht="14.4" hidden="1" x14ac:dyDescent="0.2">
      <c r="A626" s="75" t="s">
        <v>369</v>
      </c>
      <c r="B626" s="75" t="s">
        <v>370</v>
      </c>
      <c r="C626" s="58" t="str">
        <f t="shared" si="18"/>
        <v>21375106 MUSEO DE ARTE Y DISEÑO CONTEMPORÁNEO</v>
      </c>
      <c r="D626" s="75" t="s">
        <v>18</v>
      </c>
      <c r="E626" s="75" t="s">
        <v>103</v>
      </c>
      <c r="F626" s="75" t="s">
        <v>104</v>
      </c>
      <c r="G626" s="76">
        <v>366000</v>
      </c>
      <c r="H626" s="76">
        <v>366000</v>
      </c>
      <c r="I626" s="76">
        <v>0</v>
      </c>
      <c r="J626" s="76">
        <v>0</v>
      </c>
      <c r="K626" s="76">
        <v>0</v>
      </c>
      <c r="L626" s="76">
        <v>0</v>
      </c>
      <c r="M626" s="76">
        <v>0</v>
      </c>
      <c r="N626" s="76">
        <v>0</v>
      </c>
      <c r="O626" s="76">
        <v>366000</v>
      </c>
      <c r="P626" s="56">
        <f t="shared" si="19"/>
        <v>0</v>
      </c>
    </row>
    <row r="627" spans="1:16" ht="14.4" hidden="1" x14ac:dyDescent="0.2">
      <c r="A627" s="75" t="s">
        <v>369</v>
      </c>
      <c r="B627" s="75" t="s">
        <v>370</v>
      </c>
      <c r="C627" s="58" t="str">
        <f t="shared" si="18"/>
        <v>21375106 MUSEO DE ARTE Y DISEÑO CONTEMPORÁNEO</v>
      </c>
      <c r="D627" s="75" t="s">
        <v>18</v>
      </c>
      <c r="E627" s="75" t="s">
        <v>107</v>
      </c>
      <c r="F627" s="75" t="s">
        <v>108</v>
      </c>
      <c r="G627" s="76">
        <v>366000</v>
      </c>
      <c r="H627" s="76">
        <v>366000</v>
      </c>
      <c r="I627" s="76">
        <v>0</v>
      </c>
      <c r="J627" s="76">
        <v>0</v>
      </c>
      <c r="K627" s="76">
        <v>0</v>
      </c>
      <c r="L627" s="76">
        <v>0</v>
      </c>
      <c r="M627" s="76">
        <v>0</v>
      </c>
      <c r="N627" s="76">
        <v>0</v>
      </c>
      <c r="O627" s="76">
        <v>366000</v>
      </c>
      <c r="P627" s="56">
        <f t="shared" si="19"/>
        <v>0</v>
      </c>
    </row>
    <row r="628" spans="1:16" ht="14.4" hidden="1" x14ac:dyDescent="0.2">
      <c r="A628" s="75" t="s">
        <v>369</v>
      </c>
      <c r="B628" s="75" t="s">
        <v>370</v>
      </c>
      <c r="C628" s="58" t="str">
        <f t="shared" si="18"/>
        <v>21375106 MUSEO DE ARTE Y DISEÑO CONTEMPORÁNEO</v>
      </c>
      <c r="D628" s="75" t="s">
        <v>18</v>
      </c>
      <c r="E628" s="75" t="s">
        <v>109</v>
      </c>
      <c r="F628" s="75" t="s">
        <v>110</v>
      </c>
      <c r="G628" s="76">
        <v>9510000</v>
      </c>
      <c r="H628" s="76">
        <v>9510000</v>
      </c>
      <c r="I628" s="76">
        <v>6741385.4699999997</v>
      </c>
      <c r="J628" s="76">
        <v>0</v>
      </c>
      <c r="K628" s="76">
        <v>0</v>
      </c>
      <c r="L628" s="76">
        <v>0</v>
      </c>
      <c r="M628" s="76">
        <v>305153</v>
      </c>
      <c r="N628" s="76">
        <v>305153</v>
      </c>
      <c r="O628" s="76">
        <v>9204847</v>
      </c>
      <c r="P628" s="56">
        <f t="shared" si="19"/>
        <v>3.20875920084122E-2</v>
      </c>
    </row>
    <row r="629" spans="1:16" ht="14.4" hidden="1" x14ac:dyDescent="0.2">
      <c r="A629" s="75" t="s">
        <v>369</v>
      </c>
      <c r="B629" s="75" t="s">
        <v>370</v>
      </c>
      <c r="C629" s="58" t="str">
        <f t="shared" si="18"/>
        <v>21375106 MUSEO DE ARTE Y DISEÑO CONTEMPORÁNEO</v>
      </c>
      <c r="D629" s="75" t="s">
        <v>18</v>
      </c>
      <c r="E629" s="75" t="s">
        <v>111</v>
      </c>
      <c r="F629" s="75" t="s">
        <v>112</v>
      </c>
      <c r="G629" s="76">
        <v>9510000</v>
      </c>
      <c r="H629" s="76">
        <v>9510000</v>
      </c>
      <c r="I629" s="76">
        <v>6741385.4699999997</v>
      </c>
      <c r="J629" s="76">
        <v>0</v>
      </c>
      <c r="K629" s="76">
        <v>0</v>
      </c>
      <c r="L629" s="76">
        <v>0</v>
      </c>
      <c r="M629" s="76">
        <v>305153</v>
      </c>
      <c r="N629" s="76">
        <v>305153</v>
      </c>
      <c r="O629" s="76">
        <v>9204847</v>
      </c>
      <c r="P629" s="56">
        <f t="shared" si="19"/>
        <v>3.20875920084122E-2</v>
      </c>
    </row>
    <row r="630" spans="1:16" ht="14.4" hidden="1" x14ac:dyDescent="0.2">
      <c r="A630" s="75" t="s">
        <v>369</v>
      </c>
      <c r="B630" s="75" t="s">
        <v>370</v>
      </c>
      <c r="C630" s="58" t="str">
        <f t="shared" si="18"/>
        <v>21375106 MUSEO DE ARTE Y DISEÑO CONTEMPORÁNEO</v>
      </c>
      <c r="D630" s="75" t="s">
        <v>18</v>
      </c>
      <c r="E630" s="75" t="s">
        <v>121</v>
      </c>
      <c r="F630" s="75" t="s">
        <v>122</v>
      </c>
      <c r="G630" s="76">
        <v>3967500</v>
      </c>
      <c r="H630" s="76">
        <v>3787500</v>
      </c>
      <c r="I630" s="76">
        <v>2210681.98</v>
      </c>
      <c r="J630" s="76">
        <v>0</v>
      </c>
      <c r="K630" s="76">
        <v>0</v>
      </c>
      <c r="L630" s="76">
        <v>0</v>
      </c>
      <c r="M630" s="76">
        <v>724370.24</v>
      </c>
      <c r="N630" s="76">
        <v>724370.24</v>
      </c>
      <c r="O630" s="76">
        <v>3063129.76</v>
      </c>
      <c r="P630" s="56">
        <f t="shared" si="19"/>
        <v>0.19125286864686469</v>
      </c>
    </row>
    <row r="631" spans="1:16" ht="14.4" hidden="1" x14ac:dyDescent="0.2">
      <c r="A631" s="75" t="s">
        <v>369</v>
      </c>
      <c r="B631" s="75" t="s">
        <v>370</v>
      </c>
      <c r="C631" s="58" t="str">
        <f t="shared" si="18"/>
        <v>21375106 MUSEO DE ARTE Y DISEÑO CONTEMPORÁNEO</v>
      </c>
      <c r="D631" s="75" t="s">
        <v>18</v>
      </c>
      <c r="E631" s="75" t="s">
        <v>123</v>
      </c>
      <c r="F631" s="75" t="s">
        <v>124</v>
      </c>
      <c r="G631" s="76">
        <v>282500</v>
      </c>
      <c r="H631" s="76">
        <v>282500</v>
      </c>
      <c r="I631" s="76">
        <v>206221.12</v>
      </c>
      <c r="J631" s="76">
        <v>0</v>
      </c>
      <c r="K631" s="76">
        <v>0</v>
      </c>
      <c r="L631" s="76">
        <v>0</v>
      </c>
      <c r="M631" s="76">
        <v>141250</v>
      </c>
      <c r="N631" s="76">
        <v>141250</v>
      </c>
      <c r="O631" s="76">
        <v>141250</v>
      </c>
      <c r="P631" s="56">
        <f t="shared" si="19"/>
        <v>0.5</v>
      </c>
    </row>
    <row r="632" spans="1:16" ht="14.4" hidden="1" x14ac:dyDescent="0.2">
      <c r="A632" s="75" t="s">
        <v>369</v>
      </c>
      <c r="B632" s="75" t="s">
        <v>370</v>
      </c>
      <c r="C632" s="58" t="str">
        <f t="shared" si="18"/>
        <v>21375106 MUSEO DE ARTE Y DISEÑO CONTEMPORÁNEO</v>
      </c>
      <c r="D632" s="75" t="s">
        <v>18</v>
      </c>
      <c r="E632" s="75" t="s">
        <v>129</v>
      </c>
      <c r="F632" s="75" t="s">
        <v>130</v>
      </c>
      <c r="G632" s="76">
        <v>2525000</v>
      </c>
      <c r="H632" s="76">
        <v>2351730</v>
      </c>
      <c r="I632" s="76">
        <v>1397910.66</v>
      </c>
      <c r="J632" s="76">
        <v>0</v>
      </c>
      <c r="K632" s="76">
        <v>0</v>
      </c>
      <c r="L632" s="76">
        <v>0</v>
      </c>
      <c r="M632" s="76">
        <v>423750</v>
      </c>
      <c r="N632" s="76">
        <v>423750</v>
      </c>
      <c r="O632" s="76">
        <v>1927980</v>
      </c>
      <c r="P632" s="56">
        <f t="shared" si="19"/>
        <v>0.18018650100139047</v>
      </c>
    </row>
    <row r="633" spans="1:16" ht="14.4" hidden="1" x14ac:dyDescent="0.2">
      <c r="A633" s="75" t="s">
        <v>369</v>
      </c>
      <c r="B633" s="75" t="s">
        <v>370</v>
      </c>
      <c r="C633" s="58" t="str">
        <f t="shared" si="18"/>
        <v>21375106 MUSEO DE ARTE Y DISEÑO CONTEMPORÁNEO</v>
      </c>
      <c r="D633" s="75" t="s">
        <v>18</v>
      </c>
      <c r="E633" s="75" t="s">
        <v>133</v>
      </c>
      <c r="F633" s="75" t="s">
        <v>134</v>
      </c>
      <c r="G633" s="76">
        <v>360000</v>
      </c>
      <c r="H633" s="76">
        <v>360000</v>
      </c>
      <c r="I633" s="76">
        <v>255194.4</v>
      </c>
      <c r="J633" s="76">
        <v>0</v>
      </c>
      <c r="K633" s="76">
        <v>0</v>
      </c>
      <c r="L633" s="76">
        <v>0</v>
      </c>
      <c r="M633" s="76">
        <v>71190</v>
      </c>
      <c r="N633" s="76">
        <v>71190</v>
      </c>
      <c r="O633" s="76">
        <v>288810</v>
      </c>
      <c r="P633" s="56">
        <f t="shared" si="19"/>
        <v>0.19775000000000001</v>
      </c>
    </row>
    <row r="634" spans="1:16" ht="14.4" hidden="1" x14ac:dyDescent="0.2">
      <c r="A634" s="75" t="s">
        <v>369</v>
      </c>
      <c r="B634" s="75" t="s">
        <v>370</v>
      </c>
      <c r="C634" s="58" t="str">
        <f t="shared" si="18"/>
        <v>21375106 MUSEO DE ARTE Y DISEÑO CONTEMPORÁNEO</v>
      </c>
      <c r="D634" s="75" t="s">
        <v>18</v>
      </c>
      <c r="E634" s="75" t="s">
        <v>135</v>
      </c>
      <c r="F634" s="75" t="s">
        <v>136</v>
      </c>
      <c r="G634" s="76">
        <v>300000</v>
      </c>
      <c r="H634" s="76">
        <v>300000</v>
      </c>
      <c r="I634" s="76">
        <v>0</v>
      </c>
      <c r="J634" s="76">
        <v>0</v>
      </c>
      <c r="K634" s="76">
        <v>0</v>
      </c>
      <c r="L634" s="76">
        <v>0</v>
      </c>
      <c r="M634" s="76">
        <v>0</v>
      </c>
      <c r="N634" s="76">
        <v>0</v>
      </c>
      <c r="O634" s="76">
        <v>300000</v>
      </c>
      <c r="P634" s="56">
        <f t="shared" si="19"/>
        <v>0</v>
      </c>
    </row>
    <row r="635" spans="1:16" ht="14.4" hidden="1" x14ac:dyDescent="0.2">
      <c r="A635" s="75" t="s">
        <v>369</v>
      </c>
      <c r="B635" s="75" t="s">
        <v>370</v>
      </c>
      <c r="C635" s="58" t="str">
        <f t="shared" si="18"/>
        <v>21375106 MUSEO DE ARTE Y DISEÑO CONTEMPORÁNEO</v>
      </c>
      <c r="D635" s="75" t="s">
        <v>18</v>
      </c>
      <c r="E635" s="75" t="s">
        <v>137</v>
      </c>
      <c r="F635" s="75" t="s">
        <v>138</v>
      </c>
      <c r="G635" s="76">
        <v>500000</v>
      </c>
      <c r="H635" s="76">
        <v>493270</v>
      </c>
      <c r="I635" s="76">
        <v>351355.8</v>
      </c>
      <c r="J635" s="76">
        <v>0</v>
      </c>
      <c r="K635" s="76">
        <v>0</v>
      </c>
      <c r="L635" s="76">
        <v>0</v>
      </c>
      <c r="M635" s="76">
        <v>88180.24</v>
      </c>
      <c r="N635" s="76">
        <v>88180.24</v>
      </c>
      <c r="O635" s="76">
        <v>405089.76</v>
      </c>
      <c r="P635" s="56">
        <f t="shared" si="19"/>
        <v>0.17876667950615283</v>
      </c>
    </row>
    <row r="636" spans="1:16" ht="14.4" hidden="1" x14ac:dyDescent="0.2">
      <c r="A636" s="75" t="s">
        <v>369</v>
      </c>
      <c r="B636" s="75" t="s">
        <v>370</v>
      </c>
      <c r="C636" s="58" t="str">
        <f t="shared" si="18"/>
        <v>21375106 MUSEO DE ARTE Y DISEÑO CONTEMPORÁNEO</v>
      </c>
      <c r="D636" s="75" t="s">
        <v>18</v>
      </c>
      <c r="E636" s="75" t="s">
        <v>139</v>
      </c>
      <c r="F636" s="75" t="s">
        <v>140</v>
      </c>
      <c r="G636" s="76">
        <v>420000</v>
      </c>
      <c r="H636" s="76">
        <v>420000</v>
      </c>
      <c r="I636" s="76">
        <v>297726.8</v>
      </c>
      <c r="J636" s="76">
        <v>0</v>
      </c>
      <c r="K636" s="76">
        <v>0</v>
      </c>
      <c r="L636" s="76">
        <v>0</v>
      </c>
      <c r="M636" s="76">
        <v>0</v>
      </c>
      <c r="N636" s="76">
        <v>0</v>
      </c>
      <c r="O636" s="76">
        <v>420000</v>
      </c>
      <c r="P636" s="56">
        <f t="shared" si="19"/>
        <v>0</v>
      </c>
    </row>
    <row r="637" spans="1:16" ht="14.4" hidden="1" x14ac:dyDescent="0.2">
      <c r="A637" s="75" t="s">
        <v>369</v>
      </c>
      <c r="B637" s="75" t="s">
        <v>370</v>
      </c>
      <c r="C637" s="58" t="str">
        <f t="shared" si="18"/>
        <v>21375106 MUSEO DE ARTE Y DISEÑO CONTEMPORÁNEO</v>
      </c>
      <c r="D637" s="75" t="s">
        <v>18</v>
      </c>
      <c r="E637" s="75" t="s">
        <v>143</v>
      </c>
      <c r="F637" s="75" t="s">
        <v>144</v>
      </c>
      <c r="G637" s="76">
        <v>420000</v>
      </c>
      <c r="H637" s="76">
        <v>420000</v>
      </c>
      <c r="I637" s="76">
        <v>297726.8</v>
      </c>
      <c r="J637" s="76">
        <v>0</v>
      </c>
      <c r="K637" s="76">
        <v>0</v>
      </c>
      <c r="L637" s="76">
        <v>0</v>
      </c>
      <c r="M637" s="76">
        <v>0</v>
      </c>
      <c r="N637" s="76">
        <v>0</v>
      </c>
      <c r="O637" s="76">
        <v>420000</v>
      </c>
      <c r="P637" s="56">
        <f t="shared" si="19"/>
        <v>0</v>
      </c>
    </row>
    <row r="638" spans="1:16" ht="14.4" hidden="1" x14ac:dyDescent="0.2">
      <c r="A638" s="75" t="s">
        <v>369</v>
      </c>
      <c r="B638" s="75" t="s">
        <v>370</v>
      </c>
      <c r="C638" s="58" t="str">
        <f t="shared" si="18"/>
        <v>21375106 MUSEO DE ARTE Y DISEÑO CONTEMPORÁNEO</v>
      </c>
      <c r="D638" s="75" t="s">
        <v>18</v>
      </c>
      <c r="E638" s="75" t="s">
        <v>145</v>
      </c>
      <c r="F638" s="75" t="s">
        <v>146</v>
      </c>
      <c r="G638" s="76">
        <v>250000</v>
      </c>
      <c r="H638" s="76">
        <v>300000</v>
      </c>
      <c r="I638" s="76">
        <v>0</v>
      </c>
      <c r="J638" s="76">
        <v>0</v>
      </c>
      <c r="K638" s="76">
        <v>0</v>
      </c>
      <c r="L638" s="76">
        <v>0</v>
      </c>
      <c r="M638" s="76">
        <v>0</v>
      </c>
      <c r="N638" s="76">
        <v>0</v>
      </c>
      <c r="O638" s="76">
        <v>300000</v>
      </c>
      <c r="P638" s="56">
        <f t="shared" si="19"/>
        <v>0</v>
      </c>
    </row>
    <row r="639" spans="1:16" ht="14.4" hidden="1" x14ac:dyDescent="0.2">
      <c r="A639" s="75" t="s">
        <v>369</v>
      </c>
      <c r="B639" s="75" t="s">
        <v>370</v>
      </c>
      <c r="C639" s="58" t="str">
        <f t="shared" si="18"/>
        <v>21375106 MUSEO DE ARTE Y DISEÑO CONTEMPORÁNEO</v>
      </c>
      <c r="D639" s="75" t="s">
        <v>18</v>
      </c>
      <c r="E639" s="75" t="s">
        <v>289</v>
      </c>
      <c r="F639" s="75" t="s">
        <v>290</v>
      </c>
      <c r="G639" s="76">
        <v>0</v>
      </c>
      <c r="H639" s="76">
        <v>50000</v>
      </c>
      <c r="I639" s="76">
        <v>0</v>
      </c>
      <c r="J639" s="76">
        <v>0</v>
      </c>
      <c r="K639" s="76">
        <v>0</v>
      </c>
      <c r="L639" s="76">
        <v>0</v>
      </c>
      <c r="M639" s="76">
        <v>0</v>
      </c>
      <c r="N639" s="76">
        <v>0</v>
      </c>
      <c r="O639" s="76">
        <v>50000</v>
      </c>
      <c r="P639" s="56">
        <f t="shared" si="19"/>
        <v>0</v>
      </c>
    </row>
    <row r="640" spans="1:16" ht="14.4" hidden="1" x14ac:dyDescent="0.2">
      <c r="A640" s="75" t="s">
        <v>369</v>
      </c>
      <c r="B640" s="75" t="s">
        <v>370</v>
      </c>
      <c r="C640" s="58" t="str">
        <f t="shared" si="18"/>
        <v>21375106 MUSEO DE ARTE Y DISEÑO CONTEMPORÁNEO</v>
      </c>
      <c r="D640" s="75" t="s">
        <v>18</v>
      </c>
      <c r="E640" s="75" t="s">
        <v>149</v>
      </c>
      <c r="F640" s="75" t="s">
        <v>150</v>
      </c>
      <c r="G640" s="76">
        <v>250000</v>
      </c>
      <c r="H640" s="76">
        <v>250000</v>
      </c>
      <c r="I640" s="76">
        <v>0</v>
      </c>
      <c r="J640" s="76">
        <v>0</v>
      </c>
      <c r="K640" s="76">
        <v>0</v>
      </c>
      <c r="L640" s="76">
        <v>0</v>
      </c>
      <c r="M640" s="76">
        <v>0</v>
      </c>
      <c r="N640" s="76">
        <v>0</v>
      </c>
      <c r="O640" s="76">
        <v>250000</v>
      </c>
      <c r="P640" s="56">
        <f t="shared" si="19"/>
        <v>0</v>
      </c>
    </row>
    <row r="641" spans="1:16" ht="14.4" hidden="1" x14ac:dyDescent="0.2">
      <c r="A641" s="75" t="s">
        <v>369</v>
      </c>
      <c r="B641" s="75" t="s">
        <v>370</v>
      </c>
      <c r="C641" s="58" t="str">
        <f t="shared" si="18"/>
        <v>21375106 MUSEO DE ARTE Y DISEÑO CONTEMPORÁNEO</v>
      </c>
      <c r="D641" s="75" t="s">
        <v>18</v>
      </c>
      <c r="E641" s="75" t="s">
        <v>151</v>
      </c>
      <c r="F641" s="75" t="s">
        <v>152</v>
      </c>
      <c r="G641" s="76">
        <v>10129800</v>
      </c>
      <c r="H641" s="76">
        <v>10129800</v>
      </c>
      <c r="I641" s="76">
        <v>3844593.94</v>
      </c>
      <c r="J641" s="76">
        <v>0</v>
      </c>
      <c r="K641" s="76">
        <v>0</v>
      </c>
      <c r="L641" s="76">
        <v>0</v>
      </c>
      <c r="M641" s="76">
        <v>612735.36</v>
      </c>
      <c r="N641" s="76">
        <v>612735.36</v>
      </c>
      <c r="O641" s="76">
        <v>9517064.6400000006</v>
      </c>
      <c r="P641" s="56">
        <f t="shared" si="19"/>
        <v>6.0488396611976546E-2</v>
      </c>
    </row>
    <row r="642" spans="1:16" ht="14.4" hidden="1" x14ac:dyDescent="0.2">
      <c r="A642" s="75" t="s">
        <v>369</v>
      </c>
      <c r="B642" s="75" t="s">
        <v>370</v>
      </c>
      <c r="C642" s="58" t="str">
        <f t="shared" si="18"/>
        <v>21375106 MUSEO DE ARTE Y DISEÑO CONTEMPORÁNEO</v>
      </c>
      <c r="D642" s="75" t="s">
        <v>18</v>
      </c>
      <c r="E642" s="75" t="s">
        <v>153</v>
      </c>
      <c r="F642" s="75" t="s">
        <v>154</v>
      </c>
      <c r="G642" s="76">
        <v>2030000</v>
      </c>
      <c r="H642" s="76">
        <v>480000</v>
      </c>
      <c r="I642" s="76">
        <v>340259.2</v>
      </c>
      <c r="J642" s="76">
        <v>0</v>
      </c>
      <c r="K642" s="76">
        <v>0</v>
      </c>
      <c r="L642" s="76">
        <v>0</v>
      </c>
      <c r="M642" s="76">
        <v>75000</v>
      </c>
      <c r="N642" s="76">
        <v>75000</v>
      </c>
      <c r="O642" s="76">
        <v>405000</v>
      </c>
      <c r="P642" s="56">
        <f t="shared" si="19"/>
        <v>0.15625</v>
      </c>
    </row>
    <row r="643" spans="1:16" ht="14.4" hidden="1" x14ac:dyDescent="0.2">
      <c r="A643" s="75" t="s">
        <v>369</v>
      </c>
      <c r="B643" s="75" t="s">
        <v>370</v>
      </c>
      <c r="C643" s="58" t="str">
        <f t="shared" si="18"/>
        <v>21375106 MUSEO DE ARTE Y DISEÑO CONTEMPORÁNEO</v>
      </c>
      <c r="D643" s="75" t="s">
        <v>18</v>
      </c>
      <c r="E643" s="75" t="s">
        <v>155</v>
      </c>
      <c r="F643" s="75" t="s">
        <v>156</v>
      </c>
      <c r="G643" s="76">
        <v>480000</v>
      </c>
      <c r="H643" s="76">
        <v>480000</v>
      </c>
      <c r="I643" s="76">
        <v>340259.2</v>
      </c>
      <c r="J643" s="76">
        <v>0</v>
      </c>
      <c r="K643" s="76">
        <v>0</v>
      </c>
      <c r="L643" s="76">
        <v>0</v>
      </c>
      <c r="M643" s="76">
        <v>75000</v>
      </c>
      <c r="N643" s="76">
        <v>75000</v>
      </c>
      <c r="O643" s="76">
        <v>405000</v>
      </c>
      <c r="P643" s="56">
        <f t="shared" si="19"/>
        <v>0.15625</v>
      </c>
    </row>
    <row r="644" spans="1:16" ht="14.4" hidden="1" x14ac:dyDescent="0.2">
      <c r="A644" s="75" t="s">
        <v>369</v>
      </c>
      <c r="B644" s="75" t="s">
        <v>370</v>
      </c>
      <c r="C644" s="58" t="str">
        <f t="shared" si="18"/>
        <v>21375106 MUSEO DE ARTE Y DISEÑO CONTEMPORÁNEO</v>
      </c>
      <c r="D644" s="75" t="s">
        <v>18</v>
      </c>
      <c r="E644" s="75" t="s">
        <v>159</v>
      </c>
      <c r="F644" s="75" t="s">
        <v>160</v>
      </c>
      <c r="G644" s="76">
        <v>1520000</v>
      </c>
      <c r="H644" s="76">
        <v>0</v>
      </c>
      <c r="I644" s="76">
        <v>0</v>
      </c>
      <c r="J644" s="76">
        <v>0</v>
      </c>
      <c r="K644" s="76">
        <v>0</v>
      </c>
      <c r="L644" s="76">
        <v>0</v>
      </c>
      <c r="M644" s="76">
        <v>0</v>
      </c>
      <c r="N644" s="76">
        <v>0</v>
      </c>
      <c r="O644" s="76">
        <v>0</v>
      </c>
      <c r="P644" s="56">
        <f t="shared" si="19"/>
        <v>0</v>
      </c>
    </row>
    <row r="645" spans="1:16" ht="14.4" hidden="1" x14ac:dyDescent="0.2">
      <c r="A645" s="75" t="s">
        <v>369</v>
      </c>
      <c r="B645" s="75" t="s">
        <v>370</v>
      </c>
      <c r="C645" s="58" t="str">
        <f t="shared" si="18"/>
        <v>21375106 MUSEO DE ARTE Y DISEÑO CONTEMPORÁNEO</v>
      </c>
      <c r="D645" s="75" t="s">
        <v>18</v>
      </c>
      <c r="E645" s="75" t="s">
        <v>161</v>
      </c>
      <c r="F645" s="75" t="s">
        <v>162</v>
      </c>
      <c r="G645" s="76">
        <v>30000</v>
      </c>
      <c r="H645" s="76">
        <v>0</v>
      </c>
      <c r="I645" s="76">
        <v>0</v>
      </c>
      <c r="J645" s="76">
        <v>0</v>
      </c>
      <c r="K645" s="76">
        <v>0</v>
      </c>
      <c r="L645" s="76">
        <v>0</v>
      </c>
      <c r="M645" s="76">
        <v>0</v>
      </c>
      <c r="N645" s="76">
        <v>0</v>
      </c>
      <c r="O645" s="76">
        <v>0</v>
      </c>
      <c r="P645" s="56">
        <f t="shared" si="19"/>
        <v>0</v>
      </c>
    </row>
    <row r="646" spans="1:16" ht="14.4" hidden="1" x14ac:dyDescent="0.2">
      <c r="A646" s="75" t="s">
        <v>369</v>
      </c>
      <c r="B646" s="75" t="s">
        <v>370</v>
      </c>
      <c r="C646" s="58" t="str">
        <f t="shared" si="18"/>
        <v>21375106 MUSEO DE ARTE Y DISEÑO CONTEMPORÁNEO</v>
      </c>
      <c r="D646" s="75" t="s">
        <v>18</v>
      </c>
      <c r="E646" s="75" t="s">
        <v>169</v>
      </c>
      <c r="F646" s="75" t="s">
        <v>170</v>
      </c>
      <c r="G646" s="76">
        <v>4068800</v>
      </c>
      <c r="H646" s="76">
        <v>7508800</v>
      </c>
      <c r="I646" s="76">
        <v>1930952.75</v>
      </c>
      <c r="J646" s="76">
        <v>0</v>
      </c>
      <c r="K646" s="76">
        <v>0</v>
      </c>
      <c r="L646" s="76">
        <v>0</v>
      </c>
      <c r="M646" s="76">
        <v>486885.36</v>
      </c>
      <c r="N646" s="76">
        <v>486885.36</v>
      </c>
      <c r="O646" s="76">
        <v>7021914.6399999997</v>
      </c>
      <c r="P646" s="56">
        <f t="shared" si="19"/>
        <v>6.4841966759002764E-2</v>
      </c>
    </row>
    <row r="647" spans="1:16" ht="14.4" hidden="1" x14ac:dyDescent="0.2">
      <c r="A647" s="75" t="s">
        <v>369</v>
      </c>
      <c r="B647" s="75" t="s">
        <v>370</v>
      </c>
      <c r="C647" s="58" t="str">
        <f t="shared" ref="C647:C710" si="20">+CONCATENATE(A647," ",B647)</f>
        <v>21375106 MUSEO DE ARTE Y DISEÑO CONTEMPORÁNEO</v>
      </c>
      <c r="D647" s="75" t="s">
        <v>18</v>
      </c>
      <c r="E647" s="75" t="s">
        <v>171</v>
      </c>
      <c r="F647" s="75" t="s">
        <v>172</v>
      </c>
      <c r="G647" s="76">
        <v>900000</v>
      </c>
      <c r="H647" s="76">
        <v>700000</v>
      </c>
      <c r="I647" s="76">
        <v>469912.12</v>
      </c>
      <c r="J647" s="76">
        <v>0</v>
      </c>
      <c r="K647" s="76">
        <v>0</v>
      </c>
      <c r="L647" s="76">
        <v>0</v>
      </c>
      <c r="M647" s="76">
        <v>0</v>
      </c>
      <c r="N647" s="76">
        <v>0</v>
      </c>
      <c r="O647" s="76">
        <v>700000</v>
      </c>
      <c r="P647" s="56">
        <f t="shared" ref="P647:P710" si="21">+IFERROR(M647/H647,0)</f>
        <v>0</v>
      </c>
    </row>
    <row r="648" spans="1:16" ht="14.4" hidden="1" x14ac:dyDescent="0.2">
      <c r="A648" s="75" t="s">
        <v>369</v>
      </c>
      <c r="B648" s="75" t="s">
        <v>370</v>
      </c>
      <c r="C648" s="58" t="str">
        <f t="shared" si="20"/>
        <v>21375106 MUSEO DE ARTE Y DISEÑO CONTEMPORÁNEO</v>
      </c>
      <c r="D648" s="75" t="s">
        <v>18</v>
      </c>
      <c r="E648" s="75" t="s">
        <v>173</v>
      </c>
      <c r="F648" s="75" t="s">
        <v>174</v>
      </c>
      <c r="G648" s="76">
        <v>118800</v>
      </c>
      <c r="H648" s="76">
        <v>0</v>
      </c>
      <c r="I648" s="76">
        <v>0</v>
      </c>
      <c r="J648" s="76">
        <v>0</v>
      </c>
      <c r="K648" s="76">
        <v>0</v>
      </c>
      <c r="L648" s="76">
        <v>0</v>
      </c>
      <c r="M648" s="76">
        <v>0</v>
      </c>
      <c r="N648" s="76">
        <v>0</v>
      </c>
      <c r="O648" s="76">
        <v>0</v>
      </c>
      <c r="P648" s="56">
        <f t="shared" si="21"/>
        <v>0</v>
      </c>
    </row>
    <row r="649" spans="1:16" ht="14.4" hidden="1" x14ac:dyDescent="0.2">
      <c r="A649" s="75" t="s">
        <v>369</v>
      </c>
      <c r="B649" s="75" t="s">
        <v>370</v>
      </c>
      <c r="C649" s="58" t="str">
        <f t="shared" si="20"/>
        <v>21375106 MUSEO DE ARTE Y DISEÑO CONTEMPORÁNEO</v>
      </c>
      <c r="D649" s="75" t="s">
        <v>18</v>
      </c>
      <c r="E649" s="75" t="s">
        <v>175</v>
      </c>
      <c r="F649" s="75" t="s">
        <v>176</v>
      </c>
      <c r="G649" s="76">
        <v>1000000</v>
      </c>
      <c r="H649" s="76">
        <v>0</v>
      </c>
      <c r="I649" s="76">
        <v>0</v>
      </c>
      <c r="J649" s="76">
        <v>0</v>
      </c>
      <c r="K649" s="76">
        <v>0</v>
      </c>
      <c r="L649" s="76">
        <v>0</v>
      </c>
      <c r="M649" s="76">
        <v>0</v>
      </c>
      <c r="N649" s="76">
        <v>0</v>
      </c>
      <c r="O649" s="76">
        <v>0</v>
      </c>
      <c r="P649" s="56">
        <f t="shared" si="21"/>
        <v>0</v>
      </c>
    </row>
    <row r="650" spans="1:16" ht="14.4" hidden="1" x14ac:dyDescent="0.2">
      <c r="A650" s="75" t="s">
        <v>369</v>
      </c>
      <c r="B650" s="75" t="s">
        <v>370</v>
      </c>
      <c r="C650" s="58" t="str">
        <f t="shared" si="20"/>
        <v>21375106 MUSEO DE ARTE Y DISEÑO CONTEMPORÁNEO</v>
      </c>
      <c r="D650" s="75" t="s">
        <v>18</v>
      </c>
      <c r="E650" s="75" t="s">
        <v>177</v>
      </c>
      <c r="F650" s="75" t="s">
        <v>178</v>
      </c>
      <c r="G650" s="76">
        <v>1100000</v>
      </c>
      <c r="H650" s="76">
        <v>6008800</v>
      </c>
      <c r="I650" s="76">
        <v>867755.85</v>
      </c>
      <c r="J650" s="76">
        <v>0</v>
      </c>
      <c r="K650" s="76">
        <v>0</v>
      </c>
      <c r="L650" s="76">
        <v>0</v>
      </c>
      <c r="M650" s="76">
        <v>486885.36</v>
      </c>
      <c r="N650" s="76">
        <v>486885.36</v>
      </c>
      <c r="O650" s="76">
        <v>5521914.6399999997</v>
      </c>
      <c r="P650" s="56">
        <f t="shared" si="21"/>
        <v>8.1028717880442011E-2</v>
      </c>
    </row>
    <row r="651" spans="1:16" ht="14.4" hidden="1" x14ac:dyDescent="0.2">
      <c r="A651" s="75" t="s">
        <v>369</v>
      </c>
      <c r="B651" s="75" t="s">
        <v>370</v>
      </c>
      <c r="C651" s="58" t="str">
        <f t="shared" si="20"/>
        <v>21375106 MUSEO DE ARTE Y DISEÑO CONTEMPORÁNEO</v>
      </c>
      <c r="D651" s="75" t="s">
        <v>18</v>
      </c>
      <c r="E651" s="75" t="s">
        <v>179</v>
      </c>
      <c r="F651" s="75" t="s">
        <v>180</v>
      </c>
      <c r="G651" s="76">
        <v>150000</v>
      </c>
      <c r="H651" s="76">
        <v>150000</v>
      </c>
      <c r="I651" s="76">
        <v>106331</v>
      </c>
      <c r="J651" s="76">
        <v>0</v>
      </c>
      <c r="K651" s="76">
        <v>0</v>
      </c>
      <c r="L651" s="76">
        <v>0</v>
      </c>
      <c r="M651" s="76">
        <v>0</v>
      </c>
      <c r="N651" s="76">
        <v>0</v>
      </c>
      <c r="O651" s="76">
        <v>150000</v>
      </c>
      <c r="P651" s="56">
        <f t="shared" si="21"/>
        <v>0</v>
      </c>
    </row>
    <row r="652" spans="1:16" ht="14.4" hidden="1" x14ac:dyDescent="0.2">
      <c r="A652" s="75" t="s">
        <v>369</v>
      </c>
      <c r="B652" s="75" t="s">
        <v>370</v>
      </c>
      <c r="C652" s="58" t="str">
        <f t="shared" si="20"/>
        <v>21375106 MUSEO DE ARTE Y DISEÑO CONTEMPORÁNEO</v>
      </c>
      <c r="D652" s="75" t="s">
        <v>18</v>
      </c>
      <c r="E652" s="75" t="s">
        <v>181</v>
      </c>
      <c r="F652" s="75" t="s">
        <v>182</v>
      </c>
      <c r="G652" s="76">
        <v>800000</v>
      </c>
      <c r="H652" s="76">
        <v>650000</v>
      </c>
      <c r="I652" s="76">
        <v>486953.78</v>
      </c>
      <c r="J652" s="76">
        <v>0</v>
      </c>
      <c r="K652" s="76">
        <v>0</v>
      </c>
      <c r="L652" s="76">
        <v>0</v>
      </c>
      <c r="M652" s="76">
        <v>0</v>
      </c>
      <c r="N652" s="76">
        <v>0</v>
      </c>
      <c r="O652" s="76">
        <v>650000</v>
      </c>
      <c r="P652" s="56">
        <f t="shared" si="21"/>
        <v>0</v>
      </c>
    </row>
    <row r="653" spans="1:16" ht="14.4" hidden="1" x14ac:dyDescent="0.2">
      <c r="A653" s="75" t="s">
        <v>369</v>
      </c>
      <c r="B653" s="75" t="s">
        <v>370</v>
      </c>
      <c r="C653" s="58" t="str">
        <f t="shared" si="20"/>
        <v>21375106 MUSEO DE ARTE Y DISEÑO CONTEMPORÁNEO</v>
      </c>
      <c r="D653" s="75" t="s">
        <v>18</v>
      </c>
      <c r="E653" s="75" t="s">
        <v>183</v>
      </c>
      <c r="F653" s="75" t="s">
        <v>184</v>
      </c>
      <c r="G653" s="76">
        <v>1100000</v>
      </c>
      <c r="H653" s="76">
        <v>1100000</v>
      </c>
      <c r="I653" s="76">
        <v>779760.67</v>
      </c>
      <c r="J653" s="76">
        <v>0</v>
      </c>
      <c r="K653" s="76">
        <v>0</v>
      </c>
      <c r="L653" s="76">
        <v>0</v>
      </c>
      <c r="M653" s="76">
        <v>50850</v>
      </c>
      <c r="N653" s="76">
        <v>50850</v>
      </c>
      <c r="O653" s="76">
        <v>1049150</v>
      </c>
      <c r="P653" s="56">
        <f t="shared" si="21"/>
        <v>4.6227272727272728E-2</v>
      </c>
    </row>
    <row r="654" spans="1:16" ht="14.4" hidden="1" x14ac:dyDescent="0.2">
      <c r="A654" s="75" t="s">
        <v>369</v>
      </c>
      <c r="B654" s="75" t="s">
        <v>370</v>
      </c>
      <c r="C654" s="58" t="str">
        <f t="shared" si="20"/>
        <v>21375106 MUSEO DE ARTE Y DISEÑO CONTEMPORÁNEO</v>
      </c>
      <c r="D654" s="75" t="s">
        <v>18</v>
      </c>
      <c r="E654" s="75" t="s">
        <v>185</v>
      </c>
      <c r="F654" s="75" t="s">
        <v>186</v>
      </c>
      <c r="G654" s="76">
        <v>300000</v>
      </c>
      <c r="H654" s="76">
        <v>300000</v>
      </c>
      <c r="I654" s="76">
        <v>212662</v>
      </c>
      <c r="J654" s="76">
        <v>0</v>
      </c>
      <c r="K654" s="76">
        <v>0</v>
      </c>
      <c r="L654" s="76">
        <v>0</v>
      </c>
      <c r="M654" s="76">
        <v>50850</v>
      </c>
      <c r="N654" s="76">
        <v>50850</v>
      </c>
      <c r="O654" s="76">
        <v>249150</v>
      </c>
      <c r="P654" s="56">
        <f t="shared" si="21"/>
        <v>0.16950000000000001</v>
      </c>
    </row>
    <row r="655" spans="1:16" ht="14.4" hidden="1" x14ac:dyDescent="0.2">
      <c r="A655" s="75" t="s">
        <v>369</v>
      </c>
      <c r="B655" s="75" t="s">
        <v>370</v>
      </c>
      <c r="C655" s="58" t="str">
        <f t="shared" si="20"/>
        <v>21375106 MUSEO DE ARTE Y DISEÑO CONTEMPORÁNEO</v>
      </c>
      <c r="D655" s="75" t="s">
        <v>18</v>
      </c>
      <c r="E655" s="75" t="s">
        <v>187</v>
      </c>
      <c r="F655" s="75" t="s">
        <v>188</v>
      </c>
      <c r="G655" s="76">
        <v>800000</v>
      </c>
      <c r="H655" s="76">
        <v>800000</v>
      </c>
      <c r="I655" s="76">
        <v>567098.67000000004</v>
      </c>
      <c r="J655" s="76">
        <v>0</v>
      </c>
      <c r="K655" s="76">
        <v>0</v>
      </c>
      <c r="L655" s="76">
        <v>0</v>
      </c>
      <c r="M655" s="76">
        <v>0</v>
      </c>
      <c r="N655" s="76">
        <v>0</v>
      </c>
      <c r="O655" s="76">
        <v>800000</v>
      </c>
      <c r="P655" s="56">
        <f t="shared" si="21"/>
        <v>0</v>
      </c>
    </row>
    <row r="656" spans="1:16" ht="14.4" hidden="1" x14ac:dyDescent="0.2">
      <c r="A656" s="75" t="s">
        <v>369</v>
      </c>
      <c r="B656" s="75" t="s">
        <v>370</v>
      </c>
      <c r="C656" s="58" t="str">
        <f t="shared" si="20"/>
        <v>21375106 MUSEO DE ARTE Y DISEÑO CONTEMPORÁNEO</v>
      </c>
      <c r="D656" s="75" t="s">
        <v>18</v>
      </c>
      <c r="E656" s="75" t="s">
        <v>189</v>
      </c>
      <c r="F656" s="75" t="s">
        <v>190</v>
      </c>
      <c r="G656" s="76">
        <v>2931000</v>
      </c>
      <c r="H656" s="76">
        <v>1041000</v>
      </c>
      <c r="I656" s="76">
        <v>793621.32</v>
      </c>
      <c r="J656" s="76">
        <v>0</v>
      </c>
      <c r="K656" s="76">
        <v>0</v>
      </c>
      <c r="L656" s="76">
        <v>0</v>
      </c>
      <c r="M656" s="76">
        <v>0</v>
      </c>
      <c r="N656" s="76">
        <v>0</v>
      </c>
      <c r="O656" s="76">
        <v>1041000</v>
      </c>
      <c r="P656" s="56">
        <f t="shared" si="21"/>
        <v>0</v>
      </c>
    </row>
    <row r="657" spans="1:16" ht="14.4" hidden="1" x14ac:dyDescent="0.2">
      <c r="A657" s="75" t="s">
        <v>369</v>
      </c>
      <c r="B657" s="75" t="s">
        <v>370</v>
      </c>
      <c r="C657" s="58" t="str">
        <f t="shared" si="20"/>
        <v>21375106 MUSEO DE ARTE Y DISEÑO CONTEMPORÁNEO</v>
      </c>
      <c r="D657" s="75" t="s">
        <v>18</v>
      </c>
      <c r="E657" s="75" t="s">
        <v>191</v>
      </c>
      <c r="F657" s="75" t="s">
        <v>192</v>
      </c>
      <c r="G657" s="76">
        <v>200000</v>
      </c>
      <c r="H657" s="76">
        <v>150000</v>
      </c>
      <c r="I657" s="76">
        <v>118885.58</v>
      </c>
      <c r="J657" s="76">
        <v>0</v>
      </c>
      <c r="K657" s="76">
        <v>0</v>
      </c>
      <c r="L657" s="76">
        <v>0</v>
      </c>
      <c r="M657" s="76">
        <v>0</v>
      </c>
      <c r="N657" s="76">
        <v>0</v>
      </c>
      <c r="O657" s="76">
        <v>150000</v>
      </c>
      <c r="P657" s="56">
        <f t="shared" si="21"/>
        <v>0</v>
      </c>
    </row>
    <row r="658" spans="1:16" ht="14.4" hidden="1" x14ac:dyDescent="0.2">
      <c r="A658" s="75" t="s">
        <v>369</v>
      </c>
      <c r="B658" s="75" t="s">
        <v>370</v>
      </c>
      <c r="C658" s="58" t="str">
        <f t="shared" si="20"/>
        <v>21375106 MUSEO DE ARTE Y DISEÑO CONTEMPORÁNEO</v>
      </c>
      <c r="D658" s="75" t="s">
        <v>18</v>
      </c>
      <c r="E658" s="75" t="s">
        <v>195</v>
      </c>
      <c r="F658" s="75" t="s">
        <v>196</v>
      </c>
      <c r="G658" s="76">
        <v>500000</v>
      </c>
      <c r="H658" s="76">
        <v>10000</v>
      </c>
      <c r="I658" s="76">
        <v>0</v>
      </c>
      <c r="J658" s="76">
        <v>0</v>
      </c>
      <c r="K658" s="76">
        <v>0</v>
      </c>
      <c r="L658" s="76">
        <v>0</v>
      </c>
      <c r="M658" s="76">
        <v>0</v>
      </c>
      <c r="N658" s="76">
        <v>0</v>
      </c>
      <c r="O658" s="76">
        <v>10000</v>
      </c>
      <c r="P658" s="56">
        <f t="shared" si="21"/>
        <v>0</v>
      </c>
    </row>
    <row r="659" spans="1:16" ht="14.4" hidden="1" x14ac:dyDescent="0.2">
      <c r="A659" s="75" t="s">
        <v>369</v>
      </c>
      <c r="B659" s="75" t="s">
        <v>370</v>
      </c>
      <c r="C659" s="58" t="str">
        <f t="shared" si="20"/>
        <v>21375106 MUSEO DE ARTE Y DISEÑO CONTEMPORÁNEO</v>
      </c>
      <c r="D659" s="75" t="s">
        <v>18</v>
      </c>
      <c r="E659" s="75" t="s">
        <v>197</v>
      </c>
      <c r="F659" s="75" t="s">
        <v>198</v>
      </c>
      <c r="G659" s="76">
        <v>1000000</v>
      </c>
      <c r="H659" s="76">
        <v>800000</v>
      </c>
      <c r="I659" s="76">
        <v>617317</v>
      </c>
      <c r="J659" s="76">
        <v>0</v>
      </c>
      <c r="K659" s="76">
        <v>0</v>
      </c>
      <c r="L659" s="76">
        <v>0</v>
      </c>
      <c r="M659" s="76">
        <v>0</v>
      </c>
      <c r="N659" s="76">
        <v>0</v>
      </c>
      <c r="O659" s="76">
        <v>800000</v>
      </c>
      <c r="P659" s="56">
        <f t="shared" si="21"/>
        <v>0</v>
      </c>
    </row>
    <row r="660" spans="1:16" ht="14.4" hidden="1" x14ac:dyDescent="0.2">
      <c r="A660" s="75" t="s">
        <v>369</v>
      </c>
      <c r="B660" s="75" t="s">
        <v>370</v>
      </c>
      <c r="C660" s="58" t="str">
        <f t="shared" si="20"/>
        <v>21375106 MUSEO DE ARTE Y DISEÑO CONTEMPORÁNEO</v>
      </c>
      <c r="D660" s="75" t="s">
        <v>18</v>
      </c>
      <c r="E660" s="75" t="s">
        <v>199</v>
      </c>
      <c r="F660" s="75" t="s">
        <v>200</v>
      </c>
      <c r="G660" s="76">
        <v>650000</v>
      </c>
      <c r="H660" s="76">
        <v>0</v>
      </c>
      <c r="I660" s="76">
        <v>0</v>
      </c>
      <c r="J660" s="76">
        <v>0</v>
      </c>
      <c r="K660" s="76">
        <v>0</v>
      </c>
      <c r="L660" s="76">
        <v>0</v>
      </c>
      <c r="M660" s="76">
        <v>0</v>
      </c>
      <c r="N660" s="76">
        <v>0</v>
      </c>
      <c r="O660" s="76">
        <v>0</v>
      </c>
      <c r="P660" s="56">
        <f t="shared" si="21"/>
        <v>0</v>
      </c>
    </row>
    <row r="661" spans="1:16" ht="14.4" hidden="1" x14ac:dyDescent="0.2">
      <c r="A661" s="75" t="s">
        <v>369</v>
      </c>
      <c r="B661" s="75" t="s">
        <v>370</v>
      </c>
      <c r="C661" s="58" t="str">
        <f t="shared" si="20"/>
        <v>21375106 MUSEO DE ARTE Y DISEÑO CONTEMPORÁNEO</v>
      </c>
      <c r="D661" s="75" t="s">
        <v>18</v>
      </c>
      <c r="E661" s="75" t="s">
        <v>201</v>
      </c>
      <c r="F661" s="75" t="s">
        <v>202</v>
      </c>
      <c r="G661" s="76">
        <v>81000</v>
      </c>
      <c r="H661" s="76">
        <v>81000</v>
      </c>
      <c r="I661" s="76">
        <v>57418.74</v>
      </c>
      <c r="J661" s="76">
        <v>0</v>
      </c>
      <c r="K661" s="76">
        <v>0</v>
      </c>
      <c r="L661" s="76">
        <v>0</v>
      </c>
      <c r="M661" s="76">
        <v>0</v>
      </c>
      <c r="N661" s="76">
        <v>0</v>
      </c>
      <c r="O661" s="76">
        <v>81000</v>
      </c>
      <c r="P661" s="56">
        <f t="shared" si="21"/>
        <v>0</v>
      </c>
    </row>
    <row r="662" spans="1:16" ht="14.4" hidden="1" x14ac:dyDescent="0.2">
      <c r="A662" s="75" t="s">
        <v>369</v>
      </c>
      <c r="B662" s="75" t="s">
        <v>370</v>
      </c>
      <c r="C662" s="58" t="str">
        <f t="shared" si="20"/>
        <v>21375106 MUSEO DE ARTE Y DISEÑO CONTEMPORÁNEO</v>
      </c>
      <c r="D662" s="75" t="s">
        <v>18</v>
      </c>
      <c r="E662" s="75" t="s">
        <v>205</v>
      </c>
      <c r="F662" s="75" t="s">
        <v>206</v>
      </c>
      <c r="G662" s="76">
        <v>500000</v>
      </c>
      <c r="H662" s="76">
        <v>0</v>
      </c>
      <c r="I662" s="76">
        <v>0</v>
      </c>
      <c r="J662" s="76">
        <v>0</v>
      </c>
      <c r="K662" s="76">
        <v>0</v>
      </c>
      <c r="L662" s="76">
        <v>0</v>
      </c>
      <c r="M662" s="76">
        <v>0</v>
      </c>
      <c r="N662" s="76">
        <v>0</v>
      </c>
      <c r="O662" s="76">
        <v>0</v>
      </c>
      <c r="P662" s="56">
        <f t="shared" si="21"/>
        <v>0</v>
      </c>
    </row>
    <row r="663" spans="1:16" ht="14.4" hidden="1" x14ac:dyDescent="0.2">
      <c r="A663" s="75" t="s">
        <v>369</v>
      </c>
      <c r="B663" s="75" t="s">
        <v>370</v>
      </c>
      <c r="C663" s="58" t="str">
        <f t="shared" si="20"/>
        <v>21375106 MUSEO DE ARTE Y DISEÑO CONTEMPORÁNEO</v>
      </c>
      <c r="D663" s="75" t="s">
        <v>18</v>
      </c>
      <c r="E663" s="75" t="s">
        <v>207</v>
      </c>
      <c r="F663" s="75" t="s">
        <v>208</v>
      </c>
      <c r="G663" s="76">
        <v>21084777</v>
      </c>
      <c r="H663" s="76">
        <v>21120196</v>
      </c>
      <c r="I663" s="76">
        <v>18201271.420000002</v>
      </c>
      <c r="J663" s="76">
        <v>0</v>
      </c>
      <c r="K663" s="76">
        <v>0</v>
      </c>
      <c r="L663" s="76">
        <v>0</v>
      </c>
      <c r="M663" s="76">
        <v>13694031.16</v>
      </c>
      <c r="N663" s="76">
        <v>12917997.039999999</v>
      </c>
      <c r="O663" s="76">
        <v>7426164.8399999999</v>
      </c>
      <c r="P663" s="56">
        <f t="shared" si="21"/>
        <v>0.64838560967900105</v>
      </c>
    </row>
    <row r="664" spans="1:16" ht="14.4" hidden="1" x14ac:dyDescent="0.2">
      <c r="A664" s="75" t="s">
        <v>369</v>
      </c>
      <c r="B664" s="75" t="s">
        <v>370</v>
      </c>
      <c r="C664" s="58" t="str">
        <f t="shared" si="20"/>
        <v>21375106 MUSEO DE ARTE Y DISEÑO CONTEMPORÁNEO</v>
      </c>
      <c r="D664" s="75" t="s">
        <v>18</v>
      </c>
      <c r="E664" s="75" t="s">
        <v>209</v>
      </c>
      <c r="F664" s="75" t="s">
        <v>210</v>
      </c>
      <c r="G664" s="76">
        <v>3984777</v>
      </c>
      <c r="H664" s="76">
        <v>4020196</v>
      </c>
      <c r="I664" s="76">
        <v>4020196</v>
      </c>
      <c r="J664" s="76">
        <v>0</v>
      </c>
      <c r="K664" s="76">
        <v>0</v>
      </c>
      <c r="L664" s="76">
        <v>0</v>
      </c>
      <c r="M664" s="76">
        <v>2185217.9500000002</v>
      </c>
      <c r="N664" s="76">
        <v>1484188.8</v>
      </c>
      <c r="O664" s="76">
        <v>1834978.05</v>
      </c>
      <c r="P664" s="56">
        <f t="shared" si="21"/>
        <v>0.54356005279344599</v>
      </c>
    </row>
    <row r="665" spans="1:16" ht="14.4" hidden="1" x14ac:dyDescent="0.2">
      <c r="A665" s="75" t="s">
        <v>369</v>
      </c>
      <c r="B665" s="75" t="s">
        <v>370</v>
      </c>
      <c r="C665" s="58" t="str">
        <f t="shared" si="20"/>
        <v>21375106 MUSEO DE ARTE Y DISEÑO CONTEMPORÁNEO</v>
      </c>
      <c r="D665" s="75" t="s">
        <v>18</v>
      </c>
      <c r="E665" s="75" t="s">
        <v>377</v>
      </c>
      <c r="F665" s="75" t="s">
        <v>212</v>
      </c>
      <c r="G665" s="76">
        <v>3437417</v>
      </c>
      <c r="H665" s="76">
        <v>3467971</v>
      </c>
      <c r="I665" s="76">
        <v>3467971</v>
      </c>
      <c r="J665" s="76">
        <v>0</v>
      </c>
      <c r="K665" s="76">
        <v>0</v>
      </c>
      <c r="L665" s="76">
        <v>0</v>
      </c>
      <c r="M665" s="76">
        <v>1885050.64</v>
      </c>
      <c r="N665" s="76">
        <v>1280316.71</v>
      </c>
      <c r="O665" s="76">
        <v>1582920.36</v>
      </c>
      <c r="P665" s="56">
        <f t="shared" si="21"/>
        <v>0.54356009320723842</v>
      </c>
    </row>
    <row r="666" spans="1:16" ht="14.4" hidden="1" x14ac:dyDescent="0.2">
      <c r="A666" s="75" t="s">
        <v>369</v>
      </c>
      <c r="B666" s="75" t="s">
        <v>370</v>
      </c>
      <c r="C666" s="58" t="str">
        <f t="shared" si="20"/>
        <v>21375106 MUSEO DE ARTE Y DISEÑO CONTEMPORÁNEO</v>
      </c>
      <c r="D666" s="75" t="s">
        <v>18</v>
      </c>
      <c r="E666" s="75" t="s">
        <v>378</v>
      </c>
      <c r="F666" s="75" t="s">
        <v>214</v>
      </c>
      <c r="G666" s="76">
        <v>547360</v>
      </c>
      <c r="H666" s="76">
        <v>552225</v>
      </c>
      <c r="I666" s="76">
        <v>552225</v>
      </c>
      <c r="J666" s="76">
        <v>0</v>
      </c>
      <c r="K666" s="76">
        <v>0</v>
      </c>
      <c r="L666" s="76">
        <v>0</v>
      </c>
      <c r="M666" s="76">
        <v>300167.31</v>
      </c>
      <c r="N666" s="76">
        <v>203872.09</v>
      </c>
      <c r="O666" s="76">
        <v>252057.69</v>
      </c>
      <c r="P666" s="56">
        <f t="shared" si="21"/>
        <v>0.54355979899497486</v>
      </c>
    </row>
    <row r="667" spans="1:16" ht="14.4" hidden="1" x14ac:dyDescent="0.2">
      <c r="A667" s="75" t="s">
        <v>369</v>
      </c>
      <c r="B667" s="75" t="s">
        <v>370</v>
      </c>
      <c r="C667" s="58" t="str">
        <f t="shared" si="20"/>
        <v>21375106 MUSEO DE ARTE Y DISEÑO CONTEMPORÁNEO</v>
      </c>
      <c r="D667" s="75" t="s">
        <v>18</v>
      </c>
      <c r="E667" s="75" t="s">
        <v>217</v>
      </c>
      <c r="F667" s="75" t="s">
        <v>218</v>
      </c>
      <c r="G667" s="76">
        <v>15000000</v>
      </c>
      <c r="H667" s="76">
        <v>15000000</v>
      </c>
      <c r="I667" s="76">
        <v>12313976.75</v>
      </c>
      <c r="J667" s="76">
        <v>0</v>
      </c>
      <c r="K667" s="76">
        <v>0</v>
      </c>
      <c r="L667" s="76">
        <v>0</v>
      </c>
      <c r="M667" s="76">
        <v>10400000</v>
      </c>
      <c r="N667" s="76">
        <v>10400000</v>
      </c>
      <c r="O667" s="76">
        <v>4600000</v>
      </c>
      <c r="P667" s="56">
        <f t="shared" si="21"/>
        <v>0.69333333333333336</v>
      </c>
    </row>
    <row r="668" spans="1:16" ht="14.4" hidden="1" x14ac:dyDescent="0.2">
      <c r="A668" s="75" t="s">
        <v>369</v>
      </c>
      <c r="B668" s="75" t="s">
        <v>370</v>
      </c>
      <c r="C668" s="58" t="str">
        <f t="shared" si="20"/>
        <v>21375106 MUSEO DE ARTE Y DISEÑO CONTEMPORÁNEO</v>
      </c>
      <c r="D668" s="75" t="s">
        <v>18</v>
      </c>
      <c r="E668" s="75" t="s">
        <v>221</v>
      </c>
      <c r="F668" s="75" t="s">
        <v>222</v>
      </c>
      <c r="G668" s="76">
        <v>15000000</v>
      </c>
      <c r="H668" s="76">
        <v>15000000</v>
      </c>
      <c r="I668" s="76">
        <v>12313976.75</v>
      </c>
      <c r="J668" s="76">
        <v>0</v>
      </c>
      <c r="K668" s="76">
        <v>0</v>
      </c>
      <c r="L668" s="76">
        <v>0</v>
      </c>
      <c r="M668" s="76">
        <v>10400000</v>
      </c>
      <c r="N668" s="76">
        <v>10400000</v>
      </c>
      <c r="O668" s="76">
        <v>4600000</v>
      </c>
      <c r="P668" s="56">
        <f t="shared" si="21"/>
        <v>0.69333333333333336</v>
      </c>
    </row>
    <row r="669" spans="1:16" ht="14.4" hidden="1" x14ac:dyDescent="0.2">
      <c r="A669" s="75" t="s">
        <v>369</v>
      </c>
      <c r="B669" s="75" t="s">
        <v>370</v>
      </c>
      <c r="C669" s="58" t="str">
        <f t="shared" si="20"/>
        <v>21375106 MUSEO DE ARTE Y DISEÑO CONTEMPORÁNEO</v>
      </c>
      <c r="D669" s="75" t="s">
        <v>18</v>
      </c>
      <c r="E669" s="75" t="s">
        <v>223</v>
      </c>
      <c r="F669" s="75" t="s">
        <v>224</v>
      </c>
      <c r="G669" s="76">
        <v>2100000</v>
      </c>
      <c r="H669" s="76">
        <v>2100000</v>
      </c>
      <c r="I669" s="76">
        <v>1867098.67</v>
      </c>
      <c r="J669" s="76">
        <v>0</v>
      </c>
      <c r="K669" s="76">
        <v>0</v>
      </c>
      <c r="L669" s="76">
        <v>0</v>
      </c>
      <c r="M669" s="76">
        <v>1108813.21</v>
      </c>
      <c r="N669" s="76">
        <v>1033808.24</v>
      </c>
      <c r="O669" s="76">
        <v>991186.79</v>
      </c>
      <c r="P669" s="56">
        <f t="shared" si="21"/>
        <v>0.52800629047619041</v>
      </c>
    </row>
    <row r="670" spans="1:16" ht="14.4" hidden="1" x14ac:dyDescent="0.2">
      <c r="A670" s="75" t="s">
        <v>369</v>
      </c>
      <c r="B670" s="75" t="s">
        <v>370</v>
      </c>
      <c r="C670" s="58" t="str">
        <f t="shared" si="20"/>
        <v>21375106 MUSEO DE ARTE Y DISEÑO CONTEMPORÁNEO</v>
      </c>
      <c r="D670" s="75" t="s">
        <v>18</v>
      </c>
      <c r="E670" s="75" t="s">
        <v>225</v>
      </c>
      <c r="F670" s="75" t="s">
        <v>226</v>
      </c>
      <c r="G670" s="76">
        <v>800000</v>
      </c>
      <c r="H670" s="76">
        <v>800000</v>
      </c>
      <c r="I670" s="76">
        <v>567098.67000000004</v>
      </c>
      <c r="J670" s="76">
        <v>0</v>
      </c>
      <c r="K670" s="76">
        <v>0</v>
      </c>
      <c r="L670" s="76">
        <v>0</v>
      </c>
      <c r="M670" s="76">
        <v>0</v>
      </c>
      <c r="N670" s="76">
        <v>0</v>
      </c>
      <c r="O670" s="76">
        <v>800000</v>
      </c>
      <c r="P670" s="56">
        <f t="shared" si="21"/>
        <v>0</v>
      </c>
    </row>
    <row r="671" spans="1:16" ht="14.4" hidden="1" x14ac:dyDescent="0.2">
      <c r="A671" s="75" t="s">
        <v>369</v>
      </c>
      <c r="B671" s="75" t="s">
        <v>370</v>
      </c>
      <c r="C671" s="58" t="str">
        <f t="shared" si="20"/>
        <v>21375106 MUSEO DE ARTE Y DISEÑO CONTEMPORÁNEO</v>
      </c>
      <c r="D671" s="75" t="s">
        <v>18</v>
      </c>
      <c r="E671" s="75" t="s">
        <v>227</v>
      </c>
      <c r="F671" s="75" t="s">
        <v>228</v>
      </c>
      <c r="G671" s="76">
        <v>1300000</v>
      </c>
      <c r="H671" s="76">
        <v>1300000</v>
      </c>
      <c r="I671" s="76">
        <v>1300000</v>
      </c>
      <c r="J671" s="76">
        <v>0</v>
      </c>
      <c r="K671" s="76">
        <v>0</v>
      </c>
      <c r="L671" s="76">
        <v>0</v>
      </c>
      <c r="M671" s="76">
        <v>1108813.21</v>
      </c>
      <c r="N671" s="76">
        <v>1033808.24</v>
      </c>
      <c r="O671" s="76">
        <v>191186.79</v>
      </c>
      <c r="P671" s="56">
        <f t="shared" si="21"/>
        <v>0.85293323846153846</v>
      </c>
    </row>
    <row r="672" spans="1:16" ht="14.4" hidden="1" x14ac:dyDescent="0.2">
      <c r="A672" s="75" t="s">
        <v>369</v>
      </c>
      <c r="B672" s="75" t="s">
        <v>370</v>
      </c>
      <c r="C672" s="58" t="str">
        <f t="shared" si="20"/>
        <v>21375106 MUSEO DE ARTE Y DISEÑO CONTEMPORÁNEO</v>
      </c>
      <c r="D672" s="75" t="s">
        <v>251</v>
      </c>
      <c r="E672" s="75" t="s">
        <v>252</v>
      </c>
      <c r="F672" s="75" t="s">
        <v>253</v>
      </c>
      <c r="G672" s="76">
        <v>25786000</v>
      </c>
      <c r="H672" s="76">
        <v>25786000</v>
      </c>
      <c r="I672" s="76">
        <v>17576049</v>
      </c>
      <c r="J672" s="76">
        <v>0</v>
      </c>
      <c r="K672" s="76">
        <v>0</v>
      </c>
      <c r="L672" s="76">
        <v>0</v>
      </c>
      <c r="M672" s="76">
        <v>463062.11</v>
      </c>
      <c r="N672" s="76">
        <v>367465.44</v>
      </c>
      <c r="O672" s="76">
        <v>25322937.890000001</v>
      </c>
      <c r="P672" s="56">
        <f t="shared" si="21"/>
        <v>1.795788838904832E-2</v>
      </c>
    </row>
    <row r="673" spans="1:16" ht="14.4" hidden="1" x14ac:dyDescent="0.2">
      <c r="A673" s="75" t="s">
        <v>369</v>
      </c>
      <c r="B673" s="75" t="s">
        <v>370</v>
      </c>
      <c r="C673" s="58" t="str">
        <f t="shared" si="20"/>
        <v>21375106 MUSEO DE ARTE Y DISEÑO CONTEMPORÁNEO</v>
      </c>
      <c r="D673" s="75" t="s">
        <v>251</v>
      </c>
      <c r="E673" s="75" t="s">
        <v>254</v>
      </c>
      <c r="F673" s="75" t="s">
        <v>255</v>
      </c>
      <c r="G673" s="76">
        <v>19758000</v>
      </c>
      <c r="H673" s="76">
        <v>19758000</v>
      </c>
      <c r="I673" s="76">
        <v>14340000</v>
      </c>
      <c r="J673" s="76">
        <v>0</v>
      </c>
      <c r="K673" s="76">
        <v>0</v>
      </c>
      <c r="L673" s="76">
        <v>0</v>
      </c>
      <c r="M673" s="76">
        <v>0</v>
      </c>
      <c r="N673" s="76">
        <v>0</v>
      </c>
      <c r="O673" s="76">
        <v>19758000</v>
      </c>
      <c r="P673" s="56">
        <f t="shared" si="21"/>
        <v>0</v>
      </c>
    </row>
    <row r="674" spans="1:16" ht="14.4" hidden="1" x14ac:dyDescent="0.2">
      <c r="A674" s="75" t="s">
        <v>369</v>
      </c>
      <c r="B674" s="75" t="s">
        <v>370</v>
      </c>
      <c r="C674" s="58" t="str">
        <f t="shared" si="20"/>
        <v>21375106 MUSEO DE ARTE Y DISEÑO CONTEMPORÁNEO</v>
      </c>
      <c r="D674" s="75" t="s">
        <v>251</v>
      </c>
      <c r="E674" s="75" t="s">
        <v>258</v>
      </c>
      <c r="F674" s="75" t="s">
        <v>259</v>
      </c>
      <c r="G674" s="76">
        <v>4480000</v>
      </c>
      <c r="H674" s="76">
        <v>4480000</v>
      </c>
      <c r="I674" s="76">
        <v>4480000</v>
      </c>
      <c r="J674" s="76">
        <v>0</v>
      </c>
      <c r="K674" s="76">
        <v>0</v>
      </c>
      <c r="L674" s="76">
        <v>0</v>
      </c>
      <c r="M674" s="76">
        <v>0</v>
      </c>
      <c r="N674" s="76">
        <v>0</v>
      </c>
      <c r="O674" s="76">
        <v>4480000</v>
      </c>
      <c r="P674" s="56">
        <f t="shared" si="21"/>
        <v>0</v>
      </c>
    </row>
    <row r="675" spans="1:16" ht="14.4" hidden="1" x14ac:dyDescent="0.2">
      <c r="A675" s="75" t="s">
        <v>369</v>
      </c>
      <c r="B675" s="75" t="s">
        <v>370</v>
      </c>
      <c r="C675" s="58" t="str">
        <f t="shared" si="20"/>
        <v>21375106 MUSEO DE ARTE Y DISEÑO CONTEMPORÁNEO</v>
      </c>
      <c r="D675" s="75" t="s">
        <v>251</v>
      </c>
      <c r="E675" s="75" t="s">
        <v>262</v>
      </c>
      <c r="F675" s="75" t="s">
        <v>263</v>
      </c>
      <c r="G675" s="76">
        <v>15264000</v>
      </c>
      <c r="H675" s="76">
        <v>15264000</v>
      </c>
      <c r="I675" s="76">
        <v>9860000</v>
      </c>
      <c r="J675" s="76">
        <v>0</v>
      </c>
      <c r="K675" s="76">
        <v>0</v>
      </c>
      <c r="L675" s="76">
        <v>0</v>
      </c>
      <c r="M675" s="76">
        <v>0</v>
      </c>
      <c r="N675" s="76">
        <v>0</v>
      </c>
      <c r="O675" s="76">
        <v>15264000</v>
      </c>
      <c r="P675" s="56">
        <f t="shared" si="21"/>
        <v>0</v>
      </c>
    </row>
    <row r="676" spans="1:16" ht="14.4" hidden="1" x14ac:dyDescent="0.2">
      <c r="A676" s="75" t="s">
        <v>369</v>
      </c>
      <c r="B676" s="75" t="s">
        <v>370</v>
      </c>
      <c r="C676" s="58" t="str">
        <f t="shared" si="20"/>
        <v>21375106 MUSEO DE ARTE Y DISEÑO CONTEMPORÁNEO</v>
      </c>
      <c r="D676" s="75" t="s">
        <v>251</v>
      </c>
      <c r="E676" s="75" t="s">
        <v>353</v>
      </c>
      <c r="F676" s="75" t="s">
        <v>354</v>
      </c>
      <c r="G676" s="76">
        <v>14000</v>
      </c>
      <c r="H676" s="76">
        <v>14000</v>
      </c>
      <c r="I676" s="76">
        <v>0</v>
      </c>
      <c r="J676" s="76">
        <v>0</v>
      </c>
      <c r="K676" s="76">
        <v>0</v>
      </c>
      <c r="L676" s="76">
        <v>0</v>
      </c>
      <c r="M676" s="76">
        <v>0</v>
      </c>
      <c r="N676" s="76">
        <v>0</v>
      </c>
      <c r="O676" s="76">
        <v>14000</v>
      </c>
      <c r="P676" s="56">
        <f t="shared" si="21"/>
        <v>0</v>
      </c>
    </row>
    <row r="677" spans="1:16" ht="14.4" hidden="1" x14ac:dyDescent="0.2">
      <c r="A677" s="75" t="s">
        <v>369</v>
      </c>
      <c r="B677" s="75" t="s">
        <v>370</v>
      </c>
      <c r="C677" s="58" t="str">
        <f t="shared" si="20"/>
        <v>21375106 MUSEO DE ARTE Y DISEÑO CONTEMPORÁNEO</v>
      </c>
      <c r="D677" s="75" t="s">
        <v>251</v>
      </c>
      <c r="E677" s="75" t="s">
        <v>272</v>
      </c>
      <c r="F677" s="75" t="s">
        <v>273</v>
      </c>
      <c r="G677" s="76">
        <v>6028000</v>
      </c>
      <c r="H677" s="76">
        <v>6028000</v>
      </c>
      <c r="I677" s="76">
        <v>3236049</v>
      </c>
      <c r="J677" s="76">
        <v>0</v>
      </c>
      <c r="K677" s="76">
        <v>0</v>
      </c>
      <c r="L677" s="76">
        <v>0</v>
      </c>
      <c r="M677" s="76">
        <v>463062.11</v>
      </c>
      <c r="N677" s="76">
        <v>367465.44</v>
      </c>
      <c r="O677" s="76">
        <v>5564937.8899999997</v>
      </c>
      <c r="P677" s="56">
        <f t="shared" si="21"/>
        <v>7.6818531851360311E-2</v>
      </c>
    </row>
    <row r="678" spans="1:16" ht="14.4" hidden="1" x14ac:dyDescent="0.2">
      <c r="A678" s="75" t="s">
        <v>369</v>
      </c>
      <c r="B678" s="75" t="s">
        <v>370</v>
      </c>
      <c r="C678" s="58" t="str">
        <f t="shared" si="20"/>
        <v>21375106 MUSEO DE ARTE Y DISEÑO CONTEMPORÁNEO</v>
      </c>
      <c r="D678" s="75" t="s">
        <v>251</v>
      </c>
      <c r="E678" s="75" t="s">
        <v>274</v>
      </c>
      <c r="F678" s="75" t="s">
        <v>275</v>
      </c>
      <c r="G678" s="76">
        <v>6028000</v>
      </c>
      <c r="H678" s="76">
        <v>6028000</v>
      </c>
      <c r="I678" s="76">
        <v>3236049</v>
      </c>
      <c r="J678" s="76">
        <v>0</v>
      </c>
      <c r="K678" s="76">
        <v>0</v>
      </c>
      <c r="L678" s="76">
        <v>0</v>
      </c>
      <c r="M678" s="76">
        <v>463062.11</v>
      </c>
      <c r="N678" s="76">
        <v>367465.44</v>
      </c>
      <c r="O678" s="76">
        <v>5564937.8899999997</v>
      </c>
      <c r="P678" s="56">
        <f t="shared" si="21"/>
        <v>7.6818531851360311E-2</v>
      </c>
    </row>
    <row r="679" spans="1:16" ht="14.4" hidden="1" x14ac:dyDescent="0.2">
      <c r="A679" s="75" t="s">
        <v>379</v>
      </c>
      <c r="B679" s="75" t="s">
        <v>380</v>
      </c>
      <c r="C679" s="58" t="str">
        <f t="shared" si="20"/>
        <v>21375107 CENTRO CULTURAL E HISTÓRICO JOSÉ FIGUERE</v>
      </c>
      <c r="D679" s="75" t="s">
        <v>18</v>
      </c>
      <c r="E679" s="75" t="s">
        <v>19</v>
      </c>
      <c r="F679" s="75" t="s">
        <v>19</v>
      </c>
      <c r="G679" s="76">
        <v>180396029</v>
      </c>
      <c r="H679" s="76">
        <v>180396029</v>
      </c>
      <c r="I679" s="76">
        <v>166730209.19</v>
      </c>
      <c r="J679" s="76">
        <v>0</v>
      </c>
      <c r="K679" s="76">
        <v>0</v>
      </c>
      <c r="L679" s="76">
        <v>0</v>
      </c>
      <c r="M679" s="76">
        <v>91686510.109999999</v>
      </c>
      <c r="N679" s="76">
        <v>88472732.030000001</v>
      </c>
      <c r="O679" s="76">
        <v>88709518.890000001</v>
      </c>
      <c r="P679" s="56">
        <f t="shared" si="21"/>
        <v>0.50825126594111447</v>
      </c>
    </row>
    <row r="680" spans="1:16" ht="14.4" hidden="1" x14ac:dyDescent="0.2">
      <c r="A680" s="75" t="s">
        <v>379</v>
      </c>
      <c r="B680" s="75" t="s">
        <v>380</v>
      </c>
      <c r="C680" s="58" t="str">
        <f t="shared" si="20"/>
        <v>21375107 CENTRO CULTURAL E HISTÓRICO JOSÉ FIGUERE</v>
      </c>
      <c r="D680" s="75" t="s">
        <v>18</v>
      </c>
      <c r="E680" s="75" t="s">
        <v>21</v>
      </c>
      <c r="F680" s="75" t="s">
        <v>22</v>
      </c>
      <c r="G680" s="76">
        <v>125751114</v>
      </c>
      <c r="H680" s="76">
        <v>125751114</v>
      </c>
      <c r="I680" s="76">
        <v>125751114</v>
      </c>
      <c r="J680" s="76">
        <v>0</v>
      </c>
      <c r="K680" s="76">
        <v>0</v>
      </c>
      <c r="L680" s="76">
        <v>0</v>
      </c>
      <c r="M680" s="76">
        <v>75071417.939999998</v>
      </c>
      <c r="N680" s="76">
        <v>72659014.390000001</v>
      </c>
      <c r="O680" s="76">
        <v>50679696.060000002</v>
      </c>
      <c r="P680" s="56">
        <f t="shared" si="21"/>
        <v>0.59698411848661637</v>
      </c>
    </row>
    <row r="681" spans="1:16" ht="14.4" hidden="1" x14ac:dyDescent="0.2">
      <c r="A681" s="75" t="s">
        <v>379</v>
      </c>
      <c r="B681" s="75" t="s">
        <v>380</v>
      </c>
      <c r="C681" s="58" t="str">
        <f t="shared" si="20"/>
        <v>21375107 CENTRO CULTURAL E HISTÓRICO JOSÉ FIGUERE</v>
      </c>
      <c r="D681" s="75" t="s">
        <v>18</v>
      </c>
      <c r="E681" s="75" t="s">
        <v>23</v>
      </c>
      <c r="F681" s="75" t="s">
        <v>24</v>
      </c>
      <c r="G681" s="76">
        <v>60894050</v>
      </c>
      <c r="H681" s="76">
        <v>60894050</v>
      </c>
      <c r="I681" s="76">
        <v>60894050</v>
      </c>
      <c r="J681" s="76">
        <v>0</v>
      </c>
      <c r="K681" s="76">
        <v>0</v>
      </c>
      <c r="L681" s="76">
        <v>0</v>
      </c>
      <c r="M681" s="76">
        <v>37792091.329999998</v>
      </c>
      <c r="N681" s="76">
        <v>37204271.32</v>
      </c>
      <c r="O681" s="76">
        <v>23101958.670000002</v>
      </c>
      <c r="P681" s="56">
        <f t="shared" si="21"/>
        <v>0.62062042728312539</v>
      </c>
    </row>
    <row r="682" spans="1:16" ht="14.4" hidden="1" x14ac:dyDescent="0.2">
      <c r="A682" s="75" t="s">
        <v>379</v>
      </c>
      <c r="B682" s="75" t="s">
        <v>380</v>
      </c>
      <c r="C682" s="58" t="str">
        <f t="shared" si="20"/>
        <v>21375107 CENTRO CULTURAL E HISTÓRICO JOSÉ FIGUERE</v>
      </c>
      <c r="D682" s="75" t="s">
        <v>18</v>
      </c>
      <c r="E682" s="75" t="s">
        <v>25</v>
      </c>
      <c r="F682" s="75" t="s">
        <v>26</v>
      </c>
      <c r="G682" s="76">
        <v>60894050</v>
      </c>
      <c r="H682" s="76">
        <v>60894050</v>
      </c>
      <c r="I682" s="76">
        <v>60894050</v>
      </c>
      <c r="J682" s="76">
        <v>0</v>
      </c>
      <c r="K682" s="76">
        <v>0</v>
      </c>
      <c r="L682" s="76">
        <v>0</v>
      </c>
      <c r="M682" s="76">
        <v>37792091.329999998</v>
      </c>
      <c r="N682" s="76">
        <v>37204271.32</v>
      </c>
      <c r="O682" s="76">
        <v>23101958.670000002</v>
      </c>
      <c r="P682" s="56">
        <f t="shared" si="21"/>
        <v>0.62062042728312539</v>
      </c>
    </row>
    <row r="683" spans="1:16" ht="14.4" hidden="1" x14ac:dyDescent="0.2">
      <c r="A683" s="75" t="s">
        <v>379</v>
      </c>
      <c r="B683" s="75" t="s">
        <v>380</v>
      </c>
      <c r="C683" s="58" t="str">
        <f t="shared" si="20"/>
        <v>21375107 CENTRO CULTURAL E HISTÓRICO JOSÉ FIGUERE</v>
      </c>
      <c r="D683" s="75" t="s">
        <v>18</v>
      </c>
      <c r="E683" s="75" t="s">
        <v>29</v>
      </c>
      <c r="F683" s="75" t="s">
        <v>30</v>
      </c>
      <c r="G683" s="76">
        <v>700000</v>
      </c>
      <c r="H683" s="76">
        <v>700000</v>
      </c>
      <c r="I683" s="76">
        <v>700000</v>
      </c>
      <c r="J683" s="76">
        <v>0</v>
      </c>
      <c r="K683" s="76">
        <v>0</v>
      </c>
      <c r="L683" s="76">
        <v>0</v>
      </c>
      <c r="M683" s="76">
        <v>423488.65</v>
      </c>
      <c r="N683" s="76">
        <v>413843.02</v>
      </c>
      <c r="O683" s="76">
        <v>276511.34999999998</v>
      </c>
      <c r="P683" s="56">
        <f t="shared" si="21"/>
        <v>0.60498378571428579</v>
      </c>
    </row>
    <row r="684" spans="1:16" ht="14.4" hidden="1" x14ac:dyDescent="0.2">
      <c r="A684" s="75" t="s">
        <v>379</v>
      </c>
      <c r="B684" s="75" t="s">
        <v>380</v>
      </c>
      <c r="C684" s="58" t="str">
        <f t="shared" si="20"/>
        <v>21375107 CENTRO CULTURAL E HISTÓRICO JOSÉ FIGUERE</v>
      </c>
      <c r="D684" s="75" t="s">
        <v>18</v>
      </c>
      <c r="E684" s="75" t="s">
        <v>31</v>
      </c>
      <c r="F684" s="75" t="s">
        <v>32</v>
      </c>
      <c r="G684" s="76">
        <v>700000</v>
      </c>
      <c r="H684" s="76">
        <v>700000</v>
      </c>
      <c r="I684" s="76">
        <v>700000</v>
      </c>
      <c r="J684" s="76">
        <v>0</v>
      </c>
      <c r="K684" s="76">
        <v>0</v>
      </c>
      <c r="L684" s="76">
        <v>0</v>
      </c>
      <c r="M684" s="76">
        <v>423488.65</v>
      </c>
      <c r="N684" s="76">
        <v>413843.02</v>
      </c>
      <c r="O684" s="76">
        <v>276511.34999999998</v>
      </c>
      <c r="P684" s="56">
        <f t="shared" si="21"/>
        <v>0.60498378571428579</v>
      </c>
    </row>
    <row r="685" spans="1:16" ht="14.4" hidden="1" x14ac:dyDescent="0.2">
      <c r="A685" s="75" t="s">
        <v>379</v>
      </c>
      <c r="B685" s="75" t="s">
        <v>380</v>
      </c>
      <c r="C685" s="58" t="str">
        <f t="shared" si="20"/>
        <v>21375107 CENTRO CULTURAL E HISTÓRICO JOSÉ FIGUERE</v>
      </c>
      <c r="D685" s="75" t="s">
        <v>18</v>
      </c>
      <c r="E685" s="75" t="s">
        <v>33</v>
      </c>
      <c r="F685" s="75" t="s">
        <v>34</v>
      </c>
      <c r="G685" s="76">
        <v>44831160</v>
      </c>
      <c r="H685" s="76">
        <v>44831160</v>
      </c>
      <c r="I685" s="76">
        <v>44831160</v>
      </c>
      <c r="J685" s="76">
        <v>0</v>
      </c>
      <c r="K685" s="76">
        <v>0</v>
      </c>
      <c r="L685" s="76">
        <v>0</v>
      </c>
      <c r="M685" s="76">
        <v>23293511.960000001</v>
      </c>
      <c r="N685" s="76">
        <v>23042102.239999998</v>
      </c>
      <c r="O685" s="76">
        <v>21537648.039999999</v>
      </c>
      <c r="P685" s="56">
        <f t="shared" si="21"/>
        <v>0.51958307480778998</v>
      </c>
    </row>
    <row r="686" spans="1:16" ht="14.4" hidden="1" x14ac:dyDescent="0.2">
      <c r="A686" s="75" t="s">
        <v>379</v>
      </c>
      <c r="B686" s="75" t="s">
        <v>380</v>
      </c>
      <c r="C686" s="58" t="str">
        <f t="shared" si="20"/>
        <v>21375107 CENTRO CULTURAL E HISTÓRICO JOSÉ FIGUERE</v>
      </c>
      <c r="D686" s="75" t="s">
        <v>18</v>
      </c>
      <c r="E686" s="75" t="s">
        <v>35</v>
      </c>
      <c r="F686" s="75" t="s">
        <v>36</v>
      </c>
      <c r="G686" s="76">
        <v>12500000</v>
      </c>
      <c r="H686" s="76">
        <v>12500000</v>
      </c>
      <c r="I686" s="76">
        <v>12500000</v>
      </c>
      <c r="J686" s="76">
        <v>0</v>
      </c>
      <c r="K686" s="76">
        <v>0</v>
      </c>
      <c r="L686" s="76">
        <v>0</v>
      </c>
      <c r="M686" s="76">
        <v>6747471.0999999996</v>
      </c>
      <c r="N686" s="76">
        <v>6644482.1299999999</v>
      </c>
      <c r="O686" s="76">
        <v>5752528.9000000004</v>
      </c>
      <c r="P686" s="56">
        <f t="shared" si="21"/>
        <v>0.53979768799999994</v>
      </c>
    </row>
    <row r="687" spans="1:16" ht="14.4" hidden="1" x14ac:dyDescent="0.2">
      <c r="A687" s="75" t="s">
        <v>379</v>
      </c>
      <c r="B687" s="75" t="s">
        <v>380</v>
      </c>
      <c r="C687" s="58" t="str">
        <f t="shared" si="20"/>
        <v>21375107 CENTRO CULTURAL E HISTÓRICO JOSÉ FIGUERE</v>
      </c>
      <c r="D687" s="75" t="s">
        <v>18</v>
      </c>
      <c r="E687" s="75" t="s">
        <v>37</v>
      </c>
      <c r="F687" s="75" t="s">
        <v>38</v>
      </c>
      <c r="G687" s="76">
        <v>13029470</v>
      </c>
      <c r="H687" s="76">
        <v>13029470</v>
      </c>
      <c r="I687" s="76">
        <v>13029470</v>
      </c>
      <c r="J687" s="76">
        <v>0</v>
      </c>
      <c r="K687" s="76">
        <v>0</v>
      </c>
      <c r="L687" s="76">
        <v>0</v>
      </c>
      <c r="M687" s="76">
        <v>7777234.5300000003</v>
      </c>
      <c r="N687" s="76">
        <v>7666764.5099999998</v>
      </c>
      <c r="O687" s="76">
        <v>5252235.47</v>
      </c>
      <c r="P687" s="56">
        <f t="shared" si="21"/>
        <v>0.59689569337816506</v>
      </c>
    </row>
    <row r="688" spans="1:16" ht="14.4" hidden="1" x14ac:dyDescent="0.2">
      <c r="A688" s="75" t="s">
        <v>379</v>
      </c>
      <c r="B688" s="75" t="s">
        <v>380</v>
      </c>
      <c r="C688" s="58" t="str">
        <f t="shared" si="20"/>
        <v>21375107 CENTRO CULTURAL E HISTÓRICO JOSÉ FIGUERE</v>
      </c>
      <c r="D688" s="75" t="s">
        <v>18</v>
      </c>
      <c r="E688" s="75" t="s">
        <v>39</v>
      </c>
      <c r="F688" s="75" t="s">
        <v>40</v>
      </c>
      <c r="G688" s="76">
        <v>8174569</v>
      </c>
      <c r="H688" s="76">
        <v>8174569</v>
      </c>
      <c r="I688" s="76">
        <v>8174569</v>
      </c>
      <c r="J688" s="76">
        <v>0</v>
      </c>
      <c r="K688" s="76">
        <v>0</v>
      </c>
      <c r="L688" s="76">
        <v>0</v>
      </c>
      <c r="M688" s="76">
        <v>43056.66</v>
      </c>
      <c r="N688" s="76">
        <v>43056.66</v>
      </c>
      <c r="O688" s="76">
        <v>8131512.3399999999</v>
      </c>
      <c r="P688" s="56">
        <f t="shared" si="21"/>
        <v>5.2671474178027002E-3</v>
      </c>
    </row>
    <row r="689" spans="1:16" ht="14.4" hidden="1" x14ac:dyDescent="0.2">
      <c r="A689" s="75" t="s">
        <v>379</v>
      </c>
      <c r="B689" s="75" t="s">
        <v>380</v>
      </c>
      <c r="C689" s="58" t="str">
        <f t="shared" si="20"/>
        <v>21375107 CENTRO CULTURAL E HISTÓRICO JOSÉ FIGUERE</v>
      </c>
      <c r="D689" s="75" t="s">
        <v>18</v>
      </c>
      <c r="E689" s="75" t="s">
        <v>41</v>
      </c>
      <c r="F689" s="75" t="s">
        <v>42</v>
      </c>
      <c r="G689" s="76">
        <v>7127121</v>
      </c>
      <c r="H689" s="76">
        <v>7127121</v>
      </c>
      <c r="I689" s="76">
        <v>7127121</v>
      </c>
      <c r="J689" s="76">
        <v>0</v>
      </c>
      <c r="K689" s="76">
        <v>0</v>
      </c>
      <c r="L689" s="76">
        <v>0</v>
      </c>
      <c r="M689" s="76">
        <v>6515228.6200000001</v>
      </c>
      <c r="N689" s="76">
        <v>6510989.4400000004</v>
      </c>
      <c r="O689" s="76">
        <v>611892.38</v>
      </c>
      <c r="P689" s="56">
        <f t="shared" si="21"/>
        <v>0.91414592512179882</v>
      </c>
    </row>
    <row r="690" spans="1:16" ht="14.4" hidden="1" x14ac:dyDescent="0.2">
      <c r="A690" s="75" t="s">
        <v>379</v>
      </c>
      <c r="B690" s="75" t="s">
        <v>380</v>
      </c>
      <c r="C690" s="58" t="str">
        <f t="shared" si="20"/>
        <v>21375107 CENTRO CULTURAL E HISTÓRICO JOSÉ FIGUERE</v>
      </c>
      <c r="D690" s="75" t="s">
        <v>18</v>
      </c>
      <c r="E690" s="75" t="s">
        <v>43</v>
      </c>
      <c r="F690" s="75" t="s">
        <v>44</v>
      </c>
      <c r="G690" s="76">
        <v>4000000</v>
      </c>
      <c r="H690" s="76">
        <v>4000000</v>
      </c>
      <c r="I690" s="76">
        <v>4000000</v>
      </c>
      <c r="J690" s="76">
        <v>0</v>
      </c>
      <c r="K690" s="76">
        <v>0</v>
      </c>
      <c r="L690" s="76">
        <v>0</v>
      </c>
      <c r="M690" s="76">
        <v>2210521.0499999998</v>
      </c>
      <c r="N690" s="76">
        <v>2176809.5</v>
      </c>
      <c r="O690" s="76">
        <v>1789478.95</v>
      </c>
      <c r="P690" s="56">
        <f t="shared" si="21"/>
        <v>0.55263026249999991</v>
      </c>
    </row>
    <row r="691" spans="1:16" ht="14.4" hidden="1" x14ac:dyDescent="0.2">
      <c r="A691" s="75" t="s">
        <v>379</v>
      </c>
      <c r="B691" s="75" t="s">
        <v>380</v>
      </c>
      <c r="C691" s="58" t="str">
        <f t="shared" si="20"/>
        <v>21375107 CENTRO CULTURAL E HISTÓRICO JOSÉ FIGUERE</v>
      </c>
      <c r="D691" s="75" t="s">
        <v>18</v>
      </c>
      <c r="E691" s="75" t="s">
        <v>45</v>
      </c>
      <c r="F691" s="75" t="s">
        <v>46</v>
      </c>
      <c r="G691" s="76">
        <v>9579439</v>
      </c>
      <c r="H691" s="76">
        <v>9579439</v>
      </c>
      <c r="I691" s="76">
        <v>9579439</v>
      </c>
      <c r="J691" s="76">
        <v>0</v>
      </c>
      <c r="K691" s="76">
        <v>0</v>
      </c>
      <c r="L691" s="76">
        <v>0</v>
      </c>
      <c r="M691" s="76">
        <v>6550177</v>
      </c>
      <c r="N691" s="76">
        <v>5795042.8099999996</v>
      </c>
      <c r="O691" s="76">
        <v>3029262</v>
      </c>
      <c r="P691" s="56">
        <f t="shared" si="21"/>
        <v>0.68377459264576979</v>
      </c>
    </row>
    <row r="692" spans="1:16" ht="14.4" hidden="1" x14ac:dyDescent="0.2">
      <c r="A692" s="75" t="s">
        <v>379</v>
      </c>
      <c r="B692" s="75" t="s">
        <v>380</v>
      </c>
      <c r="C692" s="58" t="str">
        <f t="shared" si="20"/>
        <v>21375107 CENTRO CULTURAL E HISTÓRICO JOSÉ FIGUERE</v>
      </c>
      <c r="D692" s="75" t="s">
        <v>18</v>
      </c>
      <c r="E692" s="75" t="s">
        <v>381</v>
      </c>
      <c r="F692" s="75" t="s">
        <v>48</v>
      </c>
      <c r="G692" s="76">
        <v>9088185</v>
      </c>
      <c r="H692" s="76">
        <v>9088185</v>
      </c>
      <c r="I692" s="76">
        <v>9088185</v>
      </c>
      <c r="J692" s="76">
        <v>0</v>
      </c>
      <c r="K692" s="76">
        <v>0</v>
      </c>
      <c r="L692" s="76">
        <v>0</v>
      </c>
      <c r="M692" s="76">
        <v>6377804</v>
      </c>
      <c r="N692" s="76">
        <v>5642541.8099999996</v>
      </c>
      <c r="O692" s="76">
        <v>2710381</v>
      </c>
      <c r="P692" s="56">
        <f t="shared" si="21"/>
        <v>0.70176872499844578</v>
      </c>
    </row>
    <row r="693" spans="1:16" ht="14.4" hidden="1" x14ac:dyDescent="0.2">
      <c r="A693" s="75" t="s">
        <v>379</v>
      </c>
      <c r="B693" s="75" t="s">
        <v>380</v>
      </c>
      <c r="C693" s="58" t="str">
        <f t="shared" si="20"/>
        <v>21375107 CENTRO CULTURAL E HISTÓRICO JOSÉ FIGUERE</v>
      </c>
      <c r="D693" s="75" t="s">
        <v>18</v>
      </c>
      <c r="E693" s="75" t="s">
        <v>382</v>
      </c>
      <c r="F693" s="75" t="s">
        <v>50</v>
      </c>
      <c r="G693" s="76">
        <v>491254</v>
      </c>
      <c r="H693" s="76">
        <v>491254</v>
      </c>
      <c r="I693" s="76">
        <v>491254</v>
      </c>
      <c r="J693" s="76">
        <v>0</v>
      </c>
      <c r="K693" s="76">
        <v>0</v>
      </c>
      <c r="L693" s="76">
        <v>0</v>
      </c>
      <c r="M693" s="76">
        <v>172373</v>
      </c>
      <c r="N693" s="76">
        <v>152501</v>
      </c>
      <c r="O693" s="76">
        <v>318881</v>
      </c>
      <c r="P693" s="56">
        <f t="shared" si="21"/>
        <v>0.35088365692696649</v>
      </c>
    </row>
    <row r="694" spans="1:16" ht="14.4" hidden="1" x14ac:dyDescent="0.2">
      <c r="A694" s="75" t="s">
        <v>379</v>
      </c>
      <c r="B694" s="75" t="s">
        <v>380</v>
      </c>
      <c r="C694" s="58" t="str">
        <f t="shared" si="20"/>
        <v>21375107 CENTRO CULTURAL E HISTÓRICO JOSÉ FIGUERE</v>
      </c>
      <c r="D694" s="75" t="s">
        <v>18</v>
      </c>
      <c r="E694" s="75" t="s">
        <v>51</v>
      </c>
      <c r="F694" s="75" t="s">
        <v>52</v>
      </c>
      <c r="G694" s="76">
        <v>9746465</v>
      </c>
      <c r="H694" s="76">
        <v>9746465</v>
      </c>
      <c r="I694" s="76">
        <v>9746465</v>
      </c>
      <c r="J694" s="76">
        <v>0</v>
      </c>
      <c r="K694" s="76">
        <v>0</v>
      </c>
      <c r="L694" s="76">
        <v>0</v>
      </c>
      <c r="M694" s="76">
        <v>7012149</v>
      </c>
      <c r="N694" s="76">
        <v>6203755</v>
      </c>
      <c r="O694" s="76">
        <v>2734316</v>
      </c>
      <c r="P694" s="56">
        <f t="shared" si="21"/>
        <v>0.71945561801124813</v>
      </c>
    </row>
    <row r="695" spans="1:16" ht="14.4" hidden="1" x14ac:dyDescent="0.2">
      <c r="A695" s="75" t="s">
        <v>379</v>
      </c>
      <c r="B695" s="75" t="s">
        <v>380</v>
      </c>
      <c r="C695" s="58" t="str">
        <f t="shared" si="20"/>
        <v>21375107 CENTRO CULTURAL E HISTÓRICO JOSÉ FIGUERE</v>
      </c>
      <c r="D695" s="75" t="s">
        <v>18</v>
      </c>
      <c r="E695" s="75" t="s">
        <v>383</v>
      </c>
      <c r="F695" s="75" t="s">
        <v>54</v>
      </c>
      <c r="G695" s="76">
        <v>5325185</v>
      </c>
      <c r="H695" s="76">
        <v>5325185</v>
      </c>
      <c r="I695" s="76">
        <v>5325185</v>
      </c>
      <c r="J695" s="76">
        <v>0</v>
      </c>
      <c r="K695" s="76">
        <v>0</v>
      </c>
      <c r="L695" s="76">
        <v>0</v>
      </c>
      <c r="M695" s="76">
        <v>3737048</v>
      </c>
      <c r="N695" s="76">
        <v>3306223</v>
      </c>
      <c r="O695" s="76">
        <v>1588137</v>
      </c>
      <c r="P695" s="56">
        <f t="shared" si="21"/>
        <v>0.70176867094758211</v>
      </c>
    </row>
    <row r="696" spans="1:16" ht="14.4" hidden="1" x14ac:dyDescent="0.2">
      <c r="A696" s="75" t="s">
        <v>379</v>
      </c>
      <c r="B696" s="75" t="s">
        <v>380</v>
      </c>
      <c r="C696" s="58" t="str">
        <f t="shared" si="20"/>
        <v>21375107 CENTRO CULTURAL E HISTÓRICO JOSÉ FIGUERE</v>
      </c>
      <c r="D696" s="75" t="s">
        <v>18</v>
      </c>
      <c r="E696" s="75" t="s">
        <v>384</v>
      </c>
      <c r="F696" s="75" t="s">
        <v>56</v>
      </c>
      <c r="G696" s="76">
        <v>2947520</v>
      </c>
      <c r="H696" s="76">
        <v>2947520</v>
      </c>
      <c r="I696" s="76">
        <v>2947520</v>
      </c>
      <c r="J696" s="76">
        <v>0</v>
      </c>
      <c r="K696" s="76">
        <v>0</v>
      </c>
      <c r="L696" s="76">
        <v>0</v>
      </c>
      <c r="M696" s="76">
        <v>2240859</v>
      </c>
      <c r="N696" s="76">
        <v>1982522</v>
      </c>
      <c r="O696" s="76">
        <v>706661</v>
      </c>
      <c r="P696" s="56">
        <f t="shared" si="21"/>
        <v>0.76025234773640216</v>
      </c>
    </row>
    <row r="697" spans="1:16" ht="14.4" hidden="1" x14ac:dyDescent="0.2">
      <c r="A697" s="75" t="s">
        <v>379</v>
      </c>
      <c r="B697" s="75" t="s">
        <v>380</v>
      </c>
      <c r="C697" s="58" t="str">
        <f t="shared" si="20"/>
        <v>21375107 CENTRO CULTURAL E HISTÓRICO JOSÉ FIGUERE</v>
      </c>
      <c r="D697" s="75" t="s">
        <v>18</v>
      </c>
      <c r="E697" s="75" t="s">
        <v>385</v>
      </c>
      <c r="F697" s="75" t="s">
        <v>58</v>
      </c>
      <c r="G697" s="76">
        <v>1473760</v>
      </c>
      <c r="H697" s="76">
        <v>1473760</v>
      </c>
      <c r="I697" s="76">
        <v>1473760</v>
      </c>
      <c r="J697" s="76">
        <v>0</v>
      </c>
      <c r="K697" s="76">
        <v>0</v>
      </c>
      <c r="L697" s="76">
        <v>0</v>
      </c>
      <c r="M697" s="76">
        <v>1034242</v>
      </c>
      <c r="N697" s="76">
        <v>915010</v>
      </c>
      <c r="O697" s="76">
        <v>439518</v>
      </c>
      <c r="P697" s="56">
        <f t="shared" si="21"/>
        <v>0.70177098034958207</v>
      </c>
    </row>
    <row r="698" spans="1:16" ht="14.4" hidden="1" x14ac:dyDescent="0.2">
      <c r="A698" s="75" t="s">
        <v>379</v>
      </c>
      <c r="B698" s="75" t="s">
        <v>380</v>
      </c>
      <c r="C698" s="58" t="str">
        <f t="shared" si="20"/>
        <v>21375107 CENTRO CULTURAL E HISTÓRICO JOSÉ FIGUERE</v>
      </c>
      <c r="D698" s="75" t="s">
        <v>18</v>
      </c>
      <c r="E698" s="75" t="s">
        <v>61</v>
      </c>
      <c r="F698" s="75" t="s">
        <v>62</v>
      </c>
      <c r="G698" s="76">
        <v>37605321</v>
      </c>
      <c r="H698" s="76">
        <v>37605321</v>
      </c>
      <c r="I698" s="76">
        <v>26172983</v>
      </c>
      <c r="J698" s="76">
        <v>0</v>
      </c>
      <c r="K698" s="76">
        <v>0</v>
      </c>
      <c r="L698" s="76">
        <v>0</v>
      </c>
      <c r="M698" s="76">
        <v>9853640.9900000002</v>
      </c>
      <c r="N698" s="76">
        <v>9052266.4600000009</v>
      </c>
      <c r="O698" s="76">
        <v>27751680.010000002</v>
      </c>
      <c r="P698" s="56">
        <f t="shared" si="21"/>
        <v>0.2620278388263193</v>
      </c>
    </row>
    <row r="699" spans="1:16" ht="14.4" hidden="1" x14ac:dyDescent="0.2">
      <c r="A699" s="75" t="s">
        <v>379</v>
      </c>
      <c r="B699" s="75" t="s">
        <v>380</v>
      </c>
      <c r="C699" s="58" t="str">
        <f t="shared" si="20"/>
        <v>21375107 CENTRO CULTURAL E HISTÓRICO JOSÉ FIGUERE</v>
      </c>
      <c r="D699" s="75" t="s">
        <v>18</v>
      </c>
      <c r="E699" s="75" t="s">
        <v>63</v>
      </c>
      <c r="F699" s="75" t="s">
        <v>64</v>
      </c>
      <c r="G699" s="76">
        <v>51877</v>
      </c>
      <c r="H699" s="76">
        <v>51877</v>
      </c>
      <c r="I699" s="76">
        <v>36774.230000000003</v>
      </c>
      <c r="J699" s="76">
        <v>0</v>
      </c>
      <c r="K699" s="76">
        <v>0</v>
      </c>
      <c r="L699" s="76">
        <v>0</v>
      </c>
      <c r="M699" s="76">
        <v>0</v>
      </c>
      <c r="N699" s="76">
        <v>0</v>
      </c>
      <c r="O699" s="76">
        <v>51877</v>
      </c>
      <c r="P699" s="56">
        <f t="shared" si="21"/>
        <v>0</v>
      </c>
    </row>
    <row r="700" spans="1:16" ht="14.4" hidden="1" x14ac:dyDescent="0.2">
      <c r="A700" s="75" t="s">
        <v>379</v>
      </c>
      <c r="B700" s="75" t="s">
        <v>380</v>
      </c>
      <c r="C700" s="58" t="str">
        <f t="shared" si="20"/>
        <v>21375107 CENTRO CULTURAL E HISTÓRICO JOSÉ FIGUERE</v>
      </c>
      <c r="D700" s="75" t="s">
        <v>18</v>
      </c>
      <c r="E700" s="75" t="s">
        <v>283</v>
      </c>
      <c r="F700" s="75" t="s">
        <v>284</v>
      </c>
      <c r="G700" s="76">
        <v>51877</v>
      </c>
      <c r="H700" s="76">
        <v>51877</v>
      </c>
      <c r="I700" s="76">
        <v>36774.230000000003</v>
      </c>
      <c r="J700" s="76">
        <v>0</v>
      </c>
      <c r="K700" s="76">
        <v>0</v>
      </c>
      <c r="L700" s="76">
        <v>0</v>
      </c>
      <c r="M700" s="76">
        <v>0</v>
      </c>
      <c r="N700" s="76">
        <v>0</v>
      </c>
      <c r="O700" s="76">
        <v>51877</v>
      </c>
      <c r="P700" s="56">
        <f t="shared" si="21"/>
        <v>0</v>
      </c>
    </row>
    <row r="701" spans="1:16" ht="14.4" hidden="1" x14ac:dyDescent="0.2">
      <c r="A701" s="75" t="s">
        <v>379</v>
      </c>
      <c r="B701" s="75" t="s">
        <v>380</v>
      </c>
      <c r="C701" s="58" t="str">
        <f t="shared" si="20"/>
        <v>21375107 CENTRO CULTURAL E HISTÓRICO JOSÉ FIGUERE</v>
      </c>
      <c r="D701" s="75" t="s">
        <v>18</v>
      </c>
      <c r="E701" s="75" t="s">
        <v>71</v>
      </c>
      <c r="F701" s="75" t="s">
        <v>72</v>
      </c>
      <c r="G701" s="76">
        <v>2730000</v>
      </c>
      <c r="H701" s="76">
        <v>2730000</v>
      </c>
      <c r="I701" s="76">
        <v>2019849.53</v>
      </c>
      <c r="J701" s="76">
        <v>0</v>
      </c>
      <c r="K701" s="76">
        <v>0</v>
      </c>
      <c r="L701" s="76">
        <v>0</v>
      </c>
      <c r="M701" s="76">
        <v>1577609.46</v>
      </c>
      <c r="N701" s="76">
        <v>1577609.46</v>
      </c>
      <c r="O701" s="76">
        <v>1152390.54</v>
      </c>
      <c r="P701" s="56">
        <f t="shared" si="21"/>
        <v>0.57787892307692301</v>
      </c>
    </row>
    <row r="702" spans="1:16" ht="14.4" hidden="1" x14ac:dyDescent="0.2">
      <c r="A702" s="75" t="s">
        <v>379</v>
      </c>
      <c r="B702" s="75" t="s">
        <v>380</v>
      </c>
      <c r="C702" s="58" t="str">
        <f t="shared" si="20"/>
        <v>21375107 CENTRO CULTURAL E HISTÓRICO JOSÉ FIGUERE</v>
      </c>
      <c r="D702" s="75" t="s">
        <v>18</v>
      </c>
      <c r="E702" s="75" t="s">
        <v>73</v>
      </c>
      <c r="F702" s="75" t="s">
        <v>74</v>
      </c>
      <c r="G702" s="76">
        <v>720000</v>
      </c>
      <c r="H702" s="76">
        <v>720000</v>
      </c>
      <c r="I702" s="76">
        <v>510388.81</v>
      </c>
      <c r="J702" s="76">
        <v>0</v>
      </c>
      <c r="K702" s="76">
        <v>0</v>
      </c>
      <c r="L702" s="76">
        <v>0</v>
      </c>
      <c r="M702" s="76">
        <v>332976</v>
      </c>
      <c r="N702" s="76">
        <v>332976</v>
      </c>
      <c r="O702" s="76">
        <v>387024</v>
      </c>
      <c r="P702" s="56">
        <f t="shared" si="21"/>
        <v>0.46246666666666669</v>
      </c>
    </row>
    <row r="703" spans="1:16" ht="14.4" hidden="1" x14ac:dyDescent="0.2">
      <c r="A703" s="75" t="s">
        <v>379</v>
      </c>
      <c r="B703" s="75" t="s">
        <v>380</v>
      </c>
      <c r="C703" s="58" t="str">
        <f t="shared" si="20"/>
        <v>21375107 CENTRO CULTURAL E HISTÓRICO JOSÉ FIGUERE</v>
      </c>
      <c r="D703" s="75" t="s">
        <v>18</v>
      </c>
      <c r="E703" s="75" t="s">
        <v>75</v>
      </c>
      <c r="F703" s="75" t="s">
        <v>76</v>
      </c>
      <c r="G703" s="76">
        <v>960000</v>
      </c>
      <c r="H703" s="76">
        <v>960000</v>
      </c>
      <c r="I703" s="76">
        <v>680518.41</v>
      </c>
      <c r="J703" s="76">
        <v>0</v>
      </c>
      <c r="K703" s="76">
        <v>0</v>
      </c>
      <c r="L703" s="76">
        <v>0</v>
      </c>
      <c r="M703" s="76">
        <v>622410</v>
      </c>
      <c r="N703" s="76">
        <v>622410</v>
      </c>
      <c r="O703" s="76">
        <v>337590</v>
      </c>
      <c r="P703" s="56">
        <f t="shared" si="21"/>
        <v>0.64834375</v>
      </c>
    </row>
    <row r="704" spans="1:16" ht="14.4" hidden="1" x14ac:dyDescent="0.2">
      <c r="A704" s="75" t="s">
        <v>379</v>
      </c>
      <c r="B704" s="75" t="s">
        <v>380</v>
      </c>
      <c r="C704" s="58" t="str">
        <f t="shared" si="20"/>
        <v>21375107 CENTRO CULTURAL E HISTÓRICO JOSÉ FIGUERE</v>
      </c>
      <c r="D704" s="75" t="s">
        <v>18</v>
      </c>
      <c r="E704" s="75" t="s">
        <v>79</v>
      </c>
      <c r="F704" s="75" t="s">
        <v>80</v>
      </c>
      <c r="G704" s="76">
        <v>720000</v>
      </c>
      <c r="H704" s="76">
        <v>720000</v>
      </c>
      <c r="I704" s="76">
        <v>510388.81</v>
      </c>
      <c r="J704" s="76">
        <v>0</v>
      </c>
      <c r="K704" s="76">
        <v>0</v>
      </c>
      <c r="L704" s="76">
        <v>0</v>
      </c>
      <c r="M704" s="76">
        <v>314104.15000000002</v>
      </c>
      <c r="N704" s="76">
        <v>314104.15000000002</v>
      </c>
      <c r="O704" s="76">
        <v>405895.85</v>
      </c>
      <c r="P704" s="56">
        <f t="shared" si="21"/>
        <v>0.43625576388888893</v>
      </c>
    </row>
    <row r="705" spans="1:16" ht="14.4" hidden="1" x14ac:dyDescent="0.2">
      <c r="A705" s="75" t="s">
        <v>379</v>
      </c>
      <c r="B705" s="75" t="s">
        <v>380</v>
      </c>
      <c r="C705" s="58" t="str">
        <f t="shared" si="20"/>
        <v>21375107 CENTRO CULTURAL E HISTÓRICO JOSÉ FIGUERE</v>
      </c>
      <c r="D705" s="75" t="s">
        <v>18</v>
      </c>
      <c r="E705" s="75" t="s">
        <v>81</v>
      </c>
      <c r="F705" s="75" t="s">
        <v>82</v>
      </c>
      <c r="G705" s="76">
        <v>330000</v>
      </c>
      <c r="H705" s="76">
        <v>330000</v>
      </c>
      <c r="I705" s="76">
        <v>318553.5</v>
      </c>
      <c r="J705" s="76">
        <v>0</v>
      </c>
      <c r="K705" s="76">
        <v>0</v>
      </c>
      <c r="L705" s="76">
        <v>0</v>
      </c>
      <c r="M705" s="76">
        <v>308119.31</v>
      </c>
      <c r="N705" s="76">
        <v>308119.31</v>
      </c>
      <c r="O705" s="76">
        <v>21880.69</v>
      </c>
      <c r="P705" s="56">
        <f t="shared" si="21"/>
        <v>0.93369487878787882</v>
      </c>
    </row>
    <row r="706" spans="1:16" ht="14.4" hidden="1" x14ac:dyDescent="0.2">
      <c r="A706" s="75" t="s">
        <v>379</v>
      </c>
      <c r="B706" s="75" t="s">
        <v>380</v>
      </c>
      <c r="C706" s="58" t="str">
        <f t="shared" si="20"/>
        <v>21375107 CENTRO CULTURAL E HISTÓRICO JOSÉ FIGUERE</v>
      </c>
      <c r="D706" s="75" t="s">
        <v>18</v>
      </c>
      <c r="E706" s="75" t="s">
        <v>83</v>
      </c>
      <c r="F706" s="75" t="s">
        <v>84</v>
      </c>
      <c r="G706" s="76">
        <v>3800000</v>
      </c>
      <c r="H706" s="76">
        <v>3800000</v>
      </c>
      <c r="I706" s="76">
        <v>2421535.35</v>
      </c>
      <c r="J706" s="76">
        <v>0</v>
      </c>
      <c r="K706" s="76">
        <v>0</v>
      </c>
      <c r="L706" s="76">
        <v>0</v>
      </c>
      <c r="M706" s="76">
        <v>813432.56</v>
      </c>
      <c r="N706" s="76">
        <v>813432.56</v>
      </c>
      <c r="O706" s="76">
        <v>2986567.44</v>
      </c>
      <c r="P706" s="56">
        <f t="shared" si="21"/>
        <v>0.21406120000000001</v>
      </c>
    </row>
    <row r="707" spans="1:16" ht="14.4" hidden="1" x14ac:dyDescent="0.2">
      <c r="A707" s="75" t="s">
        <v>379</v>
      </c>
      <c r="B707" s="75" t="s">
        <v>380</v>
      </c>
      <c r="C707" s="58" t="str">
        <f t="shared" si="20"/>
        <v>21375107 CENTRO CULTURAL E HISTÓRICO JOSÉ FIGUERE</v>
      </c>
      <c r="D707" s="75" t="s">
        <v>18</v>
      </c>
      <c r="E707" s="75" t="s">
        <v>85</v>
      </c>
      <c r="F707" s="75" t="s">
        <v>86</v>
      </c>
      <c r="G707" s="76">
        <v>200000</v>
      </c>
      <c r="H707" s="76">
        <v>200000</v>
      </c>
      <c r="I707" s="76">
        <v>141774.67000000001</v>
      </c>
      <c r="J707" s="76">
        <v>0</v>
      </c>
      <c r="K707" s="76">
        <v>0</v>
      </c>
      <c r="L707" s="76">
        <v>0</v>
      </c>
      <c r="M707" s="76">
        <v>40397.5</v>
      </c>
      <c r="N707" s="76">
        <v>40397.5</v>
      </c>
      <c r="O707" s="76">
        <v>159602.5</v>
      </c>
      <c r="P707" s="56">
        <f t="shared" si="21"/>
        <v>0.20198749999999999</v>
      </c>
    </row>
    <row r="708" spans="1:16" ht="14.4" hidden="1" x14ac:dyDescent="0.2">
      <c r="A708" s="75" t="s">
        <v>379</v>
      </c>
      <c r="B708" s="75" t="s">
        <v>380</v>
      </c>
      <c r="C708" s="58" t="str">
        <f t="shared" si="20"/>
        <v>21375107 CENTRO CULTURAL E HISTÓRICO JOSÉ FIGUERE</v>
      </c>
      <c r="D708" s="75" t="s">
        <v>18</v>
      </c>
      <c r="E708" s="75" t="s">
        <v>87</v>
      </c>
      <c r="F708" s="75" t="s">
        <v>88</v>
      </c>
      <c r="G708" s="76">
        <v>1000000</v>
      </c>
      <c r="H708" s="76">
        <v>1000000</v>
      </c>
      <c r="I708" s="76">
        <v>708873.34</v>
      </c>
      <c r="J708" s="76">
        <v>0</v>
      </c>
      <c r="K708" s="76">
        <v>0</v>
      </c>
      <c r="L708" s="76">
        <v>0</v>
      </c>
      <c r="M708" s="76">
        <v>146900</v>
      </c>
      <c r="N708" s="76">
        <v>146900</v>
      </c>
      <c r="O708" s="76">
        <v>853100</v>
      </c>
      <c r="P708" s="56">
        <f t="shared" si="21"/>
        <v>0.1469</v>
      </c>
    </row>
    <row r="709" spans="1:16" ht="14.4" hidden="1" x14ac:dyDescent="0.2">
      <c r="A709" s="75" t="s">
        <v>379</v>
      </c>
      <c r="B709" s="75" t="s">
        <v>380</v>
      </c>
      <c r="C709" s="58" t="str">
        <f t="shared" si="20"/>
        <v>21375107 CENTRO CULTURAL E HISTÓRICO JOSÉ FIGUERE</v>
      </c>
      <c r="D709" s="75" t="s">
        <v>18</v>
      </c>
      <c r="E709" s="75" t="s">
        <v>89</v>
      </c>
      <c r="F709" s="75" t="s">
        <v>90</v>
      </c>
      <c r="G709" s="76">
        <v>2500000</v>
      </c>
      <c r="H709" s="76">
        <v>2500000</v>
      </c>
      <c r="I709" s="76">
        <v>1500000</v>
      </c>
      <c r="J709" s="76">
        <v>0</v>
      </c>
      <c r="K709" s="76">
        <v>0</v>
      </c>
      <c r="L709" s="76">
        <v>0</v>
      </c>
      <c r="M709" s="76">
        <v>626135.06000000006</v>
      </c>
      <c r="N709" s="76">
        <v>626135.06000000006</v>
      </c>
      <c r="O709" s="76">
        <v>1873864.94</v>
      </c>
      <c r="P709" s="56">
        <f t="shared" si="21"/>
        <v>0.250454024</v>
      </c>
    </row>
    <row r="710" spans="1:16" ht="14.4" hidden="1" x14ac:dyDescent="0.2">
      <c r="A710" s="75" t="s">
        <v>379</v>
      </c>
      <c r="B710" s="75" t="s">
        <v>380</v>
      </c>
      <c r="C710" s="58" t="str">
        <f t="shared" si="20"/>
        <v>21375107 CENTRO CULTURAL E HISTÓRICO JOSÉ FIGUERE</v>
      </c>
      <c r="D710" s="75" t="s">
        <v>18</v>
      </c>
      <c r="E710" s="75" t="s">
        <v>91</v>
      </c>
      <c r="F710" s="75" t="s">
        <v>92</v>
      </c>
      <c r="G710" s="76">
        <v>100000</v>
      </c>
      <c r="H710" s="76">
        <v>100000</v>
      </c>
      <c r="I710" s="76">
        <v>70887.34</v>
      </c>
      <c r="J710" s="76">
        <v>0</v>
      </c>
      <c r="K710" s="76">
        <v>0</v>
      </c>
      <c r="L710" s="76">
        <v>0</v>
      </c>
      <c r="M710" s="76">
        <v>0</v>
      </c>
      <c r="N710" s="76">
        <v>0</v>
      </c>
      <c r="O710" s="76">
        <v>100000</v>
      </c>
      <c r="P710" s="56">
        <f t="shared" si="21"/>
        <v>0</v>
      </c>
    </row>
    <row r="711" spans="1:16" ht="14.4" hidden="1" x14ac:dyDescent="0.2">
      <c r="A711" s="75" t="s">
        <v>379</v>
      </c>
      <c r="B711" s="75" t="s">
        <v>380</v>
      </c>
      <c r="C711" s="58" t="str">
        <f t="shared" ref="C711:C774" si="22">+CONCATENATE(A711," ",B711)</f>
        <v>21375107 CENTRO CULTURAL E HISTÓRICO JOSÉ FIGUERE</v>
      </c>
      <c r="D711" s="75" t="s">
        <v>18</v>
      </c>
      <c r="E711" s="75" t="s">
        <v>93</v>
      </c>
      <c r="F711" s="75" t="s">
        <v>94</v>
      </c>
      <c r="G711" s="76">
        <v>7500000</v>
      </c>
      <c r="H711" s="76">
        <v>7500000</v>
      </c>
      <c r="I711" s="76">
        <v>5316550.0599999996</v>
      </c>
      <c r="J711" s="76">
        <v>0</v>
      </c>
      <c r="K711" s="76">
        <v>0</v>
      </c>
      <c r="L711" s="76">
        <v>0</v>
      </c>
      <c r="M711" s="76">
        <v>4001691.78</v>
      </c>
      <c r="N711" s="76">
        <v>3312187.25</v>
      </c>
      <c r="O711" s="76">
        <v>3498308.22</v>
      </c>
      <c r="P711" s="56">
        <f t="shared" ref="P711:P774" si="23">+IFERROR(M711/H711,0)</f>
        <v>0.53355890399999995</v>
      </c>
    </row>
    <row r="712" spans="1:16" ht="14.4" hidden="1" x14ac:dyDescent="0.2">
      <c r="A712" s="75" t="s">
        <v>379</v>
      </c>
      <c r="B712" s="75" t="s">
        <v>380</v>
      </c>
      <c r="C712" s="58" t="str">
        <f t="shared" si="22"/>
        <v>21375107 CENTRO CULTURAL E HISTÓRICO JOSÉ FIGUERE</v>
      </c>
      <c r="D712" s="75" t="s">
        <v>18</v>
      </c>
      <c r="E712" s="75" t="s">
        <v>99</v>
      </c>
      <c r="F712" s="75" t="s">
        <v>100</v>
      </c>
      <c r="G712" s="76">
        <v>7000000</v>
      </c>
      <c r="H712" s="76">
        <v>7000000</v>
      </c>
      <c r="I712" s="76">
        <v>4962113.3899999997</v>
      </c>
      <c r="J712" s="76">
        <v>0</v>
      </c>
      <c r="K712" s="76">
        <v>0</v>
      </c>
      <c r="L712" s="76">
        <v>0</v>
      </c>
      <c r="M712" s="76">
        <v>3899830.01</v>
      </c>
      <c r="N712" s="76">
        <v>3210325.48</v>
      </c>
      <c r="O712" s="76">
        <v>3100169.99</v>
      </c>
      <c r="P712" s="56">
        <f t="shared" si="23"/>
        <v>0.55711857285714284</v>
      </c>
    </row>
    <row r="713" spans="1:16" ht="14.4" hidden="1" x14ac:dyDescent="0.2">
      <c r="A713" s="75" t="s">
        <v>379</v>
      </c>
      <c r="B713" s="75" t="s">
        <v>380</v>
      </c>
      <c r="C713" s="58" t="str">
        <f t="shared" si="22"/>
        <v>21375107 CENTRO CULTURAL E HISTÓRICO JOSÉ FIGUERE</v>
      </c>
      <c r="D713" s="75" t="s">
        <v>18</v>
      </c>
      <c r="E713" s="75" t="s">
        <v>101</v>
      </c>
      <c r="F713" s="75" t="s">
        <v>102</v>
      </c>
      <c r="G713" s="76">
        <v>500000</v>
      </c>
      <c r="H713" s="76">
        <v>500000</v>
      </c>
      <c r="I713" s="76">
        <v>354436.67</v>
      </c>
      <c r="J713" s="76">
        <v>0</v>
      </c>
      <c r="K713" s="76">
        <v>0</v>
      </c>
      <c r="L713" s="76">
        <v>0</v>
      </c>
      <c r="M713" s="76">
        <v>101861.77</v>
      </c>
      <c r="N713" s="76">
        <v>101861.77</v>
      </c>
      <c r="O713" s="76">
        <v>398138.23</v>
      </c>
      <c r="P713" s="56">
        <f t="shared" si="23"/>
        <v>0.20372354000000001</v>
      </c>
    </row>
    <row r="714" spans="1:16" ht="14.4" hidden="1" x14ac:dyDescent="0.2">
      <c r="A714" s="75" t="s">
        <v>379</v>
      </c>
      <c r="B714" s="75" t="s">
        <v>380</v>
      </c>
      <c r="C714" s="58" t="str">
        <f t="shared" si="22"/>
        <v>21375107 CENTRO CULTURAL E HISTÓRICO JOSÉ FIGUERE</v>
      </c>
      <c r="D714" s="75" t="s">
        <v>18</v>
      </c>
      <c r="E714" s="75" t="s">
        <v>103</v>
      </c>
      <c r="F714" s="75" t="s">
        <v>104</v>
      </c>
      <c r="G714" s="76">
        <v>595300</v>
      </c>
      <c r="H714" s="76">
        <v>595300</v>
      </c>
      <c r="I714" s="76">
        <v>421992.31</v>
      </c>
      <c r="J714" s="76">
        <v>0</v>
      </c>
      <c r="K714" s="76">
        <v>0</v>
      </c>
      <c r="L714" s="76">
        <v>0</v>
      </c>
      <c r="M714" s="76">
        <v>359106</v>
      </c>
      <c r="N714" s="76">
        <v>359106</v>
      </c>
      <c r="O714" s="76">
        <v>236194</v>
      </c>
      <c r="P714" s="56">
        <f t="shared" si="23"/>
        <v>0.60323534352427344</v>
      </c>
    </row>
    <row r="715" spans="1:16" ht="14.4" hidden="1" x14ac:dyDescent="0.2">
      <c r="A715" s="75" t="s">
        <v>379</v>
      </c>
      <c r="B715" s="75" t="s">
        <v>380</v>
      </c>
      <c r="C715" s="58" t="str">
        <f t="shared" si="22"/>
        <v>21375107 CENTRO CULTURAL E HISTÓRICO JOSÉ FIGUERE</v>
      </c>
      <c r="D715" s="75" t="s">
        <v>18</v>
      </c>
      <c r="E715" s="75" t="s">
        <v>105</v>
      </c>
      <c r="F715" s="75" t="s">
        <v>106</v>
      </c>
      <c r="G715" s="76">
        <v>100886</v>
      </c>
      <c r="H715" s="76">
        <v>100886</v>
      </c>
      <c r="I715" s="76">
        <v>71515.399999999994</v>
      </c>
      <c r="J715" s="76">
        <v>0</v>
      </c>
      <c r="K715" s="76">
        <v>0</v>
      </c>
      <c r="L715" s="76">
        <v>0</v>
      </c>
      <c r="M715" s="76">
        <v>38806</v>
      </c>
      <c r="N715" s="76">
        <v>38806</v>
      </c>
      <c r="O715" s="76">
        <v>62080</v>
      </c>
      <c r="P715" s="56">
        <f t="shared" si="23"/>
        <v>0.38465198342683821</v>
      </c>
    </row>
    <row r="716" spans="1:16" ht="14.4" hidden="1" x14ac:dyDescent="0.2">
      <c r="A716" s="75" t="s">
        <v>379</v>
      </c>
      <c r="B716" s="75" t="s">
        <v>380</v>
      </c>
      <c r="C716" s="58" t="str">
        <f t="shared" si="22"/>
        <v>21375107 CENTRO CULTURAL E HISTÓRICO JOSÉ FIGUERE</v>
      </c>
      <c r="D716" s="75" t="s">
        <v>18</v>
      </c>
      <c r="E716" s="75" t="s">
        <v>107</v>
      </c>
      <c r="F716" s="75" t="s">
        <v>108</v>
      </c>
      <c r="G716" s="76">
        <v>494414</v>
      </c>
      <c r="H716" s="76">
        <v>494414</v>
      </c>
      <c r="I716" s="76">
        <v>350476.91</v>
      </c>
      <c r="J716" s="76">
        <v>0</v>
      </c>
      <c r="K716" s="76">
        <v>0</v>
      </c>
      <c r="L716" s="76">
        <v>0</v>
      </c>
      <c r="M716" s="76">
        <v>320300</v>
      </c>
      <c r="N716" s="76">
        <v>320300</v>
      </c>
      <c r="O716" s="76">
        <v>174114</v>
      </c>
      <c r="P716" s="56">
        <f t="shared" si="23"/>
        <v>0.64783764213796535</v>
      </c>
    </row>
    <row r="717" spans="1:16" ht="14.4" hidden="1" x14ac:dyDescent="0.2">
      <c r="A717" s="75" t="s">
        <v>379</v>
      </c>
      <c r="B717" s="75" t="s">
        <v>380</v>
      </c>
      <c r="C717" s="58" t="str">
        <f t="shared" si="22"/>
        <v>21375107 CENTRO CULTURAL E HISTÓRICO JOSÉ FIGUERE</v>
      </c>
      <c r="D717" s="75" t="s">
        <v>18</v>
      </c>
      <c r="E717" s="75" t="s">
        <v>109</v>
      </c>
      <c r="F717" s="75" t="s">
        <v>110</v>
      </c>
      <c r="G717" s="76">
        <v>3000000</v>
      </c>
      <c r="H717" s="76">
        <v>3000000</v>
      </c>
      <c r="I717" s="76">
        <v>2484339.54</v>
      </c>
      <c r="J717" s="76">
        <v>0</v>
      </c>
      <c r="K717" s="76">
        <v>0</v>
      </c>
      <c r="L717" s="76">
        <v>0</v>
      </c>
      <c r="M717" s="76">
        <v>2441010</v>
      </c>
      <c r="N717" s="76">
        <v>2441010</v>
      </c>
      <c r="O717" s="76">
        <v>558990</v>
      </c>
      <c r="P717" s="56">
        <f t="shared" si="23"/>
        <v>0.81367</v>
      </c>
    </row>
    <row r="718" spans="1:16" ht="14.4" hidden="1" x14ac:dyDescent="0.2">
      <c r="A718" s="75" t="s">
        <v>379</v>
      </c>
      <c r="B718" s="75" t="s">
        <v>380</v>
      </c>
      <c r="C718" s="58" t="str">
        <f t="shared" si="22"/>
        <v>21375107 CENTRO CULTURAL E HISTÓRICO JOSÉ FIGUERE</v>
      </c>
      <c r="D718" s="75" t="s">
        <v>18</v>
      </c>
      <c r="E718" s="75" t="s">
        <v>111</v>
      </c>
      <c r="F718" s="75" t="s">
        <v>112</v>
      </c>
      <c r="G718" s="76">
        <v>3000000</v>
      </c>
      <c r="H718" s="76">
        <v>3000000</v>
      </c>
      <c r="I718" s="76">
        <v>2484339.54</v>
      </c>
      <c r="J718" s="76">
        <v>0</v>
      </c>
      <c r="K718" s="76">
        <v>0</v>
      </c>
      <c r="L718" s="76">
        <v>0</v>
      </c>
      <c r="M718" s="76">
        <v>2441010</v>
      </c>
      <c r="N718" s="76">
        <v>2441010</v>
      </c>
      <c r="O718" s="76">
        <v>558990</v>
      </c>
      <c r="P718" s="56">
        <f t="shared" si="23"/>
        <v>0.81367</v>
      </c>
    </row>
    <row r="719" spans="1:16" ht="14.4" hidden="1" x14ac:dyDescent="0.2">
      <c r="A719" s="75" t="s">
        <v>379</v>
      </c>
      <c r="B719" s="75" t="s">
        <v>380</v>
      </c>
      <c r="C719" s="58" t="str">
        <f t="shared" si="22"/>
        <v>21375107 CENTRO CULTURAL E HISTÓRICO JOSÉ FIGUERE</v>
      </c>
      <c r="D719" s="75" t="s">
        <v>18</v>
      </c>
      <c r="E719" s="75" t="s">
        <v>121</v>
      </c>
      <c r="F719" s="75" t="s">
        <v>122</v>
      </c>
      <c r="G719" s="76">
        <v>18928144</v>
      </c>
      <c r="H719" s="76">
        <v>18928144</v>
      </c>
      <c r="I719" s="76">
        <v>12971941.98</v>
      </c>
      <c r="J719" s="76">
        <v>0</v>
      </c>
      <c r="K719" s="76">
        <v>0</v>
      </c>
      <c r="L719" s="76">
        <v>0</v>
      </c>
      <c r="M719" s="76">
        <v>660791.18999999994</v>
      </c>
      <c r="N719" s="76">
        <v>548921.18999999994</v>
      </c>
      <c r="O719" s="76">
        <v>18267352.809999999</v>
      </c>
      <c r="P719" s="56">
        <f t="shared" si="23"/>
        <v>3.4910511564155471E-2</v>
      </c>
    </row>
    <row r="720" spans="1:16" ht="14.4" hidden="1" x14ac:dyDescent="0.2">
      <c r="A720" s="75" t="s">
        <v>379</v>
      </c>
      <c r="B720" s="75" t="s">
        <v>380</v>
      </c>
      <c r="C720" s="58" t="str">
        <f t="shared" si="22"/>
        <v>21375107 CENTRO CULTURAL E HISTÓRICO JOSÉ FIGUERE</v>
      </c>
      <c r="D720" s="75" t="s">
        <v>18</v>
      </c>
      <c r="E720" s="75" t="s">
        <v>123</v>
      </c>
      <c r="F720" s="75" t="s">
        <v>124</v>
      </c>
      <c r="G720" s="76">
        <v>15728144</v>
      </c>
      <c r="H720" s="76">
        <v>15728144</v>
      </c>
      <c r="I720" s="76">
        <v>10791542.460000001</v>
      </c>
      <c r="J720" s="76">
        <v>0</v>
      </c>
      <c r="K720" s="76">
        <v>0</v>
      </c>
      <c r="L720" s="76">
        <v>0</v>
      </c>
      <c r="M720" s="76">
        <v>237300</v>
      </c>
      <c r="N720" s="76">
        <v>237300</v>
      </c>
      <c r="O720" s="76">
        <v>15490844</v>
      </c>
      <c r="P720" s="56">
        <f t="shared" si="23"/>
        <v>1.5087603470568428E-2</v>
      </c>
    </row>
    <row r="721" spans="1:16" ht="14.4" hidden="1" x14ac:dyDescent="0.2">
      <c r="A721" s="75" t="s">
        <v>379</v>
      </c>
      <c r="B721" s="75" t="s">
        <v>380</v>
      </c>
      <c r="C721" s="58" t="str">
        <f t="shared" si="22"/>
        <v>21375107 CENTRO CULTURAL E HISTÓRICO JOSÉ FIGUERE</v>
      </c>
      <c r="D721" s="75" t="s">
        <v>18</v>
      </c>
      <c r="E721" s="75" t="s">
        <v>129</v>
      </c>
      <c r="F721" s="75" t="s">
        <v>130</v>
      </c>
      <c r="G721" s="76">
        <v>500000</v>
      </c>
      <c r="H721" s="76">
        <v>500000</v>
      </c>
      <c r="I721" s="76">
        <v>354436.67</v>
      </c>
      <c r="J721" s="76">
        <v>0</v>
      </c>
      <c r="K721" s="76">
        <v>0</v>
      </c>
      <c r="L721" s="76">
        <v>0</v>
      </c>
      <c r="M721" s="76">
        <v>5800.01</v>
      </c>
      <c r="N721" s="76">
        <v>5800.01</v>
      </c>
      <c r="O721" s="76">
        <v>494199.99</v>
      </c>
      <c r="P721" s="56">
        <f t="shared" si="23"/>
        <v>1.1600020000000001E-2</v>
      </c>
    </row>
    <row r="722" spans="1:16" ht="14.4" hidden="1" x14ac:dyDescent="0.2">
      <c r="A722" s="75" t="s">
        <v>379</v>
      </c>
      <c r="B722" s="75" t="s">
        <v>380</v>
      </c>
      <c r="C722" s="58" t="str">
        <f t="shared" si="22"/>
        <v>21375107 CENTRO CULTURAL E HISTÓRICO JOSÉ FIGUERE</v>
      </c>
      <c r="D722" s="75" t="s">
        <v>18</v>
      </c>
      <c r="E722" s="75" t="s">
        <v>131</v>
      </c>
      <c r="F722" s="75" t="s">
        <v>132</v>
      </c>
      <c r="G722" s="76">
        <v>200000</v>
      </c>
      <c r="H722" s="76">
        <v>200000</v>
      </c>
      <c r="I722" s="76">
        <v>141774.67000000001</v>
      </c>
      <c r="J722" s="76">
        <v>0</v>
      </c>
      <c r="K722" s="76">
        <v>0</v>
      </c>
      <c r="L722" s="76">
        <v>0</v>
      </c>
      <c r="M722" s="76">
        <v>0</v>
      </c>
      <c r="N722" s="76">
        <v>0</v>
      </c>
      <c r="O722" s="76">
        <v>200000</v>
      </c>
      <c r="P722" s="56">
        <f t="shared" si="23"/>
        <v>0</v>
      </c>
    </row>
    <row r="723" spans="1:16" ht="14.4" hidden="1" x14ac:dyDescent="0.2">
      <c r="A723" s="75" t="s">
        <v>379</v>
      </c>
      <c r="B723" s="75" t="s">
        <v>380</v>
      </c>
      <c r="C723" s="58" t="str">
        <f t="shared" si="22"/>
        <v>21375107 CENTRO CULTURAL E HISTÓRICO JOSÉ FIGUERE</v>
      </c>
      <c r="D723" s="75" t="s">
        <v>18</v>
      </c>
      <c r="E723" s="75" t="s">
        <v>133</v>
      </c>
      <c r="F723" s="75" t="s">
        <v>134</v>
      </c>
      <c r="G723" s="76">
        <v>1000000</v>
      </c>
      <c r="H723" s="76">
        <v>1000000</v>
      </c>
      <c r="I723" s="76">
        <v>708873.34</v>
      </c>
      <c r="J723" s="76">
        <v>0</v>
      </c>
      <c r="K723" s="76">
        <v>0</v>
      </c>
      <c r="L723" s="76">
        <v>0</v>
      </c>
      <c r="M723" s="76">
        <v>111870</v>
      </c>
      <c r="N723" s="76">
        <v>0</v>
      </c>
      <c r="O723" s="76">
        <v>888130</v>
      </c>
      <c r="P723" s="56">
        <f t="shared" si="23"/>
        <v>0.11187</v>
      </c>
    </row>
    <row r="724" spans="1:16" ht="14.4" hidden="1" x14ac:dyDescent="0.2">
      <c r="A724" s="75" t="s">
        <v>379</v>
      </c>
      <c r="B724" s="75" t="s">
        <v>380</v>
      </c>
      <c r="C724" s="58" t="str">
        <f t="shared" si="22"/>
        <v>21375107 CENTRO CULTURAL E HISTÓRICO JOSÉ FIGUERE</v>
      </c>
      <c r="D724" s="75" t="s">
        <v>18</v>
      </c>
      <c r="E724" s="75" t="s">
        <v>135</v>
      </c>
      <c r="F724" s="75" t="s">
        <v>136</v>
      </c>
      <c r="G724" s="76">
        <v>1000000</v>
      </c>
      <c r="H724" s="76">
        <v>1000000</v>
      </c>
      <c r="I724" s="76">
        <v>620878.17000000004</v>
      </c>
      <c r="J724" s="76">
        <v>0</v>
      </c>
      <c r="K724" s="76">
        <v>0</v>
      </c>
      <c r="L724" s="76">
        <v>0</v>
      </c>
      <c r="M724" s="76">
        <v>0</v>
      </c>
      <c r="N724" s="76">
        <v>0</v>
      </c>
      <c r="O724" s="76">
        <v>1000000</v>
      </c>
      <c r="P724" s="56">
        <f t="shared" si="23"/>
        <v>0</v>
      </c>
    </row>
    <row r="725" spans="1:16" ht="14.4" hidden="1" x14ac:dyDescent="0.2">
      <c r="A725" s="75" t="s">
        <v>379</v>
      </c>
      <c r="B725" s="75" t="s">
        <v>380</v>
      </c>
      <c r="C725" s="58" t="str">
        <f t="shared" si="22"/>
        <v>21375107 CENTRO CULTURAL E HISTÓRICO JOSÉ FIGUERE</v>
      </c>
      <c r="D725" s="75" t="s">
        <v>18</v>
      </c>
      <c r="E725" s="75" t="s">
        <v>137</v>
      </c>
      <c r="F725" s="75" t="s">
        <v>138</v>
      </c>
      <c r="G725" s="76">
        <v>500000</v>
      </c>
      <c r="H725" s="76">
        <v>500000</v>
      </c>
      <c r="I725" s="76">
        <v>354436.67</v>
      </c>
      <c r="J725" s="76">
        <v>0</v>
      </c>
      <c r="K725" s="76">
        <v>0</v>
      </c>
      <c r="L725" s="76">
        <v>0</v>
      </c>
      <c r="M725" s="76">
        <v>305821.18</v>
      </c>
      <c r="N725" s="76">
        <v>305821.18</v>
      </c>
      <c r="O725" s="76">
        <v>194178.82</v>
      </c>
      <c r="P725" s="56">
        <f t="shared" si="23"/>
        <v>0.61164235999999994</v>
      </c>
    </row>
    <row r="726" spans="1:16" ht="14.4" hidden="1" x14ac:dyDescent="0.2">
      <c r="A726" s="75" t="s">
        <v>379</v>
      </c>
      <c r="B726" s="75" t="s">
        <v>380</v>
      </c>
      <c r="C726" s="58" t="str">
        <f t="shared" si="22"/>
        <v>21375107 CENTRO CULTURAL E HISTÓRICO JOSÉ FIGUERE</v>
      </c>
      <c r="D726" s="75" t="s">
        <v>18</v>
      </c>
      <c r="E726" s="75" t="s">
        <v>139</v>
      </c>
      <c r="F726" s="75" t="s">
        <v>140</v>
      </c>
      <c r="G726" s="76">
        <v>1000000</v>
      </c>
      <c r="H726" s="76">
        <v>1000000</v>
      </c>
      <c r="I726" s="76">
        <v>500000</v>
      </c>
      <c r="J726" s="76">
        <v>0</v>
      </c>
      <c r="K726" s="76">
        <v>0</v>
      </c>
      <c r="L726" s="76">
        <v>0</v>
      </c>
      <c r="M726" s="76">
        <v>0</v>
      </c>
      <c r="N726" s="76">
        <v>0</v>
      </c>
      <c r="O726" s="76">
        <v>1000000</v>
      </c>
      <c r="P726" s="56">
        <f t="shared" si="23"/>
        <v>0</v>
      </c>
    </row>
    <row r="727" spans="1:16" ht="14.4" hidden="1" x14ac:dyDescent="0.2">
      <c r="A727" s="75" t="s">
        <v>379</v>
      </c>
      <c r="B727" s="75" t="s">
        <v>380</v>
      </c>
      <c r="C727" s="58" t="str">
        <f t="shared" si="22"/>
        <v>21375107 CENTRO CULTURAL E HISTÓRICO JOSÉ FIGUERE</v>
      </c>
      <c r="D727" s="75" t="s">
        <v>18</v>
      </c>
      <c r="E727" s="75" t="s">
        <v>143</v>
      </c>
      <c r="F727" s="75" t="s">
        <v>144</v>
      </c>
      <c r="G727" s="76">
        <v>1000000</v>
      </c>
      <c r="H727" s="76">
        <v>1000000</v>
      </c>
      <c r="I727" s="76">
        <v>500000</v>
      </c>
      <c r="J727" s="76">
        <v>0</v>
      </c>
      <c r="K727" s="76">
        <v>0</v>
      </c>
      <c r="L727" s="76">
        <v>0</v>
      </c>
      <c r="M727" s="76">
        <v>0</v>
      </c>
      <c r="N727" s="76">
        <v>0</v>
      </c>
      <c r="O727" s="76">
        <v>1000000</v>
      </c>
      <c r="P727" s="56">
        <f t="shared" si="23"/>
        <v>0</v>
      </c>
    </row>
    <row r="728" spans="1:16" ht="14.4" hidden="1" x14ac:dyDescent="0.2">
      <c r="A728" s="75" t="s">
        <v>379</v>
      </c>
      <c r="B728" s="75" t="s">
        <v>380</v>
      </c>
      <c r="C728" s="58" t="str">
        <f t="shared" si="22"/>
        <v>21375107 CENTRO CULTURAL E HISTÓRICO JOSÉ FIGUERE</v>
      </c>
      <c r="D728" s="75" t="s">
        <v>18</v>
      </c>
      <c r="E728" s="75" t="s">
        <v>151</v>
      </c>
      <c r="F728" s="75" t="s">
        <v>152</v>
      </c>
      <c r="G728" s="76">
        <v>6171856</v>
      </c>
      <c r="H728" s="76">
        <v>6171856</v>
      </c>
      <c r="I728" s="76">
        <v>4375064.18</v>
      </c>
      <c r="J728" s="76">
        <v>0</v>
      </c>
      <c r="K728" s="76">
        <v>0</v>
      </c>
      <c r="L728" s="76">
        <v>0</v>
      </c>
      <c r="M728" s="76">
        <v>2637103.3199999998</v>
      </c>
      <c r="N728" s="76">
        <v>2637103.3199999998</v>
      </c>
      <c r="O728" s="76">
        <v>3534752.68</v>
      </c>
      <c r="P728" s="56">
        <f t="shared" si="23"/>
        <v>0.42727881531908712</v>
      </c>
    </row>
    <row r="729" spans="1:16" ht="14.4" hidden="1" x14ac:dyDescent="0.2">
      <c r="A729" s="75" t="s">
        <v>379</v>
      </c>
      <c r="B729" s="75" t="s">
        <v>380</v>
      </c>
      <c r="C729" s="58" t="str">
        <f t="shared" si="22"/>
        <v>21375107 CENTRO CULTURAL E HISTÓRICO JOSÉ FIGUERE</v>
      </c>
      <c r="D729" s="75" t="s">
        <v>18</v>
      </c>
      <c r="E729" s="75" t="s">
        <v>153</v>
      </c>
      <c r="F729" s="75" t="s">
        <v>154</v>
      </c>
      <c r="G729" s="76">
        <v>2271856</v>
      </c>
      <c r="H729" s="76">
        <v>2271856</v>
      </c>
      <c r="I729" s="76">
        <v>1610458.15</v>
      </c>
      <c r="J729" s="76">
        <v>0</v>
      </c>
      <c r="K729" s="76">
        <v>0</v>
      </c>
      <c r="L729" s="76">
        <v>0</v>
      </c>
      <c r="M729" s="76">
        <v>1444083.34</v>
      </c>
      <c r="N729" s="76">
        <v>1444083.34</v>
      </c>
      <c r="O729" s="76">
        <v>827772.66</v>
      </c>
      <c r="P729" s="56">
        <f t="shared" si="23"/>
        <v>0.6356403486840716</v>
      </c>
    </row>
    <row r="730" spans="1:16" ht="14.4" hidden="1" x14ac:dyDescent="0.2">
      <c r="A730" s="75" t="s">
        <v>379</v>
      </c>
      <c r="B730" s="75" t="s">
        <v>380</v>
      </c>
      <c r="C730" s="58" t="str">
        <f t="shared" si="22"/>
        <v>21375107 CENTRO CULTURAL E HISTÓRICO JOSÉ FIGUERE</v>
      </c>
      <c r="D730" s="75" t="s">
        <v>18</v>
      </c>
      <c r="E730" s="75" t="s">
        <v>155</v>
      </c>
      <c r="F730" s="75" t="s">
        <v>156</v>
      </c>
      <c r="G730" s="76">
        <v>1271856</v>
      </c>
      <c r="H730" s="76">
        <v>1271856</v>
      </c>
      <c r="I730" s="76">
        <v>901584.81</v>
      </c>
      <c r="J730" s="76">
        <v>0</v>
      </c>
      <c r="K730" s="76">
        <v>0</v>
      </c>
      <c r="L730" s="76">
        <v>0</v>
      </c>
      <c r="M730" s="76">
        <v>735210</v>
      </c>
      <c r="N730" s="76">
        <v>735210</v>
      </c>
      <c r="O730" s="76">
        <v>536646</v>
      </c>
      <c r="P730" s="56">
        <f t="shared" si="23"/>
        <v>0.57806072385553087</v>
      </c>
    </row>
    <row r="731" spans="1:16" ht="14.4" hidden="1" x14ac:dyDescent="0.2">
      <c r="A731" s="75" t="s">
        <v>379</v>
      </c>
      <c r="B731" s="75" t="s">
        <v>380</v>
      </c>
      <c r="C731" s="58" t="str">
        <f t="shared" si="22"/>
        <v>21375107 CENTRO CULTURAL E HISTÓRICO JOSÉ FIGUERE</v>
      </c>
      <c r="D731" s="75" t="s">
        <v>18</v>
      </c>
      <c r="E731" s="75" t="s">
        <v>159</v>
      </c>
      <c r="F731" s="75" t="s">
        <v>160</v>
      </c>
      <c r="G731" s="76">
        <v>1000000</v>
      </c>
      <c r="H731" s="76">
        <v>1000000</v>
      </c>
      <c r="I731" s="76">
        <v>708873.34</v>
      </c>
      <c r="J731" s="76">
        <v>0</v>
      </c>
      <c r="K731" s="76">
        <v>0</v>
      </c>
      <c r="L731" s="76">
        <v>0</v>
      </c>
      <c r="M731" s="76">
        <v>708873.34</v>
      </c>
      <c r="N731" s="76">
        <v>708873.34</v>
      </c>
      <c r="O731" s="76">
        <v>291126.65999999997</v>
      </c>
      <c r="P731" s="56">
        <f t="shared" si="23"/>
        <v>0.70887334000000002</v>
      </c>
    </row>
    <row r="732" spans="1:16" ht="14.4" hidden="1" x14ac:dyDescent="0.2">
      <c r="A732" s="75" t="s">
        <v>379</v>
      </c>
      <c r="B732" s="75" t="s">
        <v>380</v>
      </c>
      <c r="C732" s="58" t="str">
        <f t="shared" si="22"/>
        <v>21375107 CENTRO CULTURAL E HISTÓRICO JOSÉ FIGUERE</v>
      </c>
      <c r="D732" s="75" t="s">
        <v>18</v>
      </c>
      <c r="E732" s="75" t="s">
        <v>163</v>
      </c>
      <c r="F732" s="75" t="s">
        <v>164</v>
      </c>
      <c r="G732" s="76">
        <v>300000</v>
      </c>
      <c r="H732" s="76">
        <v>300000</v>
      </c>
      <c r="I732" s="76">
        <v>212662</v>
      </c>
      <c r="J732" s="76">
        <v>0</v>
      </c>
      <c r="K732" s="76">
        <v>0</v>
      </c>
      <c r="L732" s="76">
        <v>0</v>
      </c>
      <c r="M732" s="76">
        <v>101760</v>
      </c>
      <c r="N732" s="76">
        <v>101760</v>
      </c>
      <c r="O732" s="76">
        <v>198240</v>
      </c>
      <c r="P732" s="56">
        <f t="shared" si="23"/>
        <v>0.3392</v>
      </c>
    </row>
    <row r="733" spans="1:16" ht="14.4" hidden="1" x14ac:dyDescent="0.2">
      <c r="A733" s="75" t="s">
        <v>379</v>
      </c>
      <c r="B733" s="75" t="s">
        <v>380</v>
      </c>
      <c r="C733" s="58" t="str">
        <f t="shared" si="22"/>
        <v>21375107 CENTRO CULTURAL E HISTÓRICO JOSÉ FIGUERE</v>
      </c>
      <c r="D733" s="75" t="s">
        <v>18</v>
      </c>
      <c r="E733" s="75" t="s">
        <v>167</v>
      </c>
      <c r="F733" s="75" t="s">
        <v>168</v>
      </c>
      <c r="G733" s="76">
        <v>300000</v>
      </c>
      <c r="H733" s="76">
        <v>300000</v>
      </c>
      <c r="I733" s="76">
        <v>212662</v>
      </c>
      <c r="J733" s="76">
        <v>0</v>
      </c>
      <c r="K733" s="76">
        <v>0</v>
      </c>
      <c r="L733" s="76">
        <v>0</v>
      </c>
      <c r="M733" s="76">
        <v>101760</v>
      </c>
      <c r="N733" s="76">
        <v>101760</v>
      </c>
      <c r="O733" s="76">
        <v>198240</v>
      </c>
      <c r="P733" s="56">
        <f t="shared" si="23"/>
        <v>0.3392</v>
      </c>
    </row>
    <row r="734" spans="1:16" ht="14.4" hidden="1" x14ac:dyDescent="0.2">
      <c r="A734" s="75" t="s">
        <v>379</v>
      </c>
      <c r="B734" s="75" t="s">
        <v>380</v>
      </c>
      <c r="C734" s="58" t="str">
        <f t="shared" si="22"/>
        <v>21375107 CENTRO CULTURAL E HISTÓRICO JOSÉ FIGUERE</v>
      </c>
      <c r="D734" s="75" t="s">
        <v>18</v>
      </c>
      <c r="E734" s="75" t="s">
        <v>169</v>
      </c>
      <c r="F734" s="75" t="s">
        <v>170</v>
      </c>
      <c r="G734" s="76">
        <v>500000</v>
      </c>
      <c r="H734" s="76">
        <v>500000</v>
      </c>
      <c r="I734" s="76">
        <v>354436.67</v>
      </c>
      <c r="J734" s="76">
        <v>0</v>
      </c>
      <c r="K734" s="76">
        <v>0</v>
      </c>
      <c r="L734" s="76">
        <v>0</v>
      </c>
      <c r="M734" s="76">
        <v>97000</v>
      </c>
      <c r="N734" s="76">
        <v>97000</v>
      </c>
      <c r="O734" s="76">
        <v>403000</v>
      </c>
      <c r="P734" s="56">
        <f t="shared" si="23"/>
        <v>0.19400000000000001</v>
      </c>
    </row>
    <row r="735" spans="1:16" ht="14.4" hidden="1" x14ac:dyDescent="0.2">
      <c r="A735" s="75" t="s">
        <v>379</v>
      </c>
      <c r="B735" s="75" t="s">
        <v>380</v>
      </c>
      <c r="C735" s="58" t="str">
        <f t="shared" si="22"/>
        <v>21375107 CENTRO CULTURAL E HISTÓRICO JOSÉ FIGUERE</v>
      </c>
      <c r="D735" s="75" t="s">
        <v>18</v>
      </c>
      <c r="E735" s="75" t="s">
        <v>177</v>
      </c>
      <c r="F735" s="75" t="s">
        <v>178</v>
      </c>
      <c r="G735" s="76">
        <v>500000</v>
      </c>
      <c r="H735" s="76">
        <v>500000</v>
      </c>
      <c r="I735" s="76">
        <v>354436.67</v>
      </c>
      <c r="J735" s="76">
        <v>0</v>
      </c>
      <c r="K735" s="76">
        <v>0</v>
      </c>
      <c r="L735" s="76">
        <v>0</v>
      </c>
      <c r="M735" s="76">
        <v>97000</v>
      </c>
      <c r="N735" s="76">
        <v>97000</v>
      </c>
      <c r="O735" s="76">
        <v>403000</v>
      </c>
      <c r="P735" s="56">
        <f t="shared" si="23"/>
        <v>0.19400000000000001</v>
      </c>
    </row>
    <row r="736" spans="1:16" ht="14.4" hidden="1" x14ac:dyDescent="0.2">
      <c r="A736" s="75" t="s">
        <v>379</v>
      </c>
      <c r="B736" s="75" t="s">
        <v>380</v>
      </c>
      <c r="C736" s="58" t="str">
        <f t="shared" si="22"/>
        <v>21375107 CENTRO CULTURAL E HISTÓRICO JOSÉ FIGUERE</v>
      </c>
      <c r="D736" s="75" t="s">
        <v>18</v>
      </c>
      <c r="E736" s="75" t="s">
        <v>183</v>
      </c>
      <c r="F736" s="75" t="s">
        <v>184</v>
      </c>
      <c r="G736" s="76">
        <v>1500000</v>
      </c>
      <c r="H736" s="76">
        <v>1500000</v>
      </c>
      <c r="I736" s="76">
        <v>995532.73</v>
      </c>
      <c r="J736" s="76">
        <v>0</v>
      </c>
      <c r="K736" s="76">
        <v>0</v>
      </c>
      <c r="L736" s="76">
        <v>0</v>
      </c>
      <c r="M736" s="76">
        <v>163279.72</v>
      </c>
      <c r="N736" s="76">
        <v>163279.72</v>
      </c>
      <c r="O736" s="76">
        <v>1336720.28</v>
      </c>
      <c r="P736" s="56">
        <f t="shared" si="23"/>
        <v>0.10885314666666666</v>
      </c>
    </row>
    <row r="737" spans="1:16" ht="14.4" hidden="1" x14ac:dyDescent="0.2">
      <c r="A737" s="75" t="s">
        <v>379</v>
      </c>
      <c r="B737" s="75" t="s">
        <v>380</v>
      </c>
      <c r="C737" s="58" t="str">
        <f t="shared" si="22"/>
        <v>21375107 CENTRO CULTURAL E HISTÓRICO JOSÉ FIGUERE</v>
      </c>
      <c r="D737" s="75" t="s">
        <v>18</v>
      </c>
      <c r="E737" s="75" t="s">
        <v>185</v>
      </c>
      <c r="F737" s="75" t="s">
        <v>186</v>
      </c>
      <c r="G737" s="76">
        <v>500000</v>
      </c>
      <c r="H737" s="76">
        <v>500000</v>
      </c>
      <c r="I737" s="76">
        <v>286659.39</v>
      </c>
      <c r="J737" s="76">
        <v>0</v>
      </c>
      <c r="K737" s="76">
        <v>0</v>
      </c>
      <c r="L737" s="76">
        <v>0</v>
      </c>
      <c r="M737" s="76">
        <v>0</v>
      </c>
      <c r="N737" s="76">
        <v>0</v>
      </c>
      <c r="O737" s="76">
        <v>500000</v>
      </c>
      <c r="P737" s="56">
        <f t="shared" si="23"/>
        <v>0</v>
      </c>
    </row>
    <row r="738" spans="1:16" ht="14.4" hidden="1" x14ac:dyDescent="0.2">
      <c r="A738" s="75" t="s">
        <v>379</v>
      </c>
      <c r="B738" s="75" t="s">
        <v>380</v>
      </c>
      <c r="C738" s="58" t="str">
        <f t="shared" si="22"/>
        <v>21375107 CENTRO CULTURAL E HISTÓRICO JOSÉ FIGUERE</v>
      </c>
      <c r="D738" s="75" t="s">
        <v>18</v>
      </c>
      <c r="E738" s="75" t="s">
        <v>187</v>
      </c>
      <c r="F738" s="75" t="s">
        <v>188</v>
      </c>
      <c r="G738" s="76">
        <v>1000000</v>
      </c>
      <c r="H738" s="76">
        <v>1000000</v>
      </c>
      <c r="I738" s="76">
        <v>708873.34</v>
      </c>
      <c r="J738" s="76">
        <v>0</v>
      </c>
      <c r="K738" s="76">
        <v>0</v>
      </c>
      <c r="L738" s="76">
        <v>0</v>
      </c>
      <c r="M738" s="76">
        <v>163279.72</v>
      </c>
      <c r="N738" s="76">
        <v>163279.72</v>
      </c>
      <c r="O738" s="76">
        <v>836720.28</v>
      </c>
      <c r="P738" s="56">
        <f t="shared" si="23"/>
        <v>0.16327971999999999</v>
      </c>
    </row>
    <row r="739" spans="1:16" ht="14.4" hidden="1" x14ac:dyDescent="0.2">
      <c r="A739" s="75" t="s">
        <v>379</v>
      </c>
      <c r="B739" s="75" t="s">
        <v>380</v>
      </c>
      <c r="C739" s="58" t="str">
        <f t="shared" si="22"/>
        <v>21375107 CENTRO CULTURAL E HISTÓRICO JOSÉ FIGUERE</v>
      </c>
      <c r="D739" s="75" t="s">
        <v>18</v>
      </c>
      <c r="E739" s="75" t="s">
        <v>189</v>
      </c>
      <c r="F739" s="75" t="s">
        <v>190</v>
      </c>
      <c r="G739" s="76">
        <v>1600000</v>
      </c>
      <c r="H739" s="76">
        <v>1600000</v>
      </c>
      <c r="I739" s="76">
        <v>1201974.6299999999</v>
      </c>
      <c r="J739" s="76">
        <v>0</v>
      </c>
      <c r="K739" s="76">
        <v>0</v>
      </c>
      <c r="L739" s="76">
        <v>0</v>
      </c>
      <c r="M739" s="76">
        <v>830980.26</v>
      </c>
      <c r="N739" s="76">
        <v>830980.26</v>
      </c>
      <c r="O739" s="76">
        <v>769019.74</v>
      </c>
      <c r="P739" s="56">
        <f t="shared" si="23"/>
        <v>0.51936266249999996</v>
      </c>
    </row>
    <row r="740" spans="1:16" ht="14.4" hidden="1" x14ac:dyDescent="0.2">
      <c r="A740" s="75" t="s">
        <v>379</v>
      </c>
      <c r="B740" s="75" t="s">
        <v>380</v>
      </c>
      <c r="C740" s="58" t="str">
        <f t="shared" si="22"/>
        <v>21375107 CENTRO CULTURAL E HISTÓRICO JOSÉ FIGUERE</v>
      </c>
      <c r="D740" s="75" t="s">
        <v>18</v>
      </c>
      <c r="E740" s="75" t="s">
        <v>191</v>
      </c>
      <c r="F740" s="75" t="s">
        <v>192</v>
      </c>
      <c r="G740" s="76">
        <v>500000</v>
      </c>
      <c r="H740" s="76">
        <v>500000</v>
      </c>
      <c r="I740" s="76">
        <v>354436.67</v>
      </c>
      <c r="J740" s="76">
        <v>0</v>
      </c>
      <c r="K740" s="76">
        <v>0</v>
      </c>
      <c r="L740" s="76">
        <v>0</v>
      </c>
      <c r="M740" s="76">
        <v>189890.21</v>
      </c>
      <c r="N740" s="76">
        <v>189890.21</v>
      </c>
      <c r="O740" s="76">
        <v>310109.78999999998</v>
      </c>
      <c r="P740" s="56">
        <f t="shared" si="23"/>
        <v>0.37978042000000001</v>
      </c>
    </row>
    <row r="741" spans="1:16" ht="14.4" hidden="1" x14ac:dyDescent="0.2">
      <c r="A741" s="75" t="s">
        <v>379</v>
      </c>
      <c r="B741" s="75" t="s">
        <v>380</v>
      </c>
      <c r="C741" s="58" t="str">
        <f t="shared" si="22"/>
        <v>21375107 CENTRO CULTURAL E HISTÓRICO JOSÉ FIGUERE</v>
      </c>
      <c r="D741" s="75" t="s">
        <v>18</v>
      </c>
      <c r="E741" s="75" t="s">
        <v>195</v>
      </c>
      <c r="F741" s="75" t="s">
        <v>196</v>
      </c>
      <c r="G741" s="76">
        <v>600000</v>
      </c>
      <c r="H741" s="76">
        <v>600000</v>
      </c>
      <c r="I741" s="76">
        <v>376524.36</v>
      </c>
      <c r="J741" s="76">
        <v>0</v>
      </c>
      <c r="K741" s="76">
        <v>0</v>
      </c>
      <c r="L741" s="76">
        <v>0</v>
      </c>
      <c r="M741" s="76">
        <v>170076.45</v>
      </c>
      <c r="N741" s="76">
        <v>170076.45</v>
      </c>
      <c r="O741" s="76">
        <v>429923.55</v>
      </c>
      <c r="P741" s="56">
        <f t="shared" si="23"/>
        <v>0.28346075000000004</v>
      </c>
    </row>
    <row r="742" spans="1:16" ht="14.4" hidden="1" x14ac:dyDescent="0.2">
      <c r="A742" s="75" t="s">
        <v>379</v>
      </c>
      <c r="B742" s="75" t="s">
        <v>380</v>
      </c>
      <c r="C742" s="58" t="str">
        <f t="shared" si="22"/>
        <v>21375107 CENTRO CULTURAL E HISTÓRICO JOSÉ FIGUERE</v>
      </c>
      <c r="D742" s="75" t="s">
        <v>18</v>
      </c>
      <c r="E742" s="75" t="s">
        <v>199</v>
      </c>
      <c r="F742" s="75" t="s">
        <v>200</v>
      </c>
      <c r="G742" s="76">
        <v>500000</v>
      </c>
      <c r="H742" s="76">
        <v>500000</v>
      </c>
      <c r="I742" s="76">
        <v>471013.6</v>
      </c>
      <c r="J742" s="76">
        <v>0</v>
      </c>
      <c r="K742" s="76">
        <v>0</v>
      </c>
      <c r="L742" s="76">
        <v>0</v>
      </c>
      <c r="M742" s="76">
        <v>471013.6</v>
      </c>
      <c r="N742" s="76">
        <v>471013.6</v>
      </c>
      <c r="O742" s="76">
        <v>28986.400000000001</v>
      </c>
      <c r="P742" s="56">
        <f t="shared" si="23"/>
        <v>0.94202719999999995</v>
      </c>
    </row>
    <row r="743" spans="1:16" ht="14.4" hidden="1" x14ac:dyDescent="0.2">
      <c r="A743" s="75" t="s">
        <v>379</v>
      </c>
      <c r="B743" s="75" t="s">
        <v>380</v>
      </c>
      <c r="C743" s="58" t="str">
        <f t="shared" si="22"/>
        <v>21375107 CENTRO CULTURAL E HISTÓRICO JOSÉ FIGUERE</v>
      </c>
      <c r="D743" s="75" t="s">
        <v>18</v>
      </c>
      <c r="E743" s="75" t="s">
        <v>207</v>
      </c>
      <c r="F743" s="75" t="s">
        <v>208</v>
      </c>
      <c r="G743" s="76">
        <v>3588163</v>
      </c>
      <c r="H743" s="76">
        <v>3588163</v>
      </c>
      <c r="I743" s="76">
        <v>3151473.01</v>
      </c>
      <c r="J743" s="76">
        <v>0</v>
      </c>
      <c r="K743" s="76">
        <v>0</v>
      </c>
      <c r="L743" s="76">
        <v>0</v>
      </c>
      <c r="M743" s="76">
        <v>1139829.99</v>
      </c>
      <c r="N743" s="76">
        <v>1139829.99</v>
      </c>
      <c r="O743" s="76">
        <v>2448333.0099999998</v>
      </c>
      <c r="P743" s="56">
        <f t="shared" si="23"/>
        <v>0.31766393834393813</v>
      </c>
    </row>
    <row r="744" spans="1:16" ht="14.4" hidden="1" x14ac:dyDescent="0.2">
      <c r="A744" s="75" t="s">
        <v>379</v>
      </c>
      <c r="B744" s="75" t="s">
        <v>380</v>
      </c>
      <c r="C744" s="58" t="str">
        <f t="shared" si="22"/>
        <v>21375107 CENTRO CULTURAL E HISTÓRICO JOSÉ FIGUERE</v>
      </c>
      <c r="D744" s="75" t="s">
        <v>18</v>
      </c>
      <c r="E744" s="75" t="s">
        <v>209</v>
      </c>
      <c r="F744" s="75" t="s">
        <v>210</v>
      </c>
      <c r="G744" s="76">
        <v>1788163</v>
      </c>
      <c r="H744" s="76">
        <v>1788163</v>
      </c>
      <c r="I744" s="76">
        <v>1788163</v>
      </c>
      <c r="J744" s="76">
        <v>0</v>
      </c>
      <c r="K744" s="76">
        <v>0</v>
      </c>
      <c r="L744" s="76">
        <v>0</v>
      </c>
      <c r="M744" s="76">
        <v>1118681.83</v>
      </c>
      <c r="N744" s="76">
        <v>1118681.83</v>
      </c>
      <c r="O744" s="76">
        <v>669481.17000000004</v>
      </c>
      <c r="P744" s="56">
        <f t="shared" si="23"/>
        <v>0.6256039466200789</v>
      </c>
    </row>
    <row r="745" spans="1:16" ht="14.4" hidden="1" x14ac:dyDescent="0.2">
      <c r="A745" s="75" t="s">
        <v>379</v>
      </c>
      <c r="B745" s="75" t="s">
        <v>380</v>
      </c>
      <c r="C745" s="58" t="str">
        <f t="shared" si="22"/>
        <v>21375107 CENTRO CULTURAL E HISTÓRICO JOSÉ FIGUERE</v>
      </c>
      <c r="D745" s="75" t="s">
        <v>18</v>
      </c>
      <c r="E745" s="75" t="s">
        <v>386</v>
      </c>
      <c r="F745" s="75" t="s">
        <v>212</v>
      </c>
      <c r="G745" s="76">
        <v>1542536</v>
      </c>
      <c r="H745" s="76">
        <v>1542536</v>
      </c>
      <c r="I745" s="76">
        <v>1542536</v>
      </c>
      <c r="J745" s="76">
        <v>0</v>
      </c>
      <c r="K745" s="76">
        <v>0</v>
      </c>
      <c r="L745" s="76">
        <v>0</v>
      </c>
      <c r="M745" s="76">
        <v>965016.75</v>
      </c>
      <c r="N745" s="76">
        <v>965016.75</v>
      </c>
      <c r="O745" s="76">
        <v>577519.25</v>
      </c>
      <c r="P745" s="56">
        <f t="shared" si="23"/>
        <v>0.62560403776637952</v>
      </c>
    </row>
    <row r="746" spans="1:16" ht="14.4" hidden="1" x14ac:dyDescent="0.2">
      <c r="A746" s="75" t="s">
        <v>379</v>
      </c>
      <c r="B746" s="75" t="s">
        <v>380</v>
      </c>
      <c r="C746" s="58" t="str">
        <f t="shared" si="22"/>
        <v>21375107 CENTRO CULTURAL E HISTÓRICO JOSÉ FIGUERE</v>
      </c>
      <c r="D746" s="75" t="s">
        <v>18</v>
      </c>
      <c r="E746" s="75" t="s">
        <v>387</v>
      </c>
      <c r="F746" s="75" t="s">
        <v>214</v>
      </c>
      <c r="G746" s="76">
        <v>245627</v>
      </c>
      <c r="H746" s="76">
        <v>245627</v>
      </c>
      <c r="I746" s="76">
        <v>245627</v>
      </c>
      <c r="J746" s="76">
        <v>0</v>
      </c>
      <c r="K746" s="76">
        <v>0</v>
      </c>
      <c r="L746" s="76">
        <v>0</v>
      </c>
      <c r="M746" s="76">
        <v>153665.07999999999</v>
      </c>
      <c r="N746" s="76">
        <v>153665.07999999999</v>
      </c>
      <c r="O746" s="76">
        <v>91961.919999999998</v>
      </c>
      <c r="P746" s="56">
        <f t="shared" si="23"/>
        <v>0.62560337422188927</v>
      </c>
    </row>
    <row r="747" spans="1:16" ht="14.4" hidden="1" x14ac:dyDescent="0.2">
      <c r="A747" s="75" t="s">
        <v>379</v>
      </c>
      <c r="B747" s="75" t="s">
        <v>380</v>
      </c>
      <c r="C747" s="58" t="str">
        <f t="shared" si="22"/>
        <v>21375107 CENTRO CULTURAL E HISTÓRICO JOSÉ FIGUERE</v>
      </c>
      <c r="D747" s="75" t="s">
        <v>18</v>
      </c>
      <c r="E747" s="75" t="s">
        <v>217</v>
      </c>
      <c r="F747" s="75" t="s">
        <v>218</v>
      </c>
      <c r="G747" s="76">
        <v>1500000</v>
      </c>
      <c r="H747" s="76">
        <v>1500000</v>
      </c>
      <c r="I747" s="76">
        <v>1063310.01</v>
      </c>
      <c r="J747" s="76">
        <v>0</v>
      </c>
      <c r="K747" s="76">
        <v>0</v>
      </c>
      <c r="L747" s="76">
        <v>0</v>
      </c>
      <c r="M747" s="76">
        <v>0</v>
      </c>
      <c r="N747" s="76">
        <v>0</v>
      </c>
      <c r="O747" s="76">
        <v>1500000</v>
      </c>
      <c r="P747" s="56">
        <f t="shared" si="23"/>
        <v>0</v>
      </c>
    </row>
    <row r="748" spans="1:16" ht="14.4" hidden="1" x14ac:dyDescent="0.2">
      <c r="A748" s="75" t="s">
        <v>379</v>
      </c>
      <c r="B748" s="75" t="s">
        <v>380</v>
      </c>
      <c r="C748" s="58" t="str">
        <f t="shared" si="22"/>
        <v>21375107 CENTRO CULTURAL E HISTÓRICO JOSÉ FIGUERE</v>
      </c>
      <c r="D748" s="75" t="s">
        <v>18</v>
      </c>
      <c r="E748" s="75" t="s">
        <v>221</v>
      </c>
      <c r="F748" s="75" t="s">
        <v>222</v>
      </c>
      <c r="G748" s="76">
        <v>1500000</v>
      </c>
      <c r="H748" s="76">
        <v>1500000</v>
      </c>
      <c r="I748" s="76">
        <v>1063310.01</v>
      </c>
      <c r="J748" s="76">
        <v>0</v>
      </c>
      <c r="K748" s="76">
        <v>0</v>
      </c>
      <c r="L748" s="76">
        <v>0</v>
      </c>
      <c r="M748" s="76">
        <v>0</v>
      </c>
      <c r="N748" s="76">
        <v>0</v>
      </c>
      <c r="O748" s="76">
        <v>1500000</v>
      </c>
      <c r="P748" s="56">
        <f t="shared" si="23"/>
        <v>0</v>
      </c>
    </row>
    <row r="749" spans="1:16" ht="14.4" hidden="1" x14ac:dyDescent="0.2">
      <c r="A749" s="75" t="s">
        <v>379</v>
      </c>
      <c r="B749" s="75" t="s">
        <v>380</v>
      </c>
      <c r="C749" s="58" t="str">
        <f t="shared" si="22"/>
        <v>21375107 CENTRO CULTURAL E HISTÓRICO JOSÉ FIGUERE</v>
      </c>
      <c r="D749" s="75" t="s">
        <v>18</v>
      </c>
      <c r="E749" s="75" t="s">
        <v>223</v>
      </c>
      <c r="F749" s="75" t="s">
        <v>224</v>
      </c>
      <c r="G749" s="76">
        <v>300000</v>
      </c>
      <c r="H749" s="76">
        <v>300000</v>
      </c>
      <c r="I749" s="76">
        <v>300000</v>
      </c>
      <c r="J749" s="76">
        <v>0</v>
      </c>
      <c r="K749" s="76">
        <v>0</v>
      </c>
      <c r="L749" s="76">
        <v>0</v>
      </c>
      <c r="M749" s="76">
        <v>21148.16</v>
      </c>
      <c r="N749" s="76">
        <v>21148.16</v>
      </c>
      <c r="O749" s="76">
        <v>278851.84000000003</v>
      </c>
      <c r="P749" s="56">
        <f t="shared" si="23"/>
        <v>7.0493866666666669E-2</v>
      </c>
    </row>
    <row r="750" spans="1:16" ht="14.4" hidden="1" x14ac:dyDescent="0.2">
      <c r="A750" s="75" t="s">
        <v>379</v>
      </c>
      <c r="B750" s="75" t="s">
        <v>380</v>
      </c>
      <c r="C750" s="58" t="str">
        <f t="shared" si="22"/>
        <v>21375107 CENTRO CULTURAL E HISTÓRICO JOSÉ FIGUERE</v>
      </c>
      <c r="D750" s="75" t="s">
        <v>18</v>
      </c>
      <c r="E750" s="75" t="s">
        <v>227</v>
      </c>
      <c r="F750" s="75" t="s">
        <v>228</v>
      </c>
      <c r="G750" s="76">
        <v>300000</v>
      </c>
      <c r="H750" s="76">
        <v>300000</v>
      </c>
      <c r="I750" s="76">
        <v>300000</v>
      </c>
      <c r="J750" s="76">
        <v>0</v>
      </c>
      <c r="K750" s="76">
        <v>0</v>
      </c>
      <c r="L750" s="76">
        <v>0</v>
      </c>
      <c r="M750" s="76">
        <v>21148.16</v>
      </c>
      <c r="N750" s="76">
        <v>21148.16</v>
      </c>
      <c r="O750" s="76">
        <v>278851.84000000003</v>
      </c>
      <c r="P750" s="56">
        <f t="shared" si="23"/>
        <v>7.0493866666666669E-2</v>
      </c>
    </row>
    <row r="751" spans="1:16" ht="14.4" hidden="1" x14ac:dyDescent="0.2">
      <c r="A751" s="75" t="s">
        <v>379</v>
      </c>
      <c r="B751" s="75" t="s">
        <v>380</v>
      </c>
      <c r="C751" s="58" t="str">
        <f t="shared" si="22"/>
        <v>21375107 CENTRO CULTURAL E HISTÓRICO JOSÉ FIGUERE</v>
      </c>
      <c r="D751" s="75" t="s">
        <v>251</v>
      </c>
      <c r="E751" s="75" t="s">
        <v>252</v>
      </c>
      <c r="F751" s="75" t="s">
        <v>253</v>
      </c>
      <c r="G751" s="76">
        <v>7279575</v>
      </c>
      <c r="H751" s="76">
        <v>7279575</v>
      </c>
      <c r="I751" s="76">
        <v>7279575</v>
      </c>
      <c r="J751" s="76">
        <v>0</v>
      </c>
      <c r="K751" s="76">
        <v>0</v>
      </c>
      <c r="L751" s="76">
        <v>0</v>
      </c>
      <c r="M751" s="76">
        <v>2984517.87</v>
      </c>
      <c r="N751" s="76">
        <v>2984517.87</v>
      </c>
      <c r="O751" s="76">
        <v>4295057.13</v>
      </c>
      <c r="P751" s="56">
        <f t="shared" si="23"/>
        <v>0.40998518045352922</v>
      </c>
    </row>
    <row r="752" spans="1:16" ht="14.4" hidden="1" x14ac:dyDescent="0.2">
      <c r="A752" s="75" t="s">
        <v>379</v>
      </c>
      <c r="B752" s="75" t="s">
        <v>380</v>
      </c>
      <c r="C752" s="58" t="str">
        <f t="shared" si="22"/>
        <v>21375107 CENTRO CULTURAL E HISTÓRICO JOSÉ FIGUERE</v>
      </c>
      <c r="D752" s="75" t="s">
        <v>251</v>
      </c>
      <c r="E752" s="75" t="s">
        <v>254</v>
      </c>
      <c r="F752" s="75" t="s">
        <v>255</v>
      </c>
      <c r="G752" s="76">
        <v>6000000</v>
      </c>
      <c r="H752" s="76">
        <v>6000000</v>
      </c>
      <c r="I752" s="76">
        <v>6000000</v>
      </c>
      <c r="J752" s="76">
        <v>0</v>
      </c>
      <c r="K752" s="76">
        <v>0</v>
      </c>
      <c r="L752" s="76">
        <v>0</v>
      </c>
      <c r="M752" s="76">
        <v>1772430.97</v>
      </c>
      <c r="N752" s="76">
        <v>1772430.97</v>
      </c>
      <c r="O752" s="76">
        <v>4227569.03</v>
      </c>
      <c r="P752" s="56">
        <f t="shared" si="23"/>
        <v>0.29540516166666664</v>
      </c>
    </row>
    <row r="753" spans="1:16" ht="14.4" hidden="1" x14ac:dyDescent="0.2">
      <c r="A753" s="75" t="s">
        <v>379</v>
      </c>
      <c r="B753" s="75" t="s">
        <v>380</v>
      </c>
      <c r="C753" s="58" t="str">
        <f t="shared" si="22"/>
        <v>21375107 CENTRO CULTURAL E HISTÓRICO JOSÉ FIGUERE</v>
      </c>
      <c r="D753" s="75" t="s">
        <v>251</v>
      </c>
      <c r="E753" s="75" t="s">
        <v>262</v>
      </c>
      <c r="F753" s="75" t="s">
        <v>263</v>
      </c>
      <c r="G753" s="76">
        <v>6000000</v>
      </c>
      <c r="H753" s="76">
        <v>6000000</v>
      </c>
      <c r="I753" s="76">
        <v>6000000</v>
      </c>
      <c r="J753" s="76">
        <v>0</v>
      </c>
      <c r="K753" s="76">
        <v>0</v>
      </c>
      <c r="L753" s="76">
        <v>0</v>
      </c>
      <c r="M753" s="76">
        <v>1772430.97</v>
      </c>
      <c r="N753" s="76">
        <v>1772430.97</v>
      </c>
      <c r="O753" s="76">
        <v>4227569.03</v>
      </c>
      <c r="P753" s="56">
        <f t="shared" si="23"/>
        <v>0.29540516166666664</v>
      </c>
    </row>
    <row r="754" spans="1:16" ht="14.4" hidden="1" x14ac:dyDescent="0.2">
      <c r="A754" s="75" t="s">
        <v>379</v>
      </c>
      <c r="B754" s="75" t="s">
        <v>380</v>
      </c>
      <c r="C754" s="58" t="str">
        <f t="shared" si="22"/>
        <v>21375107 CENTRO CULTURAL E HISTÓRICO JOSÉ FIGUERE</v>
      </c>
      <c r="D754" s="75" t="s">
        <v>251</v>
      </c>
      <c r="E754" s="75" t="s">
        <v>272</v>
      </c>
      <c r="F754" s="75" t="s">
        <v>273</v>
      </c>
      <c r="G754" s="76">
        <v>1279575</v>
      </c>
      <c r="H754" s="76">
        <v>1279575</v>
      </c>
      <c r="I754" s="76">
        <v>1279575</v>
      </c>
      <c r="J754" s="76">
        <v>0</v>
      </c>
      <c r="K754" s="76">
        <v>0</v>
      </c>
      <c r="L754" s="76">
        <v>0</v>
      </c>
      <c r="M754" s="76">
        <v>1212086.8999999999</v>
      </c>
      <c r="N754" s="76">
        <v>1212086.8999999999</v>
      </c>
      <c r="O754" s="76">
        <v>67488.100000000006</v>
      </c>
      <c r="P754" s="56">
        <f t="shared" si="23"/>
        <v>0.94725740968681005</v>
      </c>
    </row>
    <row r="755" spans="1:16" ht="14.4" hidden="1" x14ac:dyDescent="0.2">
      <c r="A755" s="75" t="s">
        <v>379</v>
      </c>
      <c r="B755" s="75" t="s">
        <v>380</v>
      </c>
      <c r="C755" s="58" t="str">
        <f t="shared" si="22"/>
        <v>21375107 CENTRO CULTURAL E HISTÓRICO JOSÉ FIGUERE</v>
      </c>
      <c r="D755" s="75" t="s">
        <v>251</v>
      </c>
      <c r="E755" s="75" t="s">
        <v>274</v>
      </c>
      <c r="F755" s="75" t="s">
        <v>275</v>
      </c>
      <c r="G755" s="76">
        <v>1279575</v>
      </c>
      <c r="H755" s="76">
        <v>1279575</v>
      </c>
      <c r="I755" s="76">
        <v>1279575</v>
      </c>
      <c r="J755" s="76">
        <v>0</v>
      </c>
      <c r="K755" s="76">
        <v>0</v>
      </c>
      <c r="L755" s="76">
        <v>0</v>
      </c>
      <c r="M755" s="76">
        <v>1212086.8999999999</v>
      </c>
      <c r="N755" s="76">
        <v>1212086.8999999999</v>
      </c>
      <c r="O755" s="76">
        <v>67488.100000000006</v>
      </c>
      <c r="P755" s="56">
        <f t="shared" si="23"/>
        <v>0.94725740968681005</v>
      </c>
    </row>
    <row r="756" spans="1:16" ht="14.4" hidden="1" x14ac:dyDescent="0.2">
      <c r="A756" s="75" t="s">
        <v>388</v>
      </c>
      <c r="B756" s="75" t="s">
        <v>389</v>
      </c>
      <c r="C756" s="58" t="str">
        <f t="shared" si="22"/>
        <v>21375108 CASA DE LA CULTURA DE PUNTARENAS</v>
      </c>
      <c r="D756" s="75" t="s">
        <v>18</v>
      </c>
      <c r="E756" s="75" t="s">
        <v>19</v>
      </c>
      <c r="F756" s="75" t="s">
        <v>19</v>
      </c>
      <c r="G756" s="76">
        <v>173982888</v>
      </c>
      <c r="H756" s="76">
        <v>179594472</v>
      </c>
      <c r="I756" s="76">
        <v>163620558.33000001</v>
      </c>
      <c r="J756" s="76">
        <v>0</v>
      </c>
      <c r="K756" s="76">
        <v>0</v>
      </c>
      <c r="L756" s="76">
        <v>0</v>
      </c>
      <c r="M756" s="76">
        <v>55628305.399999999</v>
      </c>
      <c r="N756" s="76">
        <v>54154295.390000001</v>
      </c>
      <c r="O756" s="76">
        <v>123966166.59999999</v>
      </c>
      <c r="P756" s="56">
        <f t="shared" si="23"/>
        <v>0.30974397363411049</v>
      </c>
    </row>
    <row r="757" spans="1:16" ht="14.4" hidden="1" x14ac:dyDescent="0.2">
      <c r="A757" s="75" t="s">
        <v>388</v>
      </c>
      <c r="B757" s="75" t="s">
        <v>389</v>
      </c>
      <c r="C757" s="58" t="str">
        <f t="shared" si="22"/>
        <v>21375108 CASA DE LA CULTURA DE PUNTARENAS</v>
      </c>
      <c r="D757" s="75" t="s">
        <v>18</v>
      </c>
      <c r="E757" s="75" t="s">
        <v>21</v>
      </c>
      <c r="F757" s="75" t="s">
        <v>22</v>
      </c>
      <c r="G757" s="76">
        <v>62148045</v>
      </c>
      <c r="H757" s="76">
        <v>67680957</v>
      </c>
      <c r="I757" s="76">
        <v>67680957</v>
      </c>
      <c r="J757" s="76">
        <v>0</v>
      </c>
      <c r="K757" s="76">
        <v>0</v>
      </c>
      <c r="L757" s="76">
        <v>0</v>
      </c>
      <c r="M757" s="76">
        <v>29237811.079999998</v>
      </c>
      <c r="N757" s="76">
        <v>27819933.07</v>
      </c>
      <c r="O757" s="76">
        <v>38443145.920000002</v>
      </c>
      <c r="P757" s="56">
        <f t="shared" si="23"/>
        <v>0.43199464629319584</v>
      </c>
    </row>
    <row r="758" spans="1:16" ht="14.4" hidden="1" x14ac:dyDescent="0.2">
      <c r="A758" s="75" t="s">
        <v>388</v>
      </c>
      <c r="B758" s="75" t="s">
        <v>389</v>
      </c>
      <c r="C758" s="58" t="str">
        <f t="shared" si="22"/>
        <v>21375108 CASA DE LA CULTURA DE PUNTARENAS</v>
      </c>
      <c r="D758" s="75" t="s">
        <v>18</v>
      </c>
      <c r="E758" s="75" t="s">
        <v>23</v>
      </c>
      <c r="F758" s="75" t="s">
        <v>24</v>
      </c>
      <c r="G758" s="76">
        <v>28120200</v>
      </c>
      <c r="H758" s="76">
        <v>40081173</v>
      </c>
      <c r="I758" s="76">
        <v>40081173</v>
      </c>
      <c r="J758" s="76">
        <v>0</v>
      </c>
      <c r="K758" s="76">
        <v>0</v>
      </c>
      <c r="L758" s="76">
        <v>0</v>
      </c>
      <c r="M758" s="76">
        <v>15603813.779999999</v>
      </c>
      <c r="N758" s="76">
        <v>15259420.699999999</v>
      </c>
      <c r="O758" s="76">
        <v>24477359.219999999</v>
      </c>
      <c r="P758" s="56">
        <f t="shared" si="23"/>
        <v>0.38930531748659153</v>
      </c>
    </row>
    <row r="759" spans="1:16" ht="14.4" hidden="1" x14ac:dyDescent="0.2">
      <c r="A759" s="75" t="s">
        <v>388</v>
      </c>
      <c r="B759" s="75" t="s">
        <v>389</v>
      </c>
      <c r="C759" s="58" t="str">
        <f t="shared" si="22"/>
        <v>21375108 CASA DE LA CULTURA DE PUNTARENAS</v>
      </c>
      <c r="D759" s="75" t="s">
        <v>18</v>
      </c>
      <c r="E759" s="75" t="s">
        <v>25</v>
      </c>
      <c r="F759" s="75" t="s">
        <v>26</v>
      </c>
      <c r="G759" s="76">
        <v>28120200</v>
      </c>
      <c r="H759" s="76">
        <v>40081173</v>
      </c>
      <c r="I759" s="76">
        <v>40081173</v>
      </c>
      <c r="J759" s="76">
        <v>0</v>
      </c>
      <c r="K759" s="76">
        <v>0</v>
      </c>
      <c r="L759" s="76">
        <v>0</v>
      </c>
      <c r="M759" s="76">
        <v>15603813.779999999</v>
      </c>
      <c r="N759" s="76">
        <v>15259420.699999999</v>
      </c>
      <c r="O759" s="76">
        <v>24477359.219999999</v>
      </c>
      <c r="P759" s="56">
        <f t="shared" si="23"/>
        <v>0.38930531748659153</v>
      </c>
    </row>
    <row r="760" spans="1:16" ht="14.4" hidden="1" x14ac:dyDescent="0.2">
      <c r="A760" s="75" t="s">
        <v>388</v>
      </c>
      <c r="B760" s="75" t="s">
        <v>389</v>
      </c>
      <c r="C760" s="58" t="str">
        <f t="shared" si="22"/>
        <v>21375108 CASA DE LA CULTURA DE PUNTARENAS</v>
      </c>
      <c r="D760" s="75" t="s">
        <v>18</v>
      </c>
      <c r="E760" s="75" t="s">
        <v>29</v>
      </c>
      <c r="F760" s="75" t="s">
        <v>30</v>
      </c>
      <c r="G760" s="76">
        <v>1600000</v>
      </c>
      <c r="H760" s="76">
        <v>1600000</v>
      </c>
      <c r="I760" s="76">
        <v>1600000</v>
      </c>
      <c r="J760" s="76">
        <v>0</v>
      </c>
      <c r="K760" s="76">
        <v>0</v>
      </c>
      <c r="L760" s="76">
        <v>0</v>
      </c>
      <c r="M760" s="76">
        <v>1145292</v>
      </c>
      <c r="N760" s="76">
        <v>1132974.8700000001</v>
      </c>
      <c r="O760" s="76">
        <v>454708</v>
      </c>
      <c r="P760" s="56">
        <f t="shared" si="23"/>
        <v>0.71580750000000004</v>
      </c>
    </row>
    <row r="761" spans="1:16" ht="14.4" hidden="1" x14ac:dyDescent="0.2">
      <c r="A761" s="75" t="s">
        <v>388</v>
      </c>
      <c r="B761" s="75" t="s">
        <v>389</v>
      </c>
      <c r="C761" s="58" t="str">
        <f t="shared" si="22"/>
        <v>21375108 CASA DE LA CULTURA DE PUNTARENAS</v>
      </c>
      <c r="D761" s="75" t="s">
        <v>18</v>
      </c>
      <c r="E761" s="75" t="s">
        <v>31</v>
      </c>
      <c r="F761" s="75" t="s">
        <v>32</v>
      </c>
      <c r="G761" s="76">
        <v>1600000</v>
      </c>
      <c r="H761" s="76">
        <v>1600000</v>
      </c>
      <c r="I761" s="76">
        <v>1600000</v>
      </c>
      <c r="J761" s="76">
        <v>0</v>
      </c>
      <c r="K761" s="76">
        <v>0</v>
      </c>
      <c r="L761" s="76">
        <v>0</v>
      </c>
      <c r="M761" s="76">
        <v>1145292</v>
      </c>
      <c r="N761" s="76">
        <v>1132974.8700000001</v>
      </c>
      <c r="O761" s="76">
        <v>454708</v>
      </c>
      <c r="P761" s="56">
        <f t="shared" si="23"/>
        <v>0.71580750000000004</v>
      </c>
    </row>
    <row r="762" spans="1:16" ht="14.4" hidden="1" x14ac:dyDescent="0.2">
      <c r="A762" s="75" t="s">
        <v>388</v>
      </c>
      <c r="B762" s="75" t="s">
        <v>389</v>
      </c>
      <c r="C762" s="58" t="str">
        <f t="shared" si="22"/>
        <v>21375108 CASA DE LA CULTURA DE PUNTARENAS</v>
      </c>
      <c r="D762" s="75" t="s">
        <v>18</v>
      </c>
      <c r="E762" s="75" t="s">
        <v>33</v>
      </c>
      <c r="F762" s="75" t="s">
        <v>34</v>
      </c>
      <c r="G762" s="76">
        <v>21345823</v>
      </c>
      <c r="H762" s="76">
        <v>14067509</v>
      </c>
      <c r="I762" s="76">
        <v>14067509</v>
      </c>
      <c r="J762" s="76">
        <v>0</v>
      </c>
      <c r="K762" s="76">
        <v>0</v>
      </c>
      <c r="L762" s="76">
        <v>0</v>
      </c>
      <c r="M762" s="76">
        <v>6751281.2999999998</v>
      </c>
      <c r="N762" s="76">
        <v>6396205.5</v>
      </c>
      <c r="O762" s="76">
        <v>7316227.7000000002</v>
      </c>
      <c r="P762" s="56">
        <f t="shared" si="23"/>
        <v>0.47992016923536357</v>
      </c>
    </row>
    <row r="763" spans="1:16" ht="14.4" hidden="1" x14ac:dyDescent="0.2">
      <c r="A763" s="75" t="s">
        <v>388</v>
      </c>
      <c r="B763" s="75" t="s">
        <v>389</v>
      </c>
      <c r="C763" s="58" t="str">
        <f t="shared" si="22"/>
        <v>21375108 CASA DE LA CULTURA DE PUNTARENAS</v>
      </c>
      <c r="D763" s="75" t="s">
        <v>18</v>
      </c>
      <c r="E763" s="75" t="s">
        <v>35</v>
      </c>
      <c r="F763" s="75" t="s">
        <v>36</v>
      </c>
      <c r="G763" s="76">
        <v>6200000</v>
      </c>
      <c r="H763" s="76">
        <v>4593380</v>
      </c>
      <c r="I763" s="76">
        <v>4593380</v>
      </c>
      <c r="J763" s="76">
        <v>0</v>
      </c>
      <c r="K763" s="76">
        <v>0</v>
      </c>
      <c r="L763" s="76">
        <v>0</v>
      </c>
      <c r="M763" s="76">
        <v>2903721.01</v>
      </c>
      <c r="N763" s="76">
        <v>2857426.76</v>
      </c>
      <c r="O763" s="76">
        <v>1689658.99</v>
      </c>
      <c r="P763" s="56">
        <f t="shared" si="23"/>
        <v>0.63215344909413107</v>
      </c>
    </row>
    <row r="764" spans="1:16" ht="14.4" hidden="1" x14ac:dyDescent="0.2">
      <c r="A764" s="75" t="s">
        <v>388</v>
      </c>
      <c r="B764" s="75" t="s">
        <v>389</v>
      </c>
      <c r="C764" s="58" t="str">
        <f t="shared" si="22"/>
        <v>21375108 CASA DE LA CULTURA DE PUNTARENAS</v>
      </c>
      <c r="D764" s="75" t="s">
        <v>18</v>
      </c>
      <c r="E764" s="75" t="s">
        <v>37</v>
      </c>
      <c r="F764" s="75" t="s">
        <v>38</v>
      </c>
      <c r="G764" s="76">
        <v>6744050</v>
      </c>
      <c r="H764" s="76">
        <v>2127350</v>
      </c>
      <c r="I764" s="76">
        <v>2127350</v>
      </c>
      <c r="J764" s="76">
        <v>0</v>
      </c>
      <c r="K764" s="76">
        <v>0</v>
      </c>
      <c r="L764" s="76">
        <v>0</v>
      </c>
      <c r="M764" s="76">
        <v>1086701.49</v>
      </c>
      <c r="N764" s="76">
        <v>1070018.94</v>
      </c>
      <c r="O764" s="76">
        <v>1040648.51</v>
      </c>
      <c r="P764" s="56">
        <f t="shared" si="23"/>
        <v>0.51082402519566594</v>
      </c>
    </row>
    <row r="765" spans="1:16" ht="14.4" hidden="1" x14ac:dyDescent="0.2">
      <c r="A765" s="75" t="s">
        <v>388</v>
      </c>
      <c r="B765" s="75" t="s">
        <v>389</v>
      </c>
      <c r="C765" s="58" t="str">
        <f t="shared" si="22"/>
        <v>21375108 CASA DE LA CULTURA DE PUNTARENAS</v>
      </c>
      <c r="D765" s="75" t="s">
        <v>18</v>
      </c>
      <c r="E765" s="75" t="s">
        <v>39</v>
      </c>
      <c r="F765" s="75" t="s">
        <v>40</v>
      </c>
      <c r="G765" s="76">
        <v>3877312</v>
      </c>
      <c r="H765" s="76">
        <v>4237384</v>
      </c>
      <c r="I765" s="76">
        <v>4237384</v>
      </c>
      <c r="J765" s="76">
        <v>0</v>
      </c>
      <c r="K765" s="76">
        <v>0</v>
      </c>
      <c r="L765" s="76">
        <v>0</v>
      </c>
      <c r="M765" s="76">
        <v>23281.63</v>
      </c>
      <c r="N765" s="76">
        <v>23281.63</v>
      </c>
      <c r="O765" s="76">
        <v>4214102.37</v>
      </c>
      <c r="P765" s="56">
        <f t="shared" si="23"/>
        <v>5.4943403760433322E-3</v>
      </c>
    </row>
    <row r="766" spans="1:16" ht="14.4" hidden="1" x14ac:dyDescent="0.2">
      <c r="A766" s="75" t="s">
        <v>388</v>
      </c>
      <c r="B766" s="75" t="s">
        <v>389</v>
      </c>
      <c r="C766" s="58" t="str">
        <f t="shared" si="22"/>
        <v>21375108 CASA DE LA CULTURA DE PUNTARENAS</v>
      </c>
      <c r="D766" s="75" t="s">
        <v>18</v>
      </c>
      <c r="E766" s="75" t="s">
        <v>41</v>
      </c>
      <c r="F766" s="75" t="s">
        <v>42</v>
      </c>
      <c r="G766" s="76">
        <v>3024461</v>
      </c>
      <c r="H766" s="76">
        <v>3024461</v>
      </c>
      <c r="I766" s="76">
        <v>3024461</v>
      </c>
      <c r="J766" s="76">
        <v>0</v>
      </c>
      <c r="K766" s="76">
        <v>0</v>
      </c>
      <c r="L766" s="76">
        <v>0</v>
      </c>
      <c r="M766" s="76">
        <v>2737577.17</v>
      </c>
      <c r="N766" s="76">
        <v>2445478.17</v>
      </c>
      <c r="O766" s="76">
        <v>286883.83</v>
      </c>
      <c r="P766" s="56">
        <f t="shared" si="23"/>
        <v>0.90514546889511882</v>
      </c>
    </row>
    <row r="767" spans="1:16" ht="14.4" hidden="1" x14ac:dyDescent="0.2">
      <c r="A767" s="75" t="s">
        <v>388</v>
      </c>
      <c r="B767" s="75" t="s">
        <v>389</v>
      </c>
      <c r="C767" s="58" t="str">
        <f t="shared" si="22"/>
        <v>21375108 CASA DE LA CULTURA DE PUNTARENAS</v>
      </c>
      <c r="D767" s="75" t="s">
        <v>18</v>
      </c>
      <c r="E767" s="75" t="s">
        <v>43</v>
      </c>
      <c r="F767" s="75" t="s">
        <v>44</v>
      </c>
      <c r="G767" s="76">
        <v>1500000</v>
      </c>
      <c r="H767" s="76">
        <v>84934</v>
      </c>
      <c r="I767" s="76">
        <v>84934</v>
      </c>
      <c r="J767" s="76">
        <v>0</v>
      </c>
      <c r="K767" s="76">
        <v>0</v>
      </c>
      <c r="L767" s="76">
        <v>0</v>
      </c>
      <c r="M767" s="76">
        <v>0</v>
      </c>
      <c r="N767" s="76">
        <v>0</v>
      </c>
      <c r="O767" s="76">
        <v>84934</v>
      </c>
      <c r="P767" s="56">
        <f t="shared" si="23"/>
        <v>0</v>
      </c>
    </row>
    <row r="768" spans="1:16" ht="14.4" hidden="1" x14ac:dyDescent="0.2">
      <c r="A768" s="75" t="s">
        <v>388</v>
      </c>
      <c r="B768" s="75" t="s">
        <v>389</v>
      </c>
      <c r="C768" s="58" t="str">
        <f t="shared" si="22"/>
        <v>21375108 CASA DE LA CULTURA DE PUNTARENAS</v>
      </c>
      <c r="D768" s="75" t="s">
        <v>18</v>
      </c>
      <c r="E768" s="75" t="s">
        <v>45</v>
      </c>
      <c r="F768" s="75" t="s">
        <v>46</v>
      </c>
      <c r="G768" s="76">
        <v>4600900</v>
      </c>
      <c r="H768" s="76">
        <v>5022352</v>
      </c>
      <c r="I768" s="76">
        <v>5022352</v>
      </c>
      <c r="J768" s="76">
        <v>0</v>
      </c>
      <c r="K768" s="76">
        <v>0</v>
      </c>
      <c r="L768" s="76">
        <v>0</v>
      </c>
      <c r="M768" s="76">
        <v>3158437.03</v>
      </c>
      <c r="N768" s="76">
        <v>2806391.03</v>
      </c>
      <c r="O768" s="76">
        <v>1863914.97</v>
      </c>
      <c r="P768" s="56">
        <f t="shared" si="23"/>
        <v>0.62887607837921355</v>
      </c>
    </row>
    <row r="769" spans="1:16" ht="14.4" hidden="1" x14ac:dyDescent="0.2">
      <c r="A769" s="75" t="s">
        <v>388</v>
      </c>
      <c r="B769" s="75" t="s">
        <v>389</v>
      </c>
      <c r="C769" s="58" t="str">
        <f t="shared" si="22"/>
        <v>21375108 CASA DE LA CULTURA DE PUNTARENAS</v>
      </c>
      <c r="D769" s="75" t="s">
        <v>18</v>
      </c>
      <c r="E769" s="75" t="s">
        <v>390</v>
      </c>
      <c r="F769" s="75" t="s">
        <v>48</v>
      </c>
      <c r="G769" s="76">
        <v>4364956</v>
      </c>
      <c r="H769" s="76">
        <v>4764795</v>
      </c>
      <c r="I769" s="76">
        <v>4764795</v>
      </c>
      <c r="J769" s="76">
        <v>0</v>
      </c>
      <c r="K769" s="76">
        <v>0</v>
      </c>
      <c r="L769" s="76">
        <v>0</v>
      </c>
      <c r="M769" s="76">
        <v>3024914.98</v>
      </c>
      <c r="N769" s="76">
        <v>2690566.98</v>
      </c>
      <c r="O769" s="76">
        <v>1739880.02</v>
      </c>
      <c r="P769" s="56">
        <f t="shared" si="23"/>
        <v>0.63484682551925109</v>
      </c>
    </row>
    <row r="770" spans="1:16" ht="14.4" hidden="1" x14ac:dyDescent="0.2">
      <c r="A770" s="75" t="s">
        <v>388</v>
      </c>
      <c r="B770" s="75" t="s">
        <v>389</v>
      </c>
      <c r="C770" s="58" t="str">
        <f t="shared" si="22"/>
        <v>21375108 CASA DE LA CULTURA DE PUNTARENAS</v>
      </c>
      <c r="D770" s="75" t="s">
        <v>18</v>
      </c>
      <c r="E770" s="75" t="s">
        <v>391</v>
      </c>
      <c r="F770" s="75" t="s">
        <v>50</v>
      </c>
      <c r="G770" s="76">
        <v>235944</v>
      </c>
      <c r="H770" s="76">
        <v>257557</v>
      </c>
      <c r="I770" s="76">
        <v>257557</v>
      </c>
      <c r="J770" s="76">
        <v>0</v>
      </c>
      <c r="K770" s="76">
        <v>0</v>
      </c>
      <c r="L770" s="76">
        <v>0</v>
      </c>
      <c r="M770" s="76">
        <v>133522.04999999999</v>
      </c>
      <c r="N770" s="76">
        <v>115824.05</v>
      </c>
      <c r="O770" s="76">
        <v>124034.95</v>
      </c>
      <c r="P770" s="56">
        <f t="shared" si="23"/>
        <v>0.51841747651976067</v>
      </c>
    </row>
    <row r="771" spans="1:16" ht="14.4" hidden="1" x14ac:dyDescent="0.2">
      <c r="A771" s="75" t="s">
        <v>388</v>
      </c>
      <c r="B771" s="75" t="s">
        <v>389</v>
      </c>
      <c r="C771" s="58" t="str">
        <f t="shared" si="22"/>
        <v>21375108 CASA DE LA CULTURA DE PUNTARENAS</v>
      </c>
      <c r="D771" s="75" t="s">
        <v>18</v>
      </c>
      <c r="E771" s="75" t="s">
        <v>51</v>
      </c>
      <c r="F771" s="75" t="s">
        <v>52</v>
      </c>
      <c r="G771" s="76">
        <v>6481122</v>
      </c>
      <c r="H771" s="76">
        <v>6909923</v>
      </c>
      <c r="I771" s="76">
        <v>6909923</v>
      </c>
      <c r="J771" s="76">
        <v>0</v>
      </c>
      <c r="K771" s="76">
        <v>0</v>
      </c>
      <c r="L771" s="76">
        <v>0</v>
      </c>
      <c r="M771" s="76">
        <v>2578986.9700000002</v>
      </c>
      <c r="N771" s="76">
        <v>2224940.9700000002</v>
      </c>
      <c r="O771" s="76">
        <v>4330936.03</v>
      </c>
      <c r="P771" s="56">
        <f t="shared" si="23"/>
        <v>0.37322948027061953</v>
      </c>
    </row>
    <row r="772" spans="1:16" ht="14.4" hidden="1" x14ac:dyDescent="0.2">
      <c r="A772" s="75" t="s">
        <v>388</v>
      </c>
      <c r="B772" s="75" t="s">
        <v>389</v>
      </c>
      <c r="C772" s="58" t="str">
        <f t="shared" si="22"/>
        <v>21375108 CASA DE LA CULTURA DE PUNTARENAS</v>
      </c>
      <c r="D772" s="75" t="s">
        <v>18</v>
      </c>
      <c r="E772" s="75" t="s">
        <v>392</v>
      </c>
      <c r="F772" s="75" t="s">
        <v>54</v>
      </c>
      <c r="G772" s="76">
        <v>2557629</v>
      </c>
      <c r="H772" s="76">
        <v>2791913</v>
      </c>
      <c r="I772" s="76">
        <v>2791913</v>
      </c>
      <c r="J772" s="76">
        <v>0</v>
      </c>
      <c r="K772" s="76">
        <v>0</v>
      </c>
      <c r="L772" s="76">
        <v>0</v>
      </c>
      <c r="M772" s="76">
        <v>1104700.49</v>
      </c>
      <c r="N772" s="76">
        <v>909946.49</v>
      </c>
      <c r="O772" s="76">
        <v>1687212.51</v>
      </c>
      <c r="P772" s="56">
        <f t="shared" si="23"/>
        <v>0.39567869414268997</v>
      </c>
    </row>
    <row r="773" spans="1:16" ht="14.4" hidden="1" x14ac:dyDescent="0.2">
      <c r="A773" s="75" t="s">
        <v>388</v>
      </c>
      <c r="B773" s="75" t="s">
        <v>389</v>
      </c>
      <c r="C773" s="58" t="str">
        <f t="shared" si="22"/>
        <v>21375108 CASA DE LA CULTURA DE PUNTARENAS</v>
      </c>
      <c r="D773" s="75" t="s">
        <v>18</v>
      </c>
      <c r="E773" s="75" t="s">
        <v>393</v>
      </c>
      <c r="F773" s="75" t="s">
        <v>56</v>
      </c>
      <c r="G773" s="76">
        <v>1415662</v>
      </c>
      <c r="H773" s="76">
        <v>1545340</v>
      </c>
      <c r="I773" s="76">
        <v>1545340</v>
      </c>
      <c r="J773" s="76">
        <v>0</v>
      </c>
      <c r="K773" s="76">
        <v>0</v>
      </c>
      <c r="L773" s="76">
        <v>0</v>
      </c>
      <c r="M773" s="76">
        <v>649572.31999999995</v>
      </c>
      <c r="N773" s="76">
        <v>543378.31999999995</v>
      </c>
      <c r="O773" s="76">
        <v>895767.68</v>
      </c>
      <c r="P773" s="56">
        <f t="shared" si="23"/>
        <v>0.42034265598509063</v>
      </c>
    </row>
    <row r="774" spans="1:16" ht="14.4" hidden="1" x14ac:dyDescent="0.2">
      <c r="A774" s="75" t="s">
        <v>388</v>
      </c>
      <c r="B774" s="75" t="s">
        <v>389</v>
      </c>
      <c r="C774" s="58" t="str">
        <f t="shared" si="22"/>
        <v>21375108 CASA DE LA CULTURA DE PUNTARENAS</v>
      </c>
      <c r="D774" s="75" t="s">
        <v>18</v>
      </c>
      <c r="E774" s="75" t="s">
        <v>394</v>
      </c>
      <c r="F774" s="75" t="s">
        <v>58</v>
      </c>
      <c r="G774" s="76">
        <v>707831</v>
      </c>
      <c r="H774" s="76">
        <v>772670</v>
      </c>
      <c r="I774" s="76">
        <v>772670</v>
      </c>
      <c r="J774" s="76">
        <v>0</v>
      </c>
      <c r="K774" s="76">
        <v>0</v>
      </c>
      <c r="L774" s="76">
        <v>0</v>
      </c>
      <c r="M774" s="76">
        <v>350051.16</v>
      </c>
      <c r="N774" s="76">
        <v>296953.15999999997</v>
      </c>
      <c r="O774" s="76">
        <v>422618.84</v>
      </c>
      <c r="P774" s="56">
        <f t="shared" si="23"/>
        <v>0.45304096185952603</v>
      </c>
    </row>
    <row r="775" spans="1:16" ht="14.4" hidden="1" x14ac:dyDescent="0.2">
      <c r="A775" s="75" t="s">
        <v>388</v>
      </c>
      <c r="B775" s="75" t="s">
        <v>389</v>
      </c>
      <c r="C775" s="58" t="str">
        <f t="shared" ref="C775:C838" si="24">+CONCATENATE(A775," ",B775)</f>
        <v>21375108 CASA DE LA CULTURA DE PUNTARENAS</v>
      </c>
      <c r="D775" s="75" t="s">
        <v>18</v>
      </c>
      <c r="E775" s="75" t="s">
        <v>750</v>
      </c>
      <c r="F775" s="75" t="s">
        <v>60</v>
      </c>
      <c r="G775" s="76">
        <v>1800000</v>
      </c>
      <c r="H775" s="76">
        <v>1800000</v>
      </c>
      <c r="I775" s="76">
        <v>1800000</v>
      </c>
      <c r="J775" s="76">
        <v>0</v>
      </c>
      <c r="K775" s="76">
        <v>0</v>
      </c>
      <c r="L775" s="76">
        <v>0</v>
      </c>
      <c r="M775" s="76">
        <v>474663</v>
      </c>
      <c r="N775" s="76">
        <v>474663</v>
      </c>
      <c r="O775" s="76">
        <v>1325337</v>
      </c>
      <c r="P775" s="56">
        <f t="shared" ref="P775:P838" si="25">+IFERROR(M775/H775,0)</f>
        <v>0.26370166666666667</v>
      </c>
    </row>
    <row r="776" spans="1:16" ht="14.4" hidden="1" x14ac:dyDescent="0.2">
      <c r="A776" s="75" t="s">
        <v>388</v>
      </c>
      <c r="B776" s="75" t="s">
        <v>389</v>
      </c>
      <c r="C776" s="58" t="str">
        <f t="shared" si="24"/>
        <v>21375108 CASA DE LA CULTURA DE PUNTARENAS</v>
      </c>
      <c r="D776" s="75" t="s">
        <v>18</v>
      </c>
      <c r="E776" s="75" t="s">
        <v>61</v>
      </c>
      <c r="F776" s="75" t="s">
        <v>62</v>
      </c>
      <c r="G776" s="76">
        <v>107721008</v>
      </c>
      <c r="H776" s="76">
        <v>107721008</v>
      </c>
      <c r="I776" s="76">
        <v>92857700.590000004</v>
      </c>
      <c r="J776" s="76">
        <v>0</v>
      </c>
      <c r="K776" s="76">
        <v>0</v>
      </c>
      <c r="L776" s="76">
        <v>0</v>
      </c>
      <c r="M776" s="76">
        <v>24787230.02</v>
      </c>
      <c r="N776" s="76">
        <v>24731098.02</v>
      </c>
      <c r="O776" s="76">
        <v>82933777.980000004</v>
      </c>
      <c r="P776" s="56">
        <f t="shared" si="25"/>
        <v>0.23010581204364519</v>
      </c>
    </row>
    <row r="777" spans="1:16" ht="14.4" hidden="1" x14ac:dyDescent="0.2">
      <c r="A777" s="75" t="s">
        <v>388</v>
      </c>
      <c r="B777" s="75" t="s">
        <v>389</v>
      </c>
      <c r="C777" s="58" t="str">
        <f t="shared" si="24"/>
        <v>21375108 CASA DE LA CULTURA DE PUNTARENAS</v>
      </c>
      <c r="D777" s="75" t="s">
        <v>18</v>
      </c>
      <c r="E777" s="75" t="s">
        <v>71</v>
      </c>
      <c r="F777" s="75" t="s">
        <v>72</v>
      </c>
      <c r="G777" s="76">
        <v>4510000</v>
      </c>
      <c r="H777" s="76">
        <v>3860000</v>
      </c>
      <c r="I777" s="76">
        <v>3196592.55</v>
      </c>
      <c r="J777" s="76">
        <v>0</v>
      </c>
      <c r="K777" s="76">
        <v>0</v>
      </c>
      <c r="L777" s="76">
        <v>0</v>
      </c>
      <c r="M777" s="76">
        <v>2230180.37</v>
      </c>
      <c r="N777" s="76">
        <v>2230180.37</v>
      </c>
      <c r="O777" s="76">
        <v>1629819.63</v>
      </c>
      <c r="P777" s="56">
        <f t="shared" si="25"/>
        <v>0.57776693523316069</v>
      </c>
    </row>
    <row r="778" spans="1:16" ht="14.4" hidden="1" x14ac:dyDescent="0.2">
      <c r="A778" s="75" t="s">
        <v>388</v>
      </c>
      <c r="B778" s="75" t="s">
        <v>389</v>
      </c>
      <c r="C778" s="58" t="str">
        <f t="shared" si="24"/>
        <v>21375108 CASA DE LA CULTURA DE PUNTARENAS</v>
      </c>
      <c r="D778" s="75" t="s">
        <v>18</v>
      </c>
      <c r="E778" s="75" t="s">
        <v>73</v>
      </c>
      <c r="F778" s="75" t="s">
        <v>74</v>
      </c>
      <c r="G778" s="76">
        <v>1300000</v>
      </c>
      <c r="H778" s="76">
        <v>1150000</v>
      </c>
      <c r="I778" s="76">
        <v>1150000</v>
      </c>
      <c r="J778" s="76">
        <v>0</v>
      </c>
      <c r="K778" s="76">
        <v>0</v>
      </c>
      <c r="L778" s="76">
        <v>0</v>
      </c>
      <c r="M778" s="76">
        <v>714860.79</v>
      </c>
      <c r="N778" s="76">
        <v>714860.79</v>
      </c>
      <c r="O778" s="76">
        <v>435139.21</v>
      </c>
      <c r="P778" s="56">
        <f t="shared" si="25"/>
        <v>0.62161807826086957</v>
      </c>
    </row>
    <row r="779" spans="1:16" ht="14.4" hidden="1" x14ac:dyDescent="0.2">
      <c r="A779" s="75" t="s">
        <v>388</v>
      </c>
      <c r="B779" s="75" t="s">
        <v>389</v>
      </c>
      <c r="C779" s="58" t="str">
        <f t="shared" si="24"/>
        <v>21375108 CASA DE LA CULTURA DE PUNTARENAS</v>
      </c>
      <c r="D779" s="75" t="s">
        <v>18</v>
      </c>
      <c r="E779" s="75" t="s">
        <v>75</v>
      </c>
      <c r="F779" s="75" t="s">
        <v>76</v>
      </c>
      <c r="G779" s="76">
        <v>2460000</v>
      </c>
      <c r="H779" s="76">
        <v>2060000</v>
      </c>
      <c r="I779" s="76">
        <v>1560715.72</v>
      </c>
      <c r="J779" s="76">
        <v>0</v>
      </c>
      <c r="K779" s="76">
        <v>0</v>
      </c>
      <c r="L779" s="76">
        <v>0</v>
      </c>
      <c r="M779" s="76">
        <v>1217215</v>
      </c>
      <c r="N779" s="76">
        <v>1217215</v>
      </c>
      <c r="O779" s="76">
        <v>842785</v>
      </c>
      <c r="P779" s="56">
        <f t="shared" si="25"/>
        <v>0.59088106796116502</v>
      </c>
    </row>
    <row r="780" spans="1:16" ht="14.4" hidden="1" x14ac:dyDescent="0.2">
      <c r="A780" s="75" t="s">
        <v>388</v>
      </c>
      <c r="B780" s="75" t="s">
        <v>389</v>
      </c>
      <c r="C780" s="58" t="str">
        <f t="shared" si="24"/>
        <v>21375108 CASA DE LA CULTURA DE PUNTARENAS</v>
      </c>
      <c r="D780" s="75" t="s">
        <v>18</v>
      </c>
      <c r="E780" s="75" t="s">
        <v>79</v>
      </c>
      <c r="F780" s="75" t="s">
        <v>80</v>
      </c>
      <c r="G780" s="76">
        <v>750000</v>
      </c>
      <c r="H780" s="76">
        <v>650000</v>
      </c>
      <c r="I780" s="76">
        <v>485876.83</v>
      </c>
      <c r="J780" s="76">
        <v>0</v>
      </c>
      <c r="K780" s="76">
        <v>0</v>
      </c>
      <c r="L780" s="76">
        <v>0</v>
      </c>
      <c r="M780" s="76">
        <v>298104.58</v>
      </c>
      <c r="N780" s="76">
        <v>298104.58</v>
      </c>
      <c r="O780" s="76">
        <v>351895.42</v>
      </c>
      <c r="P780" s="56">
        <f t="shared" si="25"/>
        <v>0.45862243076923082</v>
      </c>
    </row>
    <row r="781" spans="1:16" ht="14.4" hidden="1" x14ac:dyDescent="0.2">
      <c r="A781" s="75" t="s">
        <v>388</v>
      </c>
      <c r="B781" s="75" t="s">
        <v>389</v>
      </c>
      <c r="C781" s="58" t="str">
        <f t="shared" si="24"/>
        <v>21375108 CASA DE LA CULTURA DE PUNTARENAS</v>
      </c>
      <c r="D781" s="75" t="s">
        <v>18</v>
      </c>
      <c r="E781" s="75" t="s">
        <v>93</v>
      </c>
      <c r="F781" s="75" t="s">
        <v>94</v>
      </c>
      <c r="G781" s="76">
        <v>95860008</v>
      </c>
      <c r="H781" s="76">
        <v>95860008</v>
      </c>
      <c r="I781" s="76">
        <v>85080969.060000002</v>
      </c>
      <c r="J781" s="76">
        <v>0</v>
      </c>
      <c r="K781" s="76">
        <v>0</v>
      </c>
      <c r="L781" s="76">
        <v>0</v>
      </c>
      <c r="M781" s="76">
        <v>22415561.649999999</v>
      </c>
      <c r="N781" s="76">
        <v>22359429.649999999</v>
      </c>
      <c r="O781" s="76">
        <v>73444446.349999994</v>
      </c>
      <c r="P781" s="56">
        <f t="shared" si="25"/>
        <v>0.23383642582212177</v>
      </c>
    </row>
    <row r="782" spans="1:16" ht="14.4" hidden="1" x14ac:dyDescent="0.2">
      <c r="A782" s="75" t="s">
        <v>388</v>
      </c>
      <c r="B782" s="75" t="s">
        <v>389</v>
      </c>
      <c r="C782" s="58" t="str">
        <f t="shared" si="24"/>
        <v>21375108 CASA DE LA CULTURA DE PUNTARENAS</v>
      </c>
      <c r="D782" s="75" t="s">
        <v>18</v>
      </c>
      <c r="E782" s="75" t="s">
        <v>99</v>
      </c>
      <c r="F782" s="75" t="s">
        <v>100</v>
      </c>
      <c r="G782" s="76">
        <v>38850000</v>
      </c>
      <c r="H782" s="76">
        <v>38850000</v>
      </c>
      <c r="I782" s="76">
        <v>32665842.68</v>
      </c>
      <c r="J782" s="76">
        <v>0</v>
      </c>
      <c r="K782" s="76">
        <v>0</v>
      </c>
      <c r="L782" s="76">
        <v>0</v>
      </c>
      <c r="M782" s="76">
        <v>22311642.75</v>
      </c>
      <c r="N782" s="76">
        <v>22255510.75</v>
      </c>
      <c r="O782" s="76">
        <v>16538357.25</v>
      </c>
      <c r="P782" s="56">
        <f t="shared" si="25"/>
        <v>0.5743022586872587</v>
      </c>
    </row>
    <row r="783" spans="1:16" ht="14.4" hidden="1" x14ac:dyDescent="0.2">
      <c r="A783" s="75" t="s">
        <v>388</v>
      </c>
      <c r="B783" s="75" t="s">
        <v>389</v>
      </c>
      <c r="C783" s="58" t="str">
        <f t="shared" si="24"/>
        <v>21375108 CASA DE LA CULTURA DE PUNTARENAS</v>
      </c>
      <c r="D783" s="75" t="s">
        <v>18</v>
      </c>
      <c r="E783" s="75" t="s">
        <v>101</v>
      </c>
      <c r="F783" s="75" t="s">
        <v>102</v>
      </c>
      <c r="G783" s="76">
        <v>57010008</v>
      </c>
      <c r="H783" s="76">
        <v>57010008</v>
      </c>
      <c r="I783" s="76">
        <v>52415126.380000003</v>
      </c>
      <c r="J783" s="76">
        <v>0</v>
      </c>
      <c r="K783" s="76">
        <v>0</v>
      </c>
      <c r="L783" s="76">
        <v>0</v>
      </c>
      <c r="M783" s="76">
        <v>103918.9</v>
      </c>
      <c r="N783" s="76">
        <v>103918.9</v>
      </c>
      <c r="O783" s="76">
        <v>56906089.100000001</v>
      </c>
      <c r="P783" s="56">
        <f t="shared" si="25"/>
        <v>1.822818547929339E-3</v>
      </c>
    </row>
    <row r="784" spans="1:16" ht="14.4" hidden="1" x14ac:dyDescent="0.2">
      <c r="A784" s="75" t="s">
        <v>388</v>
      </c>
      <c r="B784" s="75" t="s">
        <v>389</v>
      </c>
      <c r="C784" s="58" t="str">
        <f t="shared" si="24"/>
        <v>21375108 CASA DE LA CULTURA DE PUNTARENAS</v>
      </c>
      <c r="D784" s="75" t="s">
        <v>18</v>
      </c>
      <c r="E784" s="75" t="s">
        <v>103</v>
      </c>
      <c r="F784" s="75" t="s">
        <v>104</v>
      </c>
      <c r="G784" s="76">
        <v>220000</v>
      </c>
      <c r="H784" s="76">
        <v>80000</v>
      </c>
      <c r="I784" s="76">
        <v>80000</v>
      </c>
      <c r="J784" s="76">
        <v>0</v>
      </c>
      <c r="K784" s="76">
        <v>0</v>
      </c>
      <c r="L784" s="76">
        <v>0</v>
      </c>
      <c r="M784" s="76">
        <v>0</v>
      </c>
      <c r="N784" s="76">
        <v>0</v>
      </c>
      <c r="O784" s="76">
        <v>80000</v>
      </c>
      <c r="P784" s="56">
        <f t="shared" si="25"/>
        <v>0</v>
      </c>
    </row>
    <row r="785" spans="1:16" ht="14.4" hidden="1" x14ac:dyDescent="0.2">
      <c r="A785" s="75" t="s">
        <v>388</v>
      </c>
      <c r="B785" s="75" t="s">
        <v>389</v>
      </c>
      <c r="C785" s="58" t="str">
        <f t="shared" si="24"/>
        <v>21375108 CASA DE LA CULTURA DE PUNTARENAS</v>
      </c>
      <c r="D785" s="75" t="s">
        <v>18</v>
      </c>
      <c r="E785" s="75" t="s">
        <v>105</v>
      </c>
      <c r="F785" s="75" t="s">
        <v>106</v>
      </c>
      <c r="G785" s="76">
        <v>70000</v>
      </c>
      <c r="H785" s="76">
        <v>30000</v>
      </c>
      <c r="I785" s="76">
        <v>30000</v>
      </c>
      <c r="J785" s="76">
        <v>0</v>
      </c>
      <c r="K785" s="76">
        <v>0</v>
      </c>
      <c r="L785" s="76">
        <v>0</v>
      </c>
      <c r="M785" s="76">
        <v>0</v>
      </c>
      <c r="N785" s="76">
        <v>0</v>
      </c>
      <c r="O785" s="76">
        <v>30000</v>
      </c>
      <c r="P785" s="56">
        <f t="shared" si="25"/>
        <v>0</v>
      </c>
    </row>
    <row r="786" spans="1:16" ht="14.4" hidden="1" x14ac:dyDescent="0.2">
      <c r="A786" s="75" t="s">
        <v>388</v>
      </c>
      <c r="B786" s="75" t="s">
        <v>389</v>
      </c>
      <c r="C786" s="58" t="str">
        <f t="shared" si="24"/>
        <v>21375108 CASA DE LA CULTURA DE PUNTARENAS</v>
      </c>
      <c r="D786" s="75" t="s">
        <v>18</v>
      </c>
      <c r="E786" s="75" t="s">
        <v>107</v>
      </c>
      <c r="F786" s="75" t="s">
        <v>108</v>
      </c>
      <c r="G786" s="76">
        <v>150000</v>
      </c>
      <c r="H786" s="76">
        <v>50000</v>
      </c>
      <c r="I786" s="76">
        <v>50000</v>
      </c>
      <c r="J786" s="76">
        <v>0</v>
      </c>
      <c r="K786" s="76">
        <v>0</v>
      </c>
      <c r="L786" s="76">
        <v>0</v>
      </c>
      <c r="M786" s="76">
        <v>0</v>
      </c>
      <c r="N786" s="76">
        <v>0</v>
      </c>
      <c r="O786" s="76">
        <v>50000</v>
      </c>
      <c r="P786" s="56">
        <f t="shared" si="25"/>
        <v>0</v>
      </c>
    </row>
    <row r="787" spans="1:16" ht="14.4" hidden="1" x14ac:dyDescent="0.2">
      <c r="A787" s="75" t="s">
        <v>388</v>
      </c>
      <c r="B787" s="75" t="s">
        <v>389</v>
      </c>
      <c r="C787" s="58" t="str">
        <f t="shared" si="24"/>
        <v>21375108 CASA DE LA CULTURA DE PUNTARENAS</v>
      </c>
      <c r="D787" s="75" t="s">
        <v>18</v>
      </c>
      <c r="E787" s="75" t="s">
        <v>109</v>
      </c>
      <c r="F787" s="75" t="s">
        <v>110</v>
      </c>
      <c r="G787" s="76">
        <v>1701000</v>
      </c>
      <c r="H787" s="76">
        <v>1701000</v>
      </c>
      <c r="I787" s="76">
        <v>1205793.55</v>
      </c>
      <c r="J787" s="76">
        <v>0</v>
      </c>
      <c r="K787" s="76">
        <v>0</v>
      </c>
      <c r="L787" s="76">
        <v>0</v>
      </c>
      <c r="M787" s="76">
        <v>141488</v>
      </c>
      <c r="N787" s="76">
        <v>141488</v>
      </c>
      <c r="O787" s="76">
        <v>1559512</v>
      </c>
      <c r="P787" s="56">
        <f t="shared" si="25"/>
        <v>8.3179306290417407E-2</v>
      </c>
    </row>
    <row r="788" spans="1:16" ht="14.4" hidden="1" x14ac:dyDescent="0.2">
      <c r="A788" s="75" t="s">
        <v>388</v>
      </c>
      <c r="B788" s="75" t="s">
        <v>389</v>
      </c>
      <c r="C788" s="58" t="str">
        <f t="shared" si="24"/>
        <v>21375108 CASA DE LA CULTURA DE PUNTARENAS</v>
      </c>
      <c r="D788" s="75" t="s">
        <v>18</v>
      </c>
      <c r="E788" s="75" t="s">
        <v>111</v>
      </c>
      <c r="F788" s="75" t="s">
        <v>112</v>
      </c>
      <c r="G788" s="76">
        <v>1701000</v>
      </c>
      <c r="H788" s="76">
        <v>1701000</v>
      </c>
      <c r="I788" s="76">
        <v>1205793.55</v>
      </c>
      <c r="J788" s="76">
        <v>0</v>
      </c>
      <c r="K788" s="76">
        <v>0</v>
      </c>
      <c r="L788" s="76">
        <v>0</v>
      </c>
      <c r="M788" s="76">
        <v>141488</v>
      </c>
      <c r="N788" s="76">
        <v>141488</v>
      </c>
      <c r="O788" s="76">
        <v>1559512</v>
      </c>
      <c r="P788" s="56">
        <f t="shared" si="25"/>
        <v>8.3179306290417407E-2</v>
      </c>
    </row>
    <row r="789" spans="1:16" ht="14.4" hidden="1" x14ac:dyDescent="0.2">
      <c r="A789" s="75" t="s">
        <v>388</v>
      </c>
      <c r="B789" s="75" t="s">
        <v>389</v>
      </c>
      <c r="C789" s="58" t="str">
        <f t="shared" si="24"/>
        <v>21375108 CASA DE LA CULTURA DE PUNTARENAS</v>
      </c>
      <c r="D789" s="75" t="s">
        <v>18</v>
      </c>
      <c r="E789" s="75" t="s">
        <v>121</v>
      </c>
      <c r="F789" s="75" t="s">
        <v>122</v>
      </c>
      <c r="G789" s="76">
        <v>4650000</v>
      </c>
      <c r="H789" s="76">
        <v>5620000</v>
      </c>
      <c r="I789" s="76">
        <v>2823824.94</v>
      </c>
      <c r="J789" s="76">
        <v>0</v>
      </c>
      <c r="K789" s="76">
        <v>0</v>
      </c>
      <c r="L789" s="76">
        <v>0</v>
      </c>
      <c r="M789" s="76">
        <v>0</v>
      </c>
      <c r="N789" s="76">
        <v>0</v>
      </c>
      <c r="O789" s="76">
        <v>5620000</v>
      </c>
      <c r="P789" s="56">
        <f t="shared" si="25"/>
        <v>0</v>
      </c>
    </row>
    <row r="790" spans="1:16" ht="14.4" hidden="1" x14ac:dyDescent="0.2">
      <c r="A790" s="75" t="s">
        <v>388</v>
      </c>
      <c r="B790" s="75" t="s">
        <v>389</v>
      </c>
      <c r="C790" s="58" t="str">
        <f t="shared" si="24"/>
        <v>21375108 CASA DE LA CULTURA DE PUNTARENAS</v>
      </c>
      <c r="D790" s="75" t="s">
        <v>18</v>
      </c>
      <c r="E790" s="75" t="s">
        <v>123</v>
      </c>
      <c r="F790" s="75" t="s">
        <v>124</v>
      </c>
      <c r="G790" s="76">
        <v>0</v>
      </c>
      <c r="H790" s="76">
        <v>4120000</v>
      </c>
      <c r="I790" s="76">
        <v>1886060.73</v>
      </c>
      <c r="J790" s="76">
        <v>0</v>
      </c>
      <c r="K790" s="76">
        <v>0</v>
      </c>
      <c r="L790" s="76">
        <v>0</v>
      </c>
      <c r="M790" s="76">
        <v>0</v>
      </c>
      <c r="N790" s="76">
        <v>0</v>
      </c>
      <c r="O790" s="76">
        <v>4120000</v>
      </c>
      <c r="P790" s="56">
        <f t="shared" si="25"/>
        <v>0</v>
      </c>
    </row>
    <row r="791" spans="1:16" ht="14.4" hidden="1" x14ac:dyDescent="0.2">
      <c r="A791" s="75" t="s">
        <v>388</v>
      </c>
      <c r="B791" s="75" t="s">
        <v>389</v>
      </c>
      <c r="C791" s="58" t="str">
        <f t="shared" si="24"/>
        <v>21375108 CASA DE LA CULTURA DE PUNTARENAS</v>
      </c>
      <c r="D791" s="75" t="s">
        <v>18</v>
      </c>
      <c r="E791" s="75" t="s">
        <v>125</v>
      </c>
      <c r="F791" s="75" t="s">
        <v>126</v>
      </c>
      <c r="G791" s="76">
        <v>3650000</v>
      </c>
      <c r="H791" s="76">
        <v>0</v>
      </c>
      <c r="I791" s="76">
        <v>0</v>
      </c>
      <c r="J791" s="76">
        <v>0</v>
      </c>
      <c r="K791" s="76">
        <v>0</v>
      </c>
      <c r="L791" s="76">
        <v>0</v>
      </c>
      <c r="M791" s="76">
        <v>0</v>
      </c>
      <c r="N791" s="76">
        <v>0</v>
      </c>
      <c r="O791" s="76">
        <v>0</v>
      </c>
      <c r="P791" s="56">
        <f t="shared" si="25"/>
        <v>0</v>
      </c>
    </row>
    <row r="792" spans="1:16" ht="14.4" hidden="1" x14ac:dyDescent="0.2">
      <c r="A792" s="75" t="s">
        <v>388</v>
      </c>
      <c r="B792" s="75" t="s">
        <v>389</v>
      </c>
      <c r="C792" s="58" t="str">
        <f t="shared" si="24"/>
        <v>21375108 CASA DE LA CULTURA DE PUNTARENAS</v>
      </c>
      <c r="D792" s="75" t="s">
        <v>18</v>
      </c>
      <c r="E792" s="75" t="s">
        <v>129</v>
      </c>
      <c r="F792" s="75" t="s">
        <v>130</v>
      </c>
      <c r="G792" s="76">
        <v>1000000</v>
      </c>
      <c r="H792" s="76">
        <v>1500000</v>
      </c>
      <c r="I792" s="76">
        <v>937764.21</v>
      </c>
      <c r="J792" s="76">
        <v>0</v>
      </c>
      <c r="K792" s="76">
        <v>0</v>
      </c>
      <c r="L792" s="76">
        <v>0</v>
      </c>
      <c r="M792" s="76">
        <v>0</v>
      </c>
      <c r="N792" s="76">
        <v>0</v>
      </c>
      <c r="O792" s="76">
        <v>1500000</v>
      </c>
      <c r="P792" s="56">
        <f t="shared" si="25"/>
        <v>0</v>
      </c>
    </row>
    <row r="793" spans="1:16" ht="14.4" hidden="1" x14ac:dyDescent="0.2">
      <c r="A793" s="75" t="s">
        <v>388</v>
      </c>
      <c r="B793" s="75" t="s">
        <v>389</v>
      </c>
      <c r="C793" s="58" t="str">
        <f t="shared" si="24"/>
        <v>21375108 CASA DE LA CULTURA DE PUNTARENAS</v>
      </c>
      <c r="D793" s="75" t="s">
        <v>18</v>
      </c>
      <c r="E793" s="75" t="s">
        <v>139</v>
      </c>
      <c r="F793" s="75" t="s">
        <v>140</v>
      </c>
      <c r="G793" s="76">
        <v>780000</v>
      </c>
      <c r="H793" s="76">
        <v>600000</v>
      </c>
      <c r="I793" s="76">
        <v>470520.49</v>
      </c>
      <c r="J793" s="76">
        <v>0</v>
      </c>
      <c r="K793" s="76">
        <v>0</v>
      </c>
      <c r="L793" s="76">
        <v>0</v>
      </c>
      <c r="M793" s="76">
        <v>0</v>
      </c>
      <c r="N793" s="76">
        <v>0</v>
      </c>
      <c r="O793" s="76">
        <v>600000</v>
      </c>
      <c r="P793" s="56">
        <f t="shared" si="25"/>
        <v>0</v>
      </c>
    </row>
    <row r="794" spans="1:16" ht="14.4" hidden="1" x14ac:dyDescent="0.2">
      <c r="A794" s="75" t="s">
        <v>388</v>
      </c>
      <c r="B794" s="75" t="s">
        <v>389</v>
      </c>
      <c r="C794" s="58" t="str">
        <f t="shared" si="24"/>
        <v>21375108 CASA DE LA CULTURA DE PUNTARENAS</v>
      </c>
      <c r="D794" s="75" t="s">
        <v>18</v>
      </c>
      <c r="E794" s="75" t="s">
        <v>143</v>
      </c>
      <c r="F794" s="75" t="s">
        <v>144</v>
      </c>
      <c r="G794" s="76">
        <v>780000</v>
      </c>
      <c r="H794" s="76">
        <v>600000</v>
      </c>
      <c r="I794" s="76">
        <v>470520.49</v>
      </c>
      <c r="J794" s="76">
        <v>0</v>
      </c>
      <c r="K794" s="76">
        <v>0</v>
      </c>
      <c r="L794" s="76">
        <v>0</v>
      </c>
      <c r="M794" s="76">
        <v>0</v>
      </c>
      <c r="N794" s="76">
        <v>0</v>
      </c>
      <c r="O794" s="76">
        <v>600000</v>
      </c>
      <c r="P794" s="56">
        <f t="shared" si="25"/>
        <v>0</v>
      </c>
    </row>
    <row r="795" spans="1:16" ht="14.4" hidden="1" x14ac:dyDescent="0.2">
      <c r="A795" s="75" t="s">
        <v>388</v>
      </c>
      <c r="B795" s="75" t="s">
        <v>389</v>
      </c>
      <c r="C795" s="58" t="str">
        <f t="shared" si="24"/>
        <v>21375108 CASA DE LA CULTURA DE PUNTARENAS</v>
      </c>
      <c r="D795" s="75" t="s">
        <v>18</v>
      </c>
      <c r="E795" s="75" t="s">
        <v>151</v>
      </c>
      <c r="F795" s="75" t="s">
        <v>152</v>
      </c>
      <c r="G795" s="76">
        <v>2755000</v>
      </c>
      <c r="H795" s="76">
        <v>2755000</v>
      </c>
      <c r="I795" s="76">
        <v>1944393.74</v>
      </c>
      <c r="J795" s="76">
        <v>0</v>
      </c>
      <c r="K795" s="76">
        <v>0</v>
      </c>
      <c r="L795" s="76">
        <v>0</v>
      </c>
      <c r="M795" s="76">
        <v>1232615.6000000001</v>
      </c>
      <c r="N795" s="76">
        <v>1232615.6000000001</v>
      </c>
      <c r="O795" s="76">
        <v>1522384.4</v>
      </c>
      <c r="P795" s="56">
        <f t="shared" si="25"/>
        <v>0.44741038112522691</v>
      </c>
    </row>
    <row r="796" spans="1:16" ht="14.4" hidden="1" x14ac:dyDescent="0.2">
      <c r="A796" s="75" t="s">
        <v>388</v>
      </c>
      <c r="B796" s="75" t="s">
        <v>389</v>
      </c>
      <c r="C796" s="58" t="str">
        <f t="shared" si="24"/>
        <v>21375108 CASA DE LA CULTURA DE PUNTARENAS</v>
      </c>
      <c r="D796" s="75" t="s">
        <v>18</v>
      </c>
      <c r="E796" s="75" t="s">
        <v>153</v>
      </c>
      <c r="F796" s="75" t="s">
        <v>154</v>
      </c>
      <c r="G796" s="76">
        <v>505000</v>
      </c>
      <c r="H796" s="76">
        <v>455000</v>
      </c>
      <c r="I796" s="76">
        <v>335091.95</v>
      </c>
      <c r="J796" s="76">
        <v>0</v>
      </c>
      <c r="K796" s="76">
        <v>0</v>
      </c>
      <c r="L796" s="76">
        <v>0</v>
      </c>
      <c r="M796" s="76">
        <v>251000</v>
      </c>
      <c r="N796" s="76">
        <v>251000</v>
      </c>
      <c r="O796" s="76">
        <v>204000</v>
      </c>
      <c r="P796" s="56">
        <f t="shared" si="25"/>
        <v>0.55164835164835169</v>
      </c>
    </row>
    <row r="797" spans="1:16" ht="14.4" hidden="1" x14ac:dyDescent="0.2">
      <c r="A797" s="75" t="s">
        <v>388</v>
      </c>
      <c r="B797" s="75" t="s">
        <v>389</v>
      </c>
      <c r="C797" s="58" t="str">
        <f t="shared" si="24"/>
        <v>21375108 CASA DE LA CULTURA DE PUNTARENAS</v>
      </c>
      <c r="D797" s="75" t="s">
        <v>18</v>
      </c>
      <c r="E797" s="75" t="s">
        <v>155</v>
      </c>
      <c r="F797" s="75" t="s">
        <v>156</v>
      </c>
      <c r="G797" s="76">
        <v>150000</v>
      </c>
      <c r="H797" s="76">
        <v>100000</v>
      </c>
      <c r="I797" s="76">
        <v>83441.91</v>
      </c>
      <c r="J797" s="76">
        <v>0</v>
      </c>
      <c r="K797" s="76">
        <v>0</v>
      </c>
      <c r="L797" s="76">
        <v>0</v>
      </c>
      <c r="M797" s="76">
        <v>0</v>
      </c>
      <c r="N797" s="76">
        <v>0</v>
      </c>
      <c r="O797" s="76">
        <v>100000</v>
      </c>
      <c r="P797" s="56">
        <f t="shared" si="25"/>
        <v>0</v>
      </c>
    </row>
    <row r="798" spans="1:16" ht="14.4" hidden="1" x14ac:dyDescent="0.2">
      <c r="A798" s="75" t="s">
        <v>388</v>
      </c>
      <c r="B798" s="75" t="s">
        <v>389</v>
      </c>
      <c r="C798" s="58" t="str">
        <f t="shared" si="24"/>
        <v>21375108 CASA DE LA CULTURA DE PUNTARENAS</v>
      </c>
      <c r="D798" s="75" t="s">
        <v>18</v>
      </c>
      <c r="E798" s="75" t="s">
        <v>159</v>
      </c>
      <c r="F798" s="75" t="s">
        <v>160</v>
      </c>
      <c r="G798" s="76">
        <v>355000</v>
      </c>
      <c r="H798" s="76">
        <v>355000</v>
      </c>
      <c r="I798" s="76">
        <v>251650.04</v>
      </c>
      <c r="J798" s="76">
        <v>0</v>
      </c>
      <c r="K798" s="76">
        <v>0</v>
      </c>
      <c r="L798" s="76">
        <v>0</v>
      </c>
      <c r="M798" s="76">
        <v>251000</v>
      </c>
      <c r="N798" s="76">
        <v>251000</v>
      </c>
      <c r="O798" s="76">
        <v>104000</v>
      </c>
      <c r="P798" s="56">
        <f t="shared" si="25"/>
        <v>0.70704225352112671</v>
      </c>
    </row>
    <row r="799" spans="1:16" ht="14.4" hidden="1" x14ac:dyDescent="0.2">
      <c r="A799" s="75" t="s">
        <v>388</v>
      </c>
      <c r="B799" s="75" t="s">
        <v>389</v>
      </c>
      <c r="C799" s="58" t="str">
        <f t="shared" si="24"/>
        <v>21375108 CASA DE LA CULTURA DE PUNTARENAS</v>
      </c>
      <c r="D799" s="75" t="s">
        <v>18</v>
      </c>
      <c r="E799" s="75" t="s">
        <v>183</v>
      </c>
      <c r="F799" s="75" t="s">
        <v>184</v>
      </c>
      <c r="G799" s="76">
        <v>600000</v>
      </c>
      <c r="H799" s="76">
        <v>1100000</v>
      </c>
      <c r="I799" s="76">
        <v>654214.87</v>
      </c>
      <c r="J799" s="76">
        <v>0</v>
      </c>
      <c r="K799" s="76">
        <v>0</v>
      </c>
      <c r="L799" s="76">
        <v>0</v>
      </c>
      <c r="M799" s="76">
        <v>212760</v>
      </c>
      <c r="N799" s="76">
        <v>212760</v>
      </c>
      <c r="O799" s="76">
        <v>887240</v>
      </c>
      <c r="P799" s="56">
        <f t="shared" si="25"/>
        <v>0.19341818181818182</v>
      </c>
    </row>
    <row r="800" spans="1:16" ht="14.4" hidden="1" x14ac:dyDescent="0.2">
      <c r="A800" s="75" t="s">
        <v>388</v>
      </c>
      <c r="B800" s="75" t="s">
        <v>389</v>
      </c>
      <c r="C800" s="58" t="str">
        <f t="shared" si="24"/>
        <v>21375108 CASA DE LA CULTURA DE PUNTARENAS</v>
      </c>
      <c r="D800" s="75" t="s">
        <v>18</v>
      </c>
      <c r="E800" s="75" t="s">
        <v>185</v>
      </c>
      <c r="F800" s="75" t="s">
        <v>186</v>
      </c>
      <c r="G800" s="76">
        <v>0</v>
      </c>
      <c r="H800" s="76">
        <v>500000</v>
      </c>
      <c r="I800" s="76">
        <v>228890.87</v>
      </c>
      <c r="J800" s="76">
        <v>0</v>
      </c>
      <c r="K800" s="76">
        <v>0</v>
      </c>
      <c r="L800" s="76">
        <v>0</v>
      </c>
      <c r="M800" s="76">
        <v>0</v>
      </c>
      <c r="N800" s="76">
        <v>0</v>
      </c>
      <c r="O800" s="76">
        <v>500000</v>
      </c>
      <c r="P800" s="56">
        <f t="shared" si="25"/>
        <v>0</v>
      </c>
    </row>
    <row r="801" spans="1:16" ht="14.4" hidden="1" x14ac:dyDescent="0.2">
      <c r="A801" s="75" t="s">
        <v>388</v>
      </c>
      <c r="B801" s="75" t="s">
        <v>389</v>
      </c>
      <c r="C801" s="58" t="str">
        <f t="shared" si="24"/>
        <v>21375108 CASA DE LA CULTURA DE PUNTARENAS</v>
      </c>
      <c r="D801" s="75" t="s">
        <v>18</v>
      </c>
      <c r="E801" s="75" t="s">
        <v>187</v>
      </c>
      <c r="F801" s="75" t="s">
        <v>188</v>
      </c>
      <c r="G801" s="76">
        <v>600000</v>
      </c>
      <c r="H801" s="76">
        <v>600000</v>
      </c>
      <c r="I801" s="76">
        <v>425324</v>
      </c>
      <c r="J801" s="76">
        <v>0</v>
      </c>
      <c r="K801" s="76">
        <v>0</v>
      </c>
      <c r="L801" s="76">
        <v>0</v>
      </c>
      <c r="M801" s="76">
        <v>212760</v>
      </c>
      <c r="N801" s="76">
        <v>212760</v>
      </c>
      <c r="O801" s="76">
        <v>387240</v>
      </c>
      <c r="P801" s="56">
        <f t="shared" si="25"/>
        <v>0.35460000000000003</v>
      </c>
    </row>
    <row r="802" spans="1:16" ht="14.4" hidden="1" x14ac:dyDescent="0.2">
      <c r="A802" s="75" t="s">
        <v>388</v>
      </c>
      <c r="B802" s="75" t="s">
        <v>389</v>
      </c>
      <c r="C802" s="58" t="str">
        <f t="shared" si="24"/>
        <v>21375108 CASA DE LA CULTURA DE PUNTARENAS</v>
      </c>
      <c r="D802" s="75" t="s">
        <v>18</v>
      </c>
      <c r="E802" s="75" t="s">
        <v>189</v>
      </c>
      <c r="F802" s="75" t="s">
        <v>190</v>
      </c>
      <c r="G802" s="76">
        <v>1650000</v>
      </c>
      <c r="H802" s="76">
        <v>1200000</v>
      </c>
      <c r="I802" s="76">
        <v>955086.92</v>
      </c>
      <c r="J802" s="76">
        <v>0</v>
      </c>
      <c r="K802" s="76">
        <v>0</v>
      </c>
      <c r="L802" s="76">
        <v>0</v>
      </c>
      <c r="M802" s="76">
        <v>768855.6</v>
      </c>
      <c r="N802" s="76">
        <v>768855.6</v>
      </c>
      <c r="O802" s="76">
        <v>431144.4</v>
      </c>
      <c r="P802" s="56">
        <f t="shared" si="25"/>
        <v>0.64071299999999998</v>
      </c>
    </row>
    <row r="803" spans="1:16" ht="14.4" hidden="1" x14ac:dyDescent="0.2">
      <c r="A803" s="75" t="s">
        <v>388</v>
      </c>
      <c r="B803" s="75" t="s">
        <v>389</v>
      </c>
      <c r="C803" s="58" t="str">
        <f t="shared" si="24"/>
        <v>21375108 CASA DE LA CULTURA DE PUNTARENAS</v>
      </c>
      <c r="D803" s="75" t="s">
        <v>18</v>
      </c>
      <c r="E803" s="75" t="s">
        <v>191</v>
      </c>
      <c r="F803" s="75" t="s">
        <v>192</v>
      </c>
      <c r="G803" s="76">
        <v>150000</v>
      </c>
      <c r="H803" s="76">
        <v>150000</v>
      </c>
      <c r="I803" s="76">
        <v>149997.32</v>
      </c>
      <c r="J803" s="76">
        <v>0</v>
      </c>
      <c r="K803" s="76">
        <v>0</v>
      </c>
      <c r="L803" s="76">
        <v>0</v>
      </c>
      <c r="M803" s="76">
        <v>149775</v>
      </c>
      <c r="N803" s="76">
        <v>149775</v>
      </c>
      <c r="O803" s="76">
        <v>225</v>
      </c>
      <c r="P803" s="56">
        <f t="shared" si="25"/>
        <v>0.99850000000000005</v>
      </c>
    </row>
    <row r="804" spans="1:16" ht="14.4" hidden="1" x14ac:dyDescent="0.2">
      <c r="A804" s="75" t="s">
        <v>388</v>
      </c>
      <c r="B804" s="75" t="s">
        <v>389</v>
      </c>
      <c r="C804" s="58" t="str">
        <f t="shared" si="24"/>
        <v>21375108 CASA DE LA CULTURA DE PUNTARENAS</v>
      </c>
      <c r="D804" s="75" t="s">
        <v>18</v>
      </c>
      <c r="E804" s="75" t="s">
        <v>195</v>
      </c>
      <c r="F804" s="75" t="s">
        <v>196</v>
      </c>
      <c r="G804" s="76">
        <v>250000</v>
      </c>
      <c r="H804" s="76">
        <v>100000</v>
      </c>
      <c r="I804" s="76">
        <v>57500</v>
      </c>
      <c r="J804" s="76">
        <v>0</v>
      </c>
      <c r="K804" s="76">
        <v>0</v>
      </c>
      <c r="L804" s="76">
        <v>0</v>
      </c>
      <c r="M804" s="76">
        <v>0</v>
      </c>
      <c r="N804" s="76">
        <v>0</v>
      </c>
      <c r="O804" s="76">
        <v>100000</v>
      </c>
      <c r="P804" s="56">
        <f t="shared" si="25"/>
        <v>0</v>
      </c>
    </row>
    <row r="805" spans="1:16" ht="14.4" hidden="1" x14ac:dyDescent="0.2">
      <c r="A805" s="75" t="s">
        <v>388</v>
      </c>
      <c r="B805" s="75" t="s">
        <v>389</v>
      </c>
      <c r="C805" s="58" t="str">
        <f t="shared" si="24"/>
        <v>21375108 CASA DE LA CULTURA DE PUNTARENAS</v>
      </c>
      <c r="D805" s="75" t="s">
        <v>18</v>
      </c>
      <c r="E805" s="75" t="s">
        <v>197</v>
      </c>
      <c r="F805" s="75" t="s">
        <v>198</v>
      </c>
      <c r="G805" s="76">
        <v>0</v>
      </c>
      <c r="H805" s="76">
        <v>280000</v>
      </c>
      <c r="I805" s="76">
        <v>128178.88</v>
      </c>
      <c r="J805" s="76">
        <v>0</v>
      </c>
      <c r="K805" s="76">
        <v>0</v>
      </c>
      <c r="L805" s="76">
        <v>0</v>
      </c>
      <c r="M805" s="76">
        <v>0</v>
      </c>
      <c r="N805" s="76">
        <v>0</v>
      </c>
      <c r="O805" s="76">
        <v>280000</v>
      </c>
      <c r="P805" s="56">
        <f t="shared" si="25"/>
        <v>0</v>
      </c>
    </row>
    <row r="806" spans="1:16" ht="14.4" hidden="1" x14ac:dyDescent="0.2">
      <c r="A806" s="75" t="s">
        <v>388</v>
      </c>
      <c r="B806" s="75" t="s">
        <v>389</v>
      </c>
      <c r="C806" s="58" t="str">
        <f t="shared" si="24"/>
        <v>21375108 CASA DE LA CULTURA DE PUNTARENAS</v>
      </c>
      <c r="D806" s="75" t="s">
        <v>18</v>
      </c>
      <c r="E806" s="75" t="s">
        <v>199</v>
      </c>
      <c r="F806" s="75" t="s">
        <v>200</v>
      </c>
      <c r="G806" s="76">
        <v>1250000</v>
      </c>
      <c r="H806" s="76">
        <v>670000</v>
      </c>
      <c r="I806" s="76">
        <v>619410.72</v>
      </c>
      <c r="J806" s="76">
        <v>0</v>
      </c>
      <c r="K806" s="76">
        <v>0</v>
      </c>
      <c r="L806" s="76">
        <v>0</v>
      </c>
      <c r="M806" s="76">
        <v>619080.6</v>
      </c>
      <c r="N806" s="76">
        <v>619080.6</v>
      </c>
      <c r="O806" s="76">
        <v>50919.4</v>
      </c>
      <c r="P806" s="56">
        <f t="shared" si="25"/>
        <v>0.92400089552238807</v>
      </c>
    </row>
    <row r="807" spans="1:16" ht="14.4" hidden="1" x14ac:dyDescent="0.2">
      <c r="A807" s="75" t="s">
        <v>388</v>
      </c>
      <c r="B807" s="75" t="s">
        <v>389</v>
      </c>
      <c r="C807" s="58" t="str">
        <f t="shared" si="24"/>
        <v>21375108 CASA DE LA CULTURA DE PUNTARENAS</v>
      </c>
      <c r="D807" s="75" t="s">
        <v>18</v>
      </c>
      <c r="E807" s="75" t="s">
        <v>207</v>
      </c>
      <c r="F807" s="75" t="s">
        <v>208</v>
      </c>
      <c r="G807" s="76">
        <v>1358835</v>
      </c>
      <c r="H807" s="76">
        <v>1437507</v>
      </c>
      <c r="I807" s="76">
        <v>1137507</v>
      </c>
      <c r="J807" s="76">
        <v>0</v>
      </c>
      <c r="K807" s="76">
        <v>0</v>
      </c>
      <c r="L807" s="76">
        <v>0</v>
      </c>
      <c r="M807" s="76">
        <v>370648.7</v>
      </c>
      <c r="N807" s="76">
        <v>370648.7</v>
      </c>
      <c r="O807" s="76">
        <v>1066858.3</v>
      </c>
      <c r="P807" s="56">
        <f t="shared" si="25"/>
        <v>0.25784131833792812</v>
      </c>
    </row>
    <row r="808" spans="1:16" ht="14.4" hidden="1" x14ac:dyDescent="0.2">
      <c r="A808" s="75" t="s">
        <v>388</v>
      </c>
      <c r="B808" s="75" t="s">
        <v>389</v>
      </c>
      <c r="C808" s="58" t="str">
        <f t="shared" si="24"/>
        <v>21375108 CASA DE LA CULTURA DE PUNTARENAS</v>
      </c>
      <c r="D808" s="75" t="s">
        <v>18</v>
      </c>
      <c r="E808" s="75" t="s">
        <v>209</v>
      </c>
      <c r="F808" s="75" t="s">
        <v>210</v>
      </c>
      <c r="G808" s="76">
        <v>858835</v>
      </c>
      <c r="H808" s="76">
        <v>937507</v>
      </c>
      <c r="I808" s="76">
        <v>937507</v>
      </c>
      <c r="J808" s="76">
        <v>0</v>
      </c>
      <c r="K808" s="76">
        <v>0</v>
      </c>
      <c r="L808" s="76">
        <v>0</v>
      </c>
      <c r="M808" s="76">
        <v>293546.7</v>
      </c>
      <c r="N808" s="76">
        <v>293546.7</v>
      </c>
      <c r="O808" s="76">
        <v>643960.30000000005</v>
      </c>
      <c r="P808" s="56">
        <f t="shared" si="25"/>
        <v>0.31311414208107247</v>
      </c>
    </row>
    <row r="809" spans="1:16" ht="14.4" hidden="1" x14ac:dyDescent="0.2">
      <c r="A809" s="75" t="s">
        <v>388</v>
      </c>
      <c r="B809" s="75" t="s">
        <v>389</v>
      </c>
      <c r="C809" s="58" t="str">
        <f t="shared" si="24"/>
        <v>21375108 CASA DE LA CULTURA DE PUNTARENAS</v>
      </c>
      <c r="D809" s="75" t="s">
        <v>18</v>
      </c>
      <c r="E809" s="75" t="s">
        <v>395</v>
      </c>
      <c r="F809" s="75" t="s">
        <v>212</v>
      </c>
      <c r="G809" s="76">
        <v>740863</v>
      </c>
      <c r="H809" s="76">
        <v>808728</v>
      </c>
      <c r="I809" s="76">
        <v>808728</v>
      </c>
      <c r="J809" s="76">
        <v>0</v>
      </c>
      <c r="K809" s="76">
        <v>0</v>
      </c>
      <c r="L809" s="76">
        <v>0</v>
      </c>
      <c r="M809" s="76">
        <v>253226.93</v>
      </c>
      <c r="N809" s="76">
        <v>253226.93</v>
      </c>
      <c r="O809" s="76">
        <v>555501.06999999995</v>
      </c>
      <c r="P809" s="56">
        <f t="shared" si="25"/>
        <v>0.31311755002918162</v>
      </c>
    </row>
    <row r="810" spans="1:16" ht="14.4" hidden="1" x14ac:dyDescent="0.2">
      <c r="A810" s="75" t="s">
        <v>388</v>
      </c>
      <c r="B810" s="75" t="s">
        <v>389</v>
      </c>
      <c r="C810" s="58" t="str">
        <f t="shared" si="24"/>
        <v>21375108 CASA DE LA CULTURA DE PUNTARENAS</v>
      </c>
      <c r="D810" s="75" t="s">
        <v>18</v>
      </c>
      <c r="E810" s="75" t="s">
        <v>396</v>
      </c>
      <c r="F810" s="75" t="s">
        <v>214</v>
      </c>
      <c r="G810" s="76">
        <v>117972</v>
      </c>
      <c r="H810" s="76">
        <v>128779</v>
      </c>
      <c r="I810" s="76">
        <v>128779</v>
      </c>
      <c r="J810" s="76">
        <v>0</v>
      </c>
      <c r="K810" s="76">
        <v>0</v>
      </c>
      <c r="L810" s="76">
        <v>0</v>
      </c>
      <c r="M810" s="76">
        <v>40319.769999999997</v>
      </c>
      <c r="N810" s="76">
        <v>40319.769999999997</v>
      </c>
      <c r="O810" s="76">
        <v>88459.23</v>
      </c>
      <c r="P810" s="56">
        <f t="shared" si="25"/>
        <v>0.31309274027597667</v>
      </c>
    </row>
    <row r="811" spans="1:16" ht="14.4" hidden="1" x14ac:dyDescent="0.2">
      <c r="A811" s="75" t="s">
        <v>388</v>
      </c>
      <c r="B811" s="75" t="s">
        <v>389</v>
      </c>
      <c r="C811" s="58" t="str">
        <f t="shared" si="24"/>
        <v>21375108 CASA DE LA CULTURA DE PUNTARENAS</v>
      </c>
      <c r="D811" s="75" t="s">
        <v>18</v>
      </c>
      <c r="E811" s="75" t="s">
        <v>223</v>
      </c>
      <c r="F811" s="75" t="s">
        <v>224</v>
      </c>
      <c r="G811" s="76">
        <v>500000</v>
      </c>
      <c r="H811" s="76">
        <v>500000</v>
      </c>
      <c r="I811" s="76">
        <v>200000</v>
      </c>
      <c r="J811" s="76">
        <v>0</v>
      </c>
      <c r="K811" s="76">
        <v>0</v>
      </c>
      <c r="L811" s="76">
        <v>0</v>
      </c>
      <c r="M811" s="76">
        <v>77102</v>
      </c>
      <c r="N811" s="76">
        <v>77102</v>
      </c>
      <c r="O811" s="76">
        <v>422898</v>
      </c>
      <c r="P811" s="56">
        <f t="shared" si="25"/>
        <v>0.15420400000000001</v>
      </c>
    </row>
    <row r="812" spans="1:16" ht="14.4" hidden="1" x14ac:dyDescent="0.2">
      <c r="A812" s="75" t="s">
        <v>388</v>
      </c>
      <c r="B812" s="75" t="s">
        <v>389</v>
      </c>
      <c r="C812" s="58" t="str">
        <f t="shared" si="24"/>
        <v>21375108 CASA DE LA CULTURA DE PUNTARENAS</v>
      </c>
      <c r="D812" s="75" t="s">
        <v>18</v>
      </c>
      <c r="E812" s="75" t="s">
        <v>227</v>
      </c>
      <c r="F812" s="75" t="s">
        <v>228</v>
      </c>
      <c r="G812" s="76">
        <v>500000</v>
      </c>
      <c r="H812" s="76">
        <v>500000</v>
      </c>
      <c r="I812" s="76">
        <v>200000</v>
      </c>
      <c r="J812" s="76">
        <v>0</v>
      </c>
      <c r="K812" s="76">
        <v>0</v>
      </c>
      <c r="L812" s="76">
        <v>0</v>
      </c>
      <c r="M812" s="76">
        <v>77102</v>
      </c>
      <c r="N812" s="76">
        <v>77102</v>
      </c>
      <c r="O812" s="76">
        <v>422898</v>
      </c>
      <c r="P812" s="56">
        <f t="shared" si="25"/>
        <v>0.15420400000000001</v>
      </c>
    </row>
    <row r="813" spans="1:16" ht="14.4" hidden="1" x14ac:dyDescent="0.2">
      <c r="A813" s="75" t="s">
        <v>397</v>
      </c>
      <c r="B813" s="75" t="s">
        <v>763</v>
      </c>
      <c r="C813" s="58" t="str">
        <f t="shared" si="24"/>
        <v>21375300 Gestión y Desarrollo Cultural</v>
      </c>
      <c r="D813" s="75" t="s">
        <v>18</v>
      </c>
      <c r="E813" s="75" t="s">
        <v>19</v>
      </c>
      <c r="F813" s="75" t="s">
        <v>19</v>
      </c>
      <c r="G813" s="76">
        <v>2130698661</v>
      </c>
      <c r="H813" s="76">
        <v>2130698661</v>
      </c>
      <c r="I813" s="76">
        <v>1895199937.45</v>
      </c>
      <c r="J813" s="76">
        <v>48752514.049999997</v>
      </c>
      <c r="K813" s="76">
        <v>233585399.22999999</v>
      </c>
      <c r="L813" s="76">
        <v>771731.48</v>
      </c>
      <c r="M813" s="76">
        <v>1042312216.29</v>
      </c>
      <c r="N813" s="76">
        <v>1039620410.05</v>
      </c>
      <c r="O813" s="76">
        <v>805276799.95000005</v>
      </c>
      <c r="P813" s="56">
        <f t="shared" si="25"/>
        <v>0.48918799986517658</v>
      </c>
    </row>
    <row r="814" spans="1:16" ht="14.4" hidden="1" x14ac:dyDescent="0.2">
      <c r="A814" s="75" t="s">
        <v>397</v>
      </c>
      <c r="B814" s="75" t="s">
        <v>763</v>
      </c>
      <c r="C814" s="58" t="str">
        <f t="shared" si="24"/>
        <v>21375300 Gestión y Desarrollo Cultural</v>
      </c>
      <c r="D814" s="75" t="s">
        <v>18</v>
      </c>
      <c r="E814" s="75" t="s">
        <v>21</v>
      </c>
      <c r="F814" s="75" t="s">
        <v>22</v>
      </c>
      <c r="G814" s="76">
        <v>820569981</v>
      </c>
      <c r="H814" s="76">
        <v>820569981</v>
      </c>
      <c r="I814" s="76">
        <v>820569981</v>
      </c>
      <c r="J814" s="76">
        <v>0</v>
      </c>
      <c r="K814" s="76">
        <v>60202289.299999997</v>
      </c>
      <c r="L814" s="76">
        <v>0</v>
      </c>
      <c r="M814" s="76">
        <v>417196041.48000002</v>
      </c>
      <c r="N814" s="76">
        <v>417196041.48000002</v>
      </c>
      <c r="O814" s="76">
        <v>343171650.22000003</v>
      </c>
      <c r="P814" s="56">
        <f t="shared" si="25"/>
        <v>0.50842225665089258</v>
      </c>
    </row>
    <row r="815" spans="1:16" ht="14.4" hidden="1" x14ac:dyDescent="0.2">
      <c r="A815" s="75" t="s">
        <v>397</v>
      </c>
      <c r="B815" s="75" t="s">
        <v>763</v>
      </c>
      <c r="C815" s="58" t="str">
        <f t="shared" si="24"/>
        <v>21375300 Gestión y Desarrollo Cultural</v>
      </c>
      <c r="D815" s="75" t="s">
        <v>18</v>
      </c>
      <c r="E815" s="75" t="s">
        <v>23</v>
      </c>
      <c r="F815" s="75" t="s">
        <v>24</v>
      </c>
      <c r="G815" s="76">
        <v>375971200</v>
      </c>
      <c r="H815" s="76">
        <v>407326878</v>
      </c>
      <c r="I815" s="76">
        <v>407326878</v>
      </c>
      <c r="J815" s="76">
        <v>0</v>
      </c>
      <c r="K815" s="76">
        <v>524227.72</v>
      </c>
      <c r="L815" s="76">
        <v>0</v>
      </c>
      <c r="M815" s="76">
        <v>200136487.56999999</v>
      </c>
      <c r="N815" s="76">
        <v>200136487.56999999</v>
      </c>
      <c r="O815" s="76">
        <v>206666162.71000001</v>
      </c>
      <c r="P815" s="56">
        <f t="shared" si="25"/>
        <v>0.49134122587903467</v>
      </c>
    </row>
    <row r="816" spans="1:16" ht="14.4" hidden="1" x14ac:dyDescent="0.2">
      <c r="A816" s="75" t="s">
        <v>397</v>
      </c>
      <c r="B816" s="75" t="s">
        <v>763</v>
      </c>
      <c r="C816" s="58" t="str">
        <f t="shared" si="24"/>
        <v>21375300 Gestión y Desarrollo Cultural</v>
      </c>
      <c r="D816" s="75" t="s">
        <v>18</v>
      </c>
      <c r="E816" s="75" t="s">
        <v>25</v>
      </c>
      <c r="F816" s="75" t="s">
        <v>26</v>
      </c>
      <c r="G816" s="76">
        <v>368971200</v>
      </c>
      <c r="H816" s="76">
        <v>407326878</v>
      </c>
      <c r="I816" s="76">
        <v>407326878</v>
      </c>
      <c r="J816" s="76">
        <v>0</v>
      </c>
      <c r="K816" s="76">
        <v>524227.72</v>
      </c>
      <c r="L816" s="76">
        <v>0</v>
      </c>
      <c r="M816" s="76">
        <v>200136487.56999999</v>
      </c>
      <c r="N816" s="76">
        <v>200136487.56999999</v>
      </c>
      <c r="O816" s="76">
        <v>206666162.71000001</v>
      </c>
      <c r="P816" s="56">
        <f t="shared" si="25"/>
        <v>0.49134122587903467</v>
      </c>
    </row>
    <row r="817" spans="1:16" ht="14.4" hidden="1" x14ac:dyDescent="0.2">
      <c r="A817" s="75" t="s">
        <v>397</v>
      </c>
      <c r="B817" s="75" t="s">
        <v>763</v>
      </c>
      <c r="C817" s="58" t="str">
        <f t="shared" si="24"/>
        <v>21375300 Gestión y Desarrollo Cultural</v>
      </c>
      <c r="D817" s="75" t="s">
        <v>18</v>
      </c>
      <c r="E817" s="75" t="s">
        <v>27</v>
      </c>
      <c r="F817" s="75" t="s">
        <v>28</v>
      </c>
      <c r="G817" s="76">
        <v>7000000</v>
      </c>
      <c r="H817" s="76">
        <v>0</v>
      </c>
      <c r="I817" s="76">
        <v>0</v>
      </c>
      <c r="J817" s="76">
        <v>0</v>
      </c>
      <c r="K817" s="76">
        <v>0</v>
      </c>
      <c r="L817" s="76">
        <v>0</v>
      </c>
      <c r="M817" s="76">
        <v>0</v>
      </c>
      <c r="N817" s="76">
        <v>0</v>
      </c>
      <c r="O817" s="76">
        <v>0</v>
      </c>
      <c r="P817" s="56">
        <f t="shared" si="25"/>
        <v>0</v>
      </c>
    </row>
    <row r="818" spans="1:16" ht="14.4" hidden="1" x14ac:dyDescent="0.2">
      <c r="A818" s="75" t="s">
        <v>397</v>
      </c>
      <c r="B818" s="75" t="s">
        <v>763</v>
      </c>
      <c r="C818" s="58" t="str">
        <f t="shared" si="24"/>
        <v>21375300 Gestión y Desarrollo Cultural</v>
      </c>
      <c r="D818" s="75" t="s">
        <v>18</v>
      </c>
      <c r="E818" s="75" t="s">
        <v>29</v>
      </c>
      <c r="F818" s="75" t="s">
        <v>30</v>
      </c>
      <c r="G818" s="76">
        <v>15400000</v>
      </c>
      <c r="H818" s="76">
        <v>15400000</v>
      </c>
      <c r="I818" s="76">
        <v>15400000</v>
      </c>
      <c r="J818" s="76">
        <v>0</v>
      </c>
      <c r="K818" s="76">
        <v>0</v>
      </c>
      <c r="L818" s="76">
        <v>0</v>
      </c>
      <c r="M818" s="76">
        <v>6327230.5499999998</v>
      </c>
      <c r="N818" s="76">
        <v>6327230.5499999998</v>
      </c>
      <c r="O818" s="76">
        <v>9072769.4499999993</v>
      </c>
      <c r="P818" s="56">
        <f t="shared" si="25"/>
        <v>0.41085912662337659</v>
      </c>
    </row>
    <row r="819" spans="1:16" ht="14.4" hidden="1" x14ac:dyDescent="0.2">
      <c r="A819" s="75" t="s">
        <v>397</v>
      </c>
      <c r="B819" s="75" t="s">
        <v>763</v>
      </c>
      <c r="C819" s="58" t="str">
        <f t="shared" si="24"/>
        <v>21375300 Gestión y Desarrollo Cultural</v>
      </c>
      <c r="D819" s="75" t="s">
        <v>18</v>
      </c>
      <c r="E819" s="75" t="s">
        <v>31</v>
      </c>
      <c r="F819" s="75" t="s">
        <v>32</v>
      </c>
      <c r="G819" s="76">
        <v>15400000</v>
      </c>
      <c r="H819" s="76">
        <v>15400000</v>
      </c>
      <c r="I819" s="76">
        <v>15400000</v>
      </c>
      <c r="J819" s="76">
        <v>0</v>
      </c>
      <c r="K819" s="76">
        <v>0</v>
      </c>
      <c r="L819" s="76">
        <v>0</v>
      </c>
      <c r="M819" s="76">
        <v>6327230.5499999998</v>
      </c>
      <c r="N819" s="76">
        <v>6327230.5499999998</v>
      </c>
      <c r="O819" s="76">
        <v>9072769.4499999993</v>
      </c>
      <c r="P819" s="56">
        <f t="shared" si="25"/>
        <v>0.41085912662337659</v>
      </c>
    </row>
    <row r="820" spans="1:16" ht="14.4" hidden="1" x14ac:dyDescent="0.2">
      <c r="A820" s="75" t="s">
        <v>397</v>
      </c>
      <c r="B820" s="75" t="s">
        <v>763</v>
      </c>
      <c r="C820" s="58" t="str">
        <f t="shared" si="24"/>
        <v>21375300 Gestión y Desarrollo Cultural</v>
      </c>
      <c r="D820" s="75" t="s">
        <v>18</v>
      </c>
      <c r="E820" s="75" t="s">
        <v>33</v>
      </c>
      <c r="F820" s="75" t="s">
        <v>34</v>
      </c>
      <c r="G820" s="76">
        <v>302955716</v>
      </c>
      <c r="H820" s="76">
        <v>271600038</v>
      </c>
      <c r="I820" s="76">
        <v>271600038</v>
      </c>
      <c r="J820" s="76">
        <v>0</v>
      </c>
      <c r="K820" s="76">
        <v>178332.58</v>
      </c>
      <c r="L820" s="76">
        <v>0</v>
      </c>
      <c r="M820" s="76">
        <v>147010824.36000001</v>
      </c>
      <c r="N820" s="76">
        <v>147010824.36000001</v>
      </c>
      <c r="O820" s="76">
        <v>124410881.06</v>
      </c>
      <c r="P820" s="56">
        <f t="shared" si="25"/>
        <v>0.54127689172120075</v>
      </c>
    </row>
    <row r="821" spans="1:16" ht="14.4" hidden="1" x14ac:dyDescent="0.2">
      <c r="A821" s="75" t="s">
        <v>397</v>
      </c>
      <c r="B821" s="75" t="s">
        <v>763</v>
      </c>
      <c r="C821" s="58" t="str">
        <f t="shared" si="24"/>
        <v>21375300 Gestión y Desarrollo Cultural</v>
      </c>
      <c r="D821" s="75" t="s">
        <v>18</v>
      </c>
      <c r="E821" s="75" t="s">
        <v>35</v>
      </c>
      <c r="F821" s="75" t="s">
        <v>36</v>
      </c>
      <c r="G821" s="76">
        <v>83400000</v>
      </c>
      <c r="H821" s="76">
        <v>71087982</v>
      </c>
      <c r="I821" s="76">
        <v>71087982</v>
      </c>
      <c r="J821" s="76">
        <v>0</v>
      </c>
      <c r="K821" s="76">
        <v>144381.73000000001</v>
      </c>
      <c r="L821" s="76">
        <v>0</v>
      </c>
      <c r="M821" s="76">
        <v>38613830.560000002</v>
      </c>
      <c r="N821" s="76">
        <v>38613830.560000002</v>
      </c>
      <c r="O821" s="76">
        <v>32329769.710000001</v>
      </c>
      <c r="P821" s="56">
        <f t="shared" si="25"/>
        <v>0.54318366443430621</v>
      </c>
    </row>
    <row r="822" spans="1:16" ht="14.4" hidden="1" x14ac:dyDescent="0.2">
      <c r="A822" s="75" t="s">
        <v>397</v>
      </c>
      <c r="B822" s="75" t="s">
        <v>763</v>
      </c>
      <c r="C822" s="58" t="str">
        <f t="shared" si="24"/>
        <v>21375300 Gestión y Desarrollo Cultural</v>
      </c>
      <c r="D822" s="75" t="s">
        <v>18</v>
      </c>
      <c r="E822" s="75" t="s">
        <v>37</v>
      </c>
      <c r="F822" s="75" t="s">
        <v>38</v>
      </c>
      <c r="G822" s="76">
        <v>98946820</v>
      </c>
      <c r="H822" s="76">
        <v>83945245</v>
      </c>
      <c r="I822" s="76">
        <v>83945245</v>
      </c>
      <c r="J822" s="76">
        <v>0</v>
      </c>
      <c r="K822" s="76">
        <v>28647.18</v>
      </c>
      <c r="L822" s="76">
        <v>0</v>
      </c>
      <c r="M822" s="76">
        <v>52759102.630000003</v>
      </c>
      <c r="N822" s="76">
        <v>52759102.630000003</v>
      </c>
      <c r="O822" s="76">
        <v>31157495.190000001</v>
      </c>
      <c r="P822" s="56">
        <f t="shared" si="25"/>
        <v>0.62849423609401589</v>
      </c>
    </row>
    <row r="823" spans="1:16" ht="14.4" hidden="1" x14ac:dyDescent="0.2">
      <c r="A823" s="75" t="s">
        <v>397</v>
      </c>
      <c r="B823" s="75" t="s">
        <v>763</v>
      </c>
      <c r="C823" s="58" t="str">
        <f t="shared" si="24"/>
        <v>21375300 Gestión y Desarrollo Cultural</v>
      </c>
      <c r="D823" s="75" t="s">
        <v>18</v>
      </c>
      <c r="E823" s="75" t="s">
        <v>39</v>
      </c>
      <c r="F823" s="75" t="s">
        <v>40</v>
      </c>
      <c r="G823" s="76">
        <v>52521823</v>
      </c>
      <c r="H823" s="76">
        <v>52521823</v>
      </c>
      <c r="I823" s="76">
        <v>52521823</v>
      </c>
      <c r="J823" s="76">
        <v>0</v>
      </c>
      <c r="K823" s="76">
        <v>0</v>
      </c>
      <c r="L823" s="76">
        <v>0</v>
      </c>
      <c r="M823" s="76">
        <v>1542360.13</v>
      </c>
      <c r="N823" s="76">
        <v>1542360.13</v>
      </c>
      <c r="O823" s="76">
        <v>50979462.869999997</v>
      </c>
      <c r="P823" s="56">
        <f t="shared" si="25"/>
        <v>2.936608140962662E-2</v>
      </c>
    </row>
    <row r="824" spans="1:16" ht="14.4" hidden="1" x14ac:dyDescent="0.2">
      <c r="A824" s="75" t="s">
        <v>397</v>
      </c>
      <c r="B824" s="75" t="s">
        <v>763</v>
      </c>
      <c r="C824" s="58" t="str">
        <f t="shared" si="24"/>
        <v>21375300 Gestión y Desarrollo Cultural</v>
      </c>
      <c r="D824" s="75" t="s">
        <v>18</v>
      </c>
      <c r="E824" s="75" t="s">
        <v>41</v>
      </c>
      <c r="F824" s="75" t="s">
        <v>42</v>
      </c>
      <c r="G824" s="76">
        <v>43187073</v>
      </c>
      <c r="H824" s="76">
        <v>43187073</v>
      </c>
      <c r="I824" s="76">
        <v>43187073</v>
      </c>
      <c r="J824" s="76">
        <v>0</v>
      </c>
      <c r="K824" s="76">
        <v>0</v>
      </c>
      <c r="L824" s="76">
        <v>0</v>
      </c>
      <c r="M824" s="76">
        <v>42627755.270000003</v>
      </c>
      <c r="N824" s="76">
        <v>42627755.270000003</v>
      </c>
      <c r="O824" s="76">
        <v>559317.73</v>
      </c>
      <c r="P824" s="56">
        <f t="shared" si="25"/>
        <v>0.9870489549037047</v>
      </c>
    </row>
    <row r="825" spans="1:16" ht="14.4" hidden="1" x14ac:dyDescent="0.2">
      <c r="A825" s="75" t="s">
        <v>397</v>
      </c>
      <c r="B825" s="75" t="s">
        <v>763</v>
      </c>
      <c r="C825" s="58" t="str">
        <f t="shared" si="24"/>
        <v>21375300 Gestión y Desarrollo Cultural</v>
      </c>
      <c r="D825" s="75" t="s">
        <v>18</v>
      </c>
      <c r="E825" s="75" t="s">
        <v>43</v>
      </c>
      <c r="F825" s="75" t="s">
        <v>44</v>
      </c>
      <c r="G825" s="76">
        <v>24900000</v>
      </c>
      <c r="H825" s="76">
        <v>20857915</v>
      </c>
      <c r="I825" s="76">
        <v>20857915</v>
      </c>
      <c r="J825" s="76">
        <v>0</v>
      </c>
      <c r="K825" s="76">
        <v>5303.67</v>
      </c>
      <c r="L825" s="76">
        <v>0</v>
      </c>
      <c r="M825" s="76">
        <v>11467775.77</v>
      </c>
      <c r="N825" s="76">
        <v>11467775.77</v>
      </c>
      <c r="O825" s="76">
        <v>9384835.5600000005</v>
      </c>
      <c r="P825" s="56">
        <f t="shared" si="25"/>
        <v>0.54980451162064858</v>
      </c>
    </row>
    <row r="826" spans="1:16" ht="14.4" hidden="1" x14ac:dyDescent="0.2">
      <c r="A826" s="75" t="s">
        <v>397</v>
      </c>
      <c r="B826" s="75" t="s">
        <v>763</v>
      </c>
      <c r="C826" s="58" t="str">
        <f t="shared" si="24"/>
        <v>21375300 Gestión y Desarrollo Cultural</v>
      </c>
      <c r="D826" s="75" t="s">
        <v>18</v>
      </c>
      <c r="E826" s="75" t="s">
        <v>45</v>
      </c>
      <c r="F826" s="75" t="s">
        <v>46</v>
      </c>
      <c r="G826" s="76">
        <v>62575998</v>
      </c>
      <c r="H826" s="76">
        <v>62575998</v>
      </c>
      <c r="I826" s="76">
        <v>62575998</v>
      </c>
      <c r="J826" s="76">
        <v>0</v>
      </c>
      <c r="K826" s="76">
        <v>29488397</v>
      </c>
      <c r="L826" s="76">
        <v>0</v>
      </c>
      <c r="M826" s="76">
        <v>31589741</v>
      </c>
      <c r="N826" s="76">
        <v>31589741</v>
      </c>
      <c r="O826" s="76">
        <v>1497860</v>
      </c>
      <c r="P826" s="56">
        <f t="shared" si="25"/>
        <v>0.50482200859185655</v>
      </c>
    </row>
    <row r="827" spans="1:16" ht="14.4" hidden="1" x14ac:dyDescent="0.2">
      <c r="A827" s="75" t="s">
        <v>397</v>
      </c>
      <c r="B827" s="75" t="s">
        <v>763</v>
      </c>
      <c r="C827" s="58" t="str">
        <f t="shared" si="24"/>
        <v>21375300 Gestión y Desarrollo Cultural</v>
      </c>
      <c r="D827" s="75" t="s">
        <v>18</v>
      </c>
      <c r="E827" s="75" t="s">
        <v>398</v>
      </c>
      <c r="F827" s="75" t="s">
        <v>48</v>
      </c>
      <c r="G827" s="76">
        <v>59366972</v>
      </c>
      <c r="H827" s="76">
        <v>59366972</v>
      </c>
      <c r="I827" s="76">
        <v>59366972</v>
      </c>
      <c r="J827" s="76">
        <v>0</v>
      </c>
      <c r="K827" s="76">
        <v>27975338</v>
      </c>
      <c r="L827" s="76">
        <v>0</v>
      </c>
      <c r="M827" s="76">
        <v>29970587</v>
      </c>
      <c r="N827" s="76">
        <v>29970587</v>
      </c>
      <c r="O827" s="76">
        <v>1421047</v>
      </c>
      <c r="P827" s="56">
        <f t="shared" si="25"/>
        <v>0.50483603913637365</v>
      </c>
    </row>
    <row r="828" spans="1:16" ht="14.4" hidden="1" x14ac:dyDescent="0.2">
      <c r="A828" s="75" t="s">
        <v>397</v>
      </c>
      <c r="B828" s="75" t="s">
        <v>763</v>
      </c>
      <c r="C828" s="58" t="str">
        <f t="shared" si="24"/>
        <v>21375300 Gestión y Desarrollo Cultural</v>
      </c>
      <c r="D828" s="75" t="s">
        <v>18</v>
      </c>
      <c r="E828" s="75" t="s">
        <v>399</v>
      </c>
      <c r="F828" s="75" t="s">
        <v>50</v>
      </c>
      <c r="G828" s="76">
        <v>3209026</v>
      </c>
      <c r="H828" s="76">
        <v>3209026</v>
      </c>
      <c r="I828" s="76">
        <v>3209026</v>
      </c>
      <c r="J828" s="76">
        <v>0</v>
      </c>
      <c r="K828" s="76">
        <v>1513059</v>
      </c>
      <c r="L828" s="76">
        <v>0</v>
      </c>
      <c r="M828" s="76">
        <v>1619154</v>
      </c>
      <c r="N828" s="76">
        <v>1619154</v>
      </c>
      <c r="O828" s="76">
        <v>76813</v>
      </c>
      <c r="P828" s="56">
        <f t="shared" si="25"/>
        <v>0.50456244355764024</v>
      </c>
    </row>
    <row r="829" spans="1:16" ht="14.4" hidden="1" x14ac:dyDescent="0.2">
      <c r="A829" s="75" t="s">
        <v>397</v>
      </c>
      <c r="B829" s="75" t="s">
        <v>763</v>
      </c>
      <c r="C829" s="58" t="str">
        <f t="shared" si="24"/>
        <v>21375300 Gestión y Desarrollo Cultural</v>
      </c>
      <c r="D829" s="75" t="s">
        <v>18</v>
      </c>
      <c r="E829" s="75" t="s">
        <v>51</v>
      </c>
      <c r="F829" s="75" t="s">
        <v>52</v>
      </c>
      <c r="G829" s="76">
        <v>63667067</v>
      </c>
      <c r="H829" s="76">
        <v>63667067</v>
      </c>
      <c r="I829" s="76">
        <v>63667067</v>
      </c>
      <c r="J829" s="76">
        <v>0</v>
      </c>
      <c r="K829" s="76">
        <v>30011332</v>
      </c>
      <c r="L829" s="76">
        <v>0</v>
      </c>
      <c r="M829" s="76">
        <v>32131758</v>
      </c>
      <c r="N829" s="76">
        <v>32131758</v>
      </c>
      <c r="O829" s="76">
        <v>1523977</v>
      </c>
      <c r="P829" s="56">
        <f t="shared" si="25"/>
        <v>0.50468412499668003</v>
      </c>
    </row>
    <row r="830" spans="1:16" ht="14.4" hidden="1" x14ac:dyDescent="0.2">
      <c r="A830" s="75" t="s">
        <v>397</v>
      </c>
      <c r="B830" s="75" t="s">
        <v>763</v>
      </c>
      <c r="C830" s="58" t="str">
        <f t="shared" si="24"/>
        <v>21375300 Gestión y Desarrollo Cultural</v>
      </c>
      <c r="D830" s="75" t="s">
        <v>18</v>
      </c>
      <c r="E830" s="75" t="s">
        <v>400</v>
      </c>
      <c r="F830" s="75" t="s">
        <v>54</v>
      </c>
      <c r="G830" s="76">
        <v>34785837</v>
      </c>
      <c r="H830" s="76">
        <v>34785837</v>
      </c>
      <c r="I830" s="76">
        <v>34785837</v>
      </c>
      <c r="J830" s="76">
        <v>0</v>
      </c>
      <c r="K830" s="76">
        <v>16393862</v>
      </c>
      <c r="L830" s="76">
        <v>0</v>
      </c>
      <c r="M830" s="76">
        <v>17559318</v>
      </c>
      <c r="N830" s="76">
        <v>17559318</v>
      </c>
      <c r="O830" s="76">
        <v>832657</v>
      </c>
      <c r="P830" s="56">
        <f t="shared" si="25"/>
        <v>0.50478354164656147</v>
      </c>
    </row>
    <row r="831" spans="1:16" ht="14.4" hidden="1" x14ac:dyDescent="0.2">
      <c r="A831" s="75" t="s">
        <v>397</v>
      </c>
      <c r="B831" s="75" t="s">
        <v>763</v>
      </c>
      <c r="C831" s="58" t="str">
        <f t="shared" si="24"/>
        <v>21375300 Gestión y Desarrollo Cultural</v>
      </c>
      <c r="D831" s="75" t="s">
        <v>18</v>
      </c>
      <c r="E831" s="75" t="s">
        <v>401</v>
      </c>
      <c r="F831" s="75" t="s">
        <v>56</v>
      </c>
      <c r="G831" s="76">
        <v>19254153</v>
      </c>
      <c r="H831" s="76">
        <v>19254153</v>
      </c>
      <c r="I831" s="76">
        <v>19254153</v>
      </c>
      <c r="J831" s="76">
        <v>0</v>
      </c>
      <c r="K831" s="76">
        <v>9078313</v>
      </c>
      <c r="L831" s="76">
        <v>0</v>
      </c>
      <c r="M831" s="76">
        <v>9714960</v>
      </c>
      <c r="N831" s="76">
        <v>9714960</v>
      </c>
      <c r="O831" s="76">
        <v>460880</v>
      </c>
      <c r="P831" s="56">
        <f t="shared" si="25"/>
        <v>0.50456439190028246</v>
      </c>
    </row>
    <row r="832" spans="1:16" ht="14.4" hidden="1" x14ac:dyDescent="0.2">
      <c r="A832" s="75" t="s">
        <v>397</v>
      </c>
      <c r="B832" s="75" t="s">
        <v>763</v>
      </c>
      <c r="C832" s="58" t="str">
        <f t="shared" si="24"/>
        <v>21375300 Gestión y Desarrollo Cultural</v>
      </c>
      <c r="D832" s="75" t="s">
        <v>18</v>
      </c>
      <c r="E832" s="75" t="s">
        <v>402</v>
      </c>
      <c r="F832" s="75" t="s">
        <v>58</v>
      </c>
      <c r="G832" s="76">
        <v>9627077</v>
      </c>
      <c r="H832" s="76">
        <v>9627077</v>
      </c>
      <c r="I832" s="76">
        <v>9627077</v>
      </c>
      <c r="J832" s="76">
        <v>0</v>
      </c>
      <c r="K832" s="76">
        <v>4539157</v>
      </c>
      <c r="L832" s="76">
        <v>0</v>
      </c>
      <c r="M832" s="76">
        <v>4857480</v>
      </c>
      <c r="N832" s="76">
        <v>4857480</v>
      </c>
      <c r="O832" s="76">
        <v>230440</v>
      </c>
      <c r="P832" s="56">
        <f t="shared" si="25"/>
        <v>0.50456436569480023</v>
      </c>
    </row>
    <row r="833" spans="1:16" ht="14.4" hidden="1" x14ac:dyDescent="0.2">
      <c r="A833" s="75" t="s">
        <v>397</v>
      </c>
      <c r="B833" s="75" t="s">
        <v>763</v>
      </c>
      <c r="C833" s="58" t="str">
        <f t="shared" si="24"/>
        <v>21375300 Gestión y Desarrollo Cultural</v>
      </c>
      <c r="D833" s="75" t="s">
        <v>18</v>
      </c>
      <c r="E833" s="75" t="s">
        <v>61</v>
      </c>
      <c r="F833" s="75" t="s">
        <v>62</v>
      </c>
      <c r="G833" s="76">
        <v>727474032</v>
      </c>
      <c r="H833" s="76">
        <v>720332552</v>
      </c>
      <c r="I833" s="76">
        <v>514453409.37</v>
      </c>
      <c r="J833" s="76">
        <v>36007235.060000002</v>
      </c>
      <c r="K833" s="76">
        <v>146605281.34</v>
      </c>
      <c r="L833" s="76">
        <v>771731.48</v>
      </c>
      <c r="M833" s="76">
        <v>129268561.02</v>
      </c>
      <c r="N833" s="76">
        <v>128576754.78</v>
      </c>
      <c r="O833" s="76">
        <v>407679743.10000002</v>
      </c>
      <c r="P833" s="56">
        <f t="shared" si="25"/>
        <v>0.17945678098412524</v>
      </c>
    </row>
    <row r="834" spans="1:16" ht="14.4" hidden="1" x14ac:dyDescent="0.2">
      <c r="A834" s="75" t="s">
        <v>397</v>
      </c>
      <c r="B834" s="75" t="s">
        <v>763</v>
      </c>
      <c r="C834" s="58" t="str">
        <f t="shared" si="24"/>
        <v>21375300 Gestión y Desarrollo Cultural</v>
      </c>
      <c r="D834" s="75" t="s">
        <v>18</v>
      </c>
      <c r="E834" s="75" t="s">
        <v>63</v>
      </c>
      <c r="F834" s="75" t="s">
        <v>64</v>
      </c>
      <c r="G834" s="76">
        <v>15000000</v>
      </c>
      <c r="H834" s="76">
        <v>15000000</v>
      </c>
      <c r="I834" s="76">
        <v>8000000</v>
      </c>
      <c r="J834" s="76">
        <v>0</v>
      </c>
      <c r="K834" s="76">
        <v>2192711.21</v>
      </c>
      <c r="L834" s="76">
        <v>0</v>
      </c>
      <c r="M834" s="76">
        <v>3852679.69</v>
      </c>
      <c r="N834" s="76">
        <v>3196609.45</v>
      </c>
      <c r="O834" s="76">
        <v>8954609.0999999996</v>
      </c>
      <c r="P834" s="56">
        <f t="shared" si="25"/>
        <v>0.25684531266666666</v>
      </c>
    </row>
    <row r="835" spans="1:16" ht="14.4" hidden="1" x14ac:dyDescent="0.2">
      <c r="A835" s="75" t="s">
        <v>397</v>
      </c>
      <c r="B835" s="75" t="s">
        <v>763</v>
      </c>
      <c r="C835" s="58" t="str">
        <f t="shared" si="24"/>
        <v>21375300 Gestión y Desarrollo Cultural</v>
      </c>
      <c r="D835" s="75" t="s">
        <v>18</v>
      </c>
      <c r="E835" s="75" t="s">
        <v>65</v>
      </c>
      <c r="F835" s="75" t="s">
        <v>66</v>
      </c>
      <c r="G835" s="76">
        <v>15000000</v>
      </c>
      <c r="H835" s="76">
        <v>15000000</v>
      </c>
      <c r="I835" s="76">
        <v>8000000</v>
      </c>
      <c r="J835" s="76">
        <v>0</v>
      </c>
      <c r="K835" s="76">
        <v>2192711.21</v>
      </c>
      <c r="L835" s="76">
        <v>0</v>
      </c>
      <c r="M835" s="76">
        <v>3852679.69</v>
      </c>
      <c r="N835" s="76">
        <v>3196609.45</v>
      </c>
      <c r="O835" s="76">
        <v>8954609.0999999996</v>
      </c>
      <c r="P835" s="56">
        <f t="shared" si="25"/>
        <v>0.25684531266666666</v>
      </c>
    </row>
    <row r="836" spans="1:16" ht="14.4" hidden="1" x14ac:dyDescent="0.2">
      <c r="A836" s="75" t="s">
        <v>397</v>
      </c>
      <c r="B836" s="75" t="s">
        <v>763</v>
      </c>
      <c r="C836" s="58" t="str">
        <f t="shared" si="24"/>
        <v>21375300 Gestión y Desarrollo Cultural</v>
      </c>
      <c r="D836" s="75" t="s">
        <v>18</v>
      </c>
      <c r="E836" s="75" t="s">
        <v>71</v>
      </c>
      <c r="F836" s="75" t="s">
        <v>72</v>
      </c>
      <c r="G836" s="76">
        <v>27057852</v>
      </c>
      <c r="H836" s="76">
        <v>27057852</v>
      </c>
      <c r="I836" s="76">
        <v>16928605.48</v>
      </c>
      <c r="J836" s="76">
        <v>0</v>
      </c>
      <c r="K836" s="76">
        <v>5408531</v>
      </c>
      <c r="L836" s="76">
        <v>731531.48</v>
      </c>
      <c r="M836" s="76">
        <v>9069314.7599999998</v>
      </c>
      <c r="N836" s="76">
        <v>9033578.7599999998</v>
      </c>
      <c r="O836" s="76">
        <v>11848474.76</v>
      </c>
      <c r="P836" s="56">
        <f t="shared" si="25"/>
        <v>0.33518236259108813</v>
      </c>
    </row>
    <row r="837" spans="1:16" ht="14.4" hidden="1" x14ac:dyDescent="0.2">
      <c r="A837" s="75" t="s">
        <v>397</v>
      </c>
      <c r="B837" s="75" t="s">
        <v>763</v>
      </c>
      <c r="C837" s="58" t="str">
        <f t="shared" si="24"/>
        <v>21375300 Gestión y Desarrollo Cultural</v>
      </c>
      <c r="D837" s="75" t="s">
        <v>18</v>
      </c>
      <c r="E837" s="75" t="s">
        <v>73</v>
      </c>
      <c r="F837" s="75" t="s">
        <v>74</v>
      </c>
      <c r="G837" s="76">
        <v>2505492</v>
      </c>
      <c r="H837" s="76">
        <v>2505492</v>
      </c>
      <c r="I837" s="76">
        <v>1776076.48</v>
      </c>
      <c r="J837" s="76">
        <v>0</v>
      </c>
      <c r="K837" s="76">
        <v>625699</v>
      </c>
      <c r="L837" s="76">
        <v>0</v>
      </c>
      <c r="M837" s="76">
        <v>1147301</v>
      </c>
      <c r="N837" s="76">
        <v>1147301</v>
      </c>
      <c r="O837" s="76">
        <v>732492</v>
      </c>
      <c r="P837" s="56">
        <f t="shared" si="25"/>
        <v>0.45791445352848864</v>
      </c>
    </row>
    <row r="838" spans="1:16" ht="14.4" hidden="1" x14ac:dyDescent="0.2">
      <c r="A838" s="75" t="s">
        <v>397</v>
      </c>
      <c r="B838" s="75" t="s">
        <v>763</v>
      </c>
      <c r="C838" s="58" t="str">
        <f t="shared" si="24"/>
        <v>21375300 Gestión y Desarrollo Cultural</v>
      </c>
      <c r="D838" s="75" t="s">
        <v>18</v>
      </c>
      <c r="E838" s="75" t="s">
        <v>75</v>
      </c>
      <c r="F838" s="75" t="s">
        <v>76</v>
      </c>
      <c r="G838" s="76">
        <v>10032000</v>
      </c>
      <c r="H838" s="76">
        <v>10032000</v>
      </c>
      <c r="I838" s="76">
        <v>6152529</v>
      </c>
      <c r="J838" s="76">
        <v>0</v>
      </c>
      <c r="K838" s="76">
        <v>1901332</v>
      </c>
      <c r="L838" s="76">
        <v>0</v>
      </c>
      <c r="M838" s="76">
        <v>4046090.45</v>
      </c>
      <c r="N838" s="76">
        <v>4010354.45</v>
      </c>
      <c r="O838" s="76">
        <v>4084577.55</v>
      </c>
      <c r="P838" s="56">
        <f t="shared" si="25"/>
        <v>0.40331842603668261</v>
      </c>
    </row>
    <row r="839" spans="1:16" ht="14.4" hidden="1" x14ac:dyDescent="0.2">
      <c r="A839" s="75" t="s">
        <v>397</v>
      </c>
      <c r="B839" s="75" t="s">
        <v>763</v>
      </c>
      <c r="C839" s="58" t="str">
        <f t="shared" ref="C839:C902" si="26">+CONCATENATE(A839," ",B839)</f>
        <v>21375300 Gestión y Desarrollo Cultural</v>
      </c>
      <c r="D839" s="75" t="s">
        <v>18</v>
      </c>
      <c r="E839" s="75" t="s">
        <v>79</v>
      </c>
      <c r="F839" s="75" t="s">
        <v>80</v>
      </c>
      <c r="G839" s="76">
        <v>14520360</v>
      </c>
      <c r="H839" s="76">
        <v>14520360</v>
      </c>
      <c r="I839" s="76">
        <v>9000000</v>
      </c>
      <c r="J839" s="76">
        <v>0</v>
      </c>
      <c r="K839" s="76">
        <v>2881500</v>
      </c>
      <c r="L839" s="76">
        <v>731531.48</v>
      </c>
      <c r="M839" s="76">
        <v>3875923.31</v>
      </c>
      <c r="N839" s="76">
        <v>3875923.31</v>
      </c>
      <c r="O839" s="76">
        <v>7031405.21</v>
      </c>
      <c r="P839" s="56">
        <f t="shared" ref="P839:P902" si="27">+IFERROR(M839/H839,0)</f>
        <v>0.26693024897454332</v>
      </c>
    </row>
    <row r="840" spans="1:16" ht="14.4" hidden="1" x14ac:dyDescent="0.2">
      <c r="A840" s="75" t="s">
        <v>397</v>
      </c>
      <c r="B840" s="75" t="s">
        <v>763</v>
      </c>
      <c r="C840" s="58" t="str">
        <f t="shared" si="26"/>
        <v>21375300 Gestión y Desarrollo Cultural</v>
      </c>
      <c r="D840" s="75" t="s">
        <v>18</v>
      </c>
      <c r="E840" s="75" t="s">
        <v>83</v>
      </c>
      <c r="F840" s="75" t="s">
        <v>84</v>
      </c>
      <c r="G840" s="76">
        <v>1566180</v>
      </c>
      <c r="H840" s="76">
        <v>1566180</v>
      </c>
      <c r="I840" s="76">
        <v>1247943.73</v>
      </c>
      <c r="J840" s="76">
        <v>0</v>
      </c>
      <c r="K840" s="76">
        <v>201144.91</v>
      </c>
      <c r="L840" s="76">
        <v>0</v>
      </c>
      <c r="M840" s="76">
        <v>441754.14</v>
      </c>
      <c r="N840" s="76">
        <v>441754.14</v>
      </c>
      <c r="O840" s="76">
        <v>923280.95</v>
      </c>
      <c r="P840" s="56">
        <f t="shared" si="27"/>
        <v>0.28205834578400951</v>
      </c>
    </row>
    <row r="841" spans="1:16" ht="14.4" hidden="1" x14ac:dyDescent="0.2">
      <c r="A841" s="75" t="s">
        <v>397</v>
      </c>
      <c r="B841" s="75" t="s">
        <v>763</v>
      </c>
      <c r="C841" s="58" t="str">
        <f t="shared" si="26"/>
        <v>21375300 Gestión y Desarrollo Cultural</v>
      </c>
      <c r="D841" s="75" t="s">
        <v>18</v>
      </c>
      <c r="E841" s="75" t="s">
        <v>85</v>
      </c>
      <c r="F841" s="75" t="s">
        <v>86</v>
      </c>
      <c r="G841" s="76">
        <v>500000</v>
      </c>
      <c r="H841" s="76">
        <v>500000</v>
      </c>
      <c r="I841" s="76">
        <v>385223.89</v>
      </c>
      <c r="J841" s="76">
        <v>0</v>
      </c>
      <c r="K841" s="76">
        <v>143599.88</v>
      </c>
      <c r="L841" s="76">
        <v>0</v>
      </c>
      <c r="M841" s="76">
        <v>55641.2</v>
      </c>
      <c r="N841" s="76">
        <v>55641.2</v>
      </c>
      <c r="O841" s="76">
        <v>300758.92</v>
      </c>
      <c r="P841" s="56">
        <f t="shared" si="27"/>
        <v>0.11128239999999999</v>
      </c>
    </row>
    <row r="842" spans="1:16" ht="14.4" hidden="1" x14ac:dyDescent="0.2">
      <c r="A842" s="75" t="s">
        <v>397</v>
      </c>
      <c r="B842" s="75" t="s">
        <v>763</v>
      </c>
      <c r="C842" s="58" t="str">
        <f t="shared" si="26"/>
        <v>21375300 Gestión y Desarrollo Cultural</v>
      </c>
      <c r="D842" s="75" t="s">
        <v>18</v>
      </c>
      <c r="E842" s="75" t="s">
        <v>87</v>
      </c>
      <c r="F842" s="75" t="s">
        <v>88</v>
      </c>
      <c r="G842" s="76">
        <v>500000</v>
      </c>
      <c r="H842" s="76">
        <v>500000</v>
      </c>
      <c r="I842" s="76">
        <v>354436.67</v>
      </c>
      <c r="J842" s="76">
        <v>0</v>
      </c>
      <c r="K842" s="76">
        <v>0</v>
      </c>
      <c r="L842" s="76">
        <v>0</v>
      </c>
      <c r="M842" s="76">
        <v>0</v>
      </c>
      <c r="N842" s="76">
        <v>0</v>
      </c>
      <c r="O842" s="76">
        <v>500000</v>
      </c>
      <c r="P842" s="56">
        <f t="shared" si="27"/>
        <v>0</v>
      </c>
    </row>
    <row r="843" spans="1:16" ht="14.4" hidden="1" x14ac:dyDescent="0.2">
      <c r="A843" s="75" t="s">
        <v>397</v>
      </c>
      <c r="B843" s="75" t="s">
        <v>763</v>
      </c>
      <c r="C843" s="58" t="str">
        <f t="shared" si="26"/>
        <v>21375300 Gestión y Desarrollo Cultural</v>
      </c>
      <c r="D843" s="75" t="s">
        <v>18</v>
      </c>
      <c r="E843" s="75" t="s">
        <v>91</v>
      </c>
      <c r="F843" s="75" t="s">
        <v>92</v>
      </c>
      <c r="G843" s="76">
        <v>566180</v>
      </c>
      <c r="H843" s="76">
        <v>566180</v>
      </c>
      <c r="I843" s="76">
        <v>508283.17</v>
      </c>
      <c r="J843" s="76">
        <v>0</v>
      </c>
      <c r="K843" s="76">
        <v>57545.03</v>
      </c>
      <c r="L843" s="76">
        <v>0</v>
      </c>
      <c r="M843" s="76">
        <v>386112.94</v>
      </c>
      <c r="N843" s="76">
        <v>386112.94</v>
      </c>
      <c r="O843" s="76">
        <v>122522.03</v>
      </c>
      <c r="P843" s="56">
        <f t="shared" si="27"/>
        <v>0.68196146101946375</v>
      </c>
    </row>
    <row r="844" spans="1:16" ht="14.4" hidden="1" x14ac:dyDescent="0.2">
      <c r="A844" s="75" t="s">
        <v>397</v>
      </c>
      <c r="B844" s="75" t="s">
        <v>763</v>
      </c>
      <c r="C844" s="58" t="str">
        <f t="shared" si="26"/>
        <v>21375300 Gestión y Desarrollo Cultural</v>
      </c>
      <c r="D844" s="75" t="s">
        <v>18</v>
      </c>
      <c r="E844" s="75" t="s">
        <v>93</v>
      </c>
      <c r="F844" s="75" t="s">
        <v>94</v>
      </c>
      <c r="G844" s="76">
        <v>614600000</v>
      </c>
      <c r="H844" s="76">
        <v>607458520</v>
      </c>
      <c r="I844" s="76">
        <v>443636056.58999997</v>
      </c>
      <c r="J844" s="76">
        <v>36007235.060000002</v>
      </c>
      <c r="K844" s="76">
        <v>130926073.36</v>
      </c>
      <c r="L844" s="76">
        <v>0</v>
      </c>
      <c r="M844" s="76">
        <v>91357613.060000002</v>
      </c>
      <c r="N844" s="76">
        <v>91357613.060000002</v>
      </c>
      <c r="O844" s="76">
        <v>349167598.51999998</v>
      </c>
      <c r="P844" s="56">
        <f t="shared" si="27"/>
        <v>0.15039317097733687</v>
      </c>
    </row>
    <row r="845" spans="1:16" ht="14.4" hidden="1" x14ac:dyDescent="0.2">
      <c r="A845" s="75" t="s">
        <v>397</v>
      </c>
      <c r="B845" s="75" t="s">
        <v>763</v>
      </c>
      <c r="C845" s="58" t="str">
        <f t="shared" si="26"/>
        <v>21375300 Gestión y Desarrollo Cultural</v>
      </c>
      <c r="D845" s="75" t="s">
        <v>18</v>
      </c>
      <c r="E845" s="75" t="s">
        <v>97</v>
      </c>
      <c r="F845" s="75" t="s">
        <v>98</v>
      </c>
      <c r="G845" s="76">
        <v>25000000</v>
      </c>
      <c r="H845" s="76">
        <v>17858520</v>
      </c>
      <c r="I845" s="76">
        <v>13304831.27</v>
      </c>
      <c r="J845" s="76">
        <v>0</v>
      </c>
      <c r="K845" s="76">
        <v>0</v>
      </c>
      <c r="L845" s="76">
        <v>0</v>
      </c>
      <c r="M845" s="76">
        <v>0</v>
      </c>
      <c r="N845" s="76">
        <v>0</v>
      </c>
      <c r="O845" s="76">
        <v>17858520</v>
      </c>
      <c r="P845" s="56">
        <f t="shared" si="27"/>
        <v>0</v>
      </c>
    </row>
    <row r="846" spans="1:16" ht="14.4" hidden="1" x14ac:dyDescent="0.2">
      <c r="A846" s="75" t="s">
        <v>397</v>
      </c>
      <c r="B846" s="75" t="s">
        <v>763</v>
      </c>
      <c r="C846" s="58" t="str">
        <f t="shared" si="26"/>
        <v>21375300 Gestión y Desarrollo Cultural</v>
      </c>
      <c r="D846" s="75" t="s">
        <v>18</v>
      </c>
      <c r="E846" s="75" t="s">
        <v>99</v>
      </c>
      <c r="F846" s="75" t="s">
        <v>100</v>
      </c>
      <c r="G846" s="76">
        <v>130000000</v>
      </c>
      <c r="H846" s="76">
        <v>130000000</v>
      </c>
      <c r="I846" s="76">
        <v>99805288.739999995</v>
      </c>
      <c r="J846" s="76">
        <v>7406329.0499999998</v>
      </c>
      <c r="K846" s="76">
        <v>20008337.93</v>
      </c>
      <c r="L846" s="76">
        <v>0</v>
      </c>
      <c r="M846" s="76">
        <v>50592334.549999997</v>
      </c>
      <c r="N846" s="76">
        <v>50592334.549999997</v>
      </c>
      <c r="O846" s="76">
        <v>51992998.469999999</v>
      </c>
      <c r="P846" s="56">
        <f t="shared" si="27"/>
        <v>0.38917180423076919</v>
      </c>
    </row>
    <row r="847" spans="1:16" ht="14.4" hidden="1" x14ac:dyDescent="0.2">
      <c r="A847" s="75" t="s">
        <v>397</v>
      </c>
      <c r="B847" s="75" t="s">
        <v>763</v>
      </c>
      <c r="C847" s="58" t="str">
        <f t="shared" si="26"/>
        <v>21375300 Gestión y Desarrollo Cultural</v>
      </c>
      <c r="D847" s="75" t="s">
        <v>18</v>
      </c>
      <c r="E847" s="75" t="s">
        <v>101</v>
      </c>
      <c r="F847" s="75" t="s">
        <v>102</v>
      </c>
      <c r="G847" s="76">
        <v>459600000</v>
      </c>
      <c r="H847" s="76">
        <v>459600000</v>
      </c>
      <c r="I847" s="76">
        <v>330525936.57999998</v>
      </c>
      <c r="J847" s="76">
        <v>28600906.010000002</v>
      </c>
      <c r="K847" s="76">
        <v>110917735.43000001</v>
      </c>
      <c r="L847" s="76">
        <v>0</v>
      </c>
      <c r="M847" s="76">
        <v>40765278.509999998</v>
      </c>
      <c r="N847" s="76">
        <v>40765278.509999998</v>
      </c>
      <c r="O847" s="76">
        <v>279316080.05000001</v>
      </c>
      <c r="P847" s="56">
        <f t="shared" si="27"/>
        <v>8.8697298759791113E-2</v>
      </c>
    </row>
    <row r="848" spans="1:16" ht="14.4" hidden="1" x14ac:dyDescent="0.2">
      <c r="A848" s="75" t="s">
        <v>397</v>
      </c>
      <c r="B848" s="75" t="s">
        <v>763</v>
      </c>
      <c r="C848" s="58" t="str">
        <f t="shared" si="26"/>
        <v>21375300 Gestión y Desarrollo Cultural</v>
      </c>
      <c r="D848" s="75" t="s">
        <v>18</v>
      </c>
      <c r="E848" s="75" t="s">
        <v>103</v>
      </c>
      <c r="F848" s="75" t="s">
        <v>104</v>
      </c>
      <c r="G848" s="76">
        <v>24000000</v>
      </c>
      <c r="H848" s="76">
        <v>24000000</v>
      </c>
      <c r="I848" s="76">
        <v>15714808.99</v>
      </c>
      <c r="J848" s="76">
        <v>0</v>
      </c>
      <c r="K848" s="76">
        <v>3545210.22</v>
      </c>
      <c r="L848" s="76">
        <v>0</v>
      </c>
      <c r="M848" s="76">
        <v>7895097.7800000003</v>
      </c>
      <c r="N848" s="76">
        <v>7895097.7800000003</v>
      </c>
      <c r="O848" s="76">
        <v>12559692</v>
      </c>
      <c r="P848" s="56">
        <f t="shared" si="27"/>
        <v>0.3289624075</v>
      </c>
    </row>
    <row r="849" spans="1:16" ht="14.4" hidden="1" x14ac:dyDescent="0.2">
      <c r="A849" s="75" t="s">
        <v>397</v>
      </c>
      <c r="B849" s="75" t="s">
        <v>763</v>
      </c>
      <c r="C849" s="58" t="str">
        <f t="shared" si="26"/>
        <v>21375300 Gestión y Desarrollo Cultural</v>
      </c>
      <c r="D849" s="75" t="s">
        <v>18</v>
      </c>
      <c r="E849" s="75" t="s">
        <v>105</v>
      </c>
      <c r="F849" s="75" t="s">
        <v>106</v>
      </c>
      <c r="G849" s="76">
        <v>4000000</v>
      </c>
      <c r="H849" s="76">
        <v>2000000</v>
      </c>
      <c r="I849" s="76">
        <v>1919929.9</v>
      </c>
      <c r="J849" s="76">
        <v>0</v>
      </c>
      <c r="K849" s="76">
        <v>947610.22</v>
      </c>
      <c r="L849" s="76">
        <v>0</v>
      </c>
      <c r="M849" s="76">
        <v>879797.78</v>
      </c>
      <c r="N849" s="76">
        <v>879797.78</v>
      </c>
      <c r="O849" s="76">
        <v>172592</v>
      </c>
      <c r="P849" s="56">
        <f t="shared" si="27"/>
        <v>0.43989888999999999</v>
      </c>
    </row>
    <row r="850" spans="1:16" ht="14.4" hidden="1" x14ac:dyDescent="0.2">
      <c r="A850" s="75" t="s">
        <v>397</v>
      </c>
      <c r="B850" s="75" t="s">
        <v>763</v>
      </c>
      <c r="C850" s="58" t="str">
        <f t="shared" si="26"/>
        <v>21375300 Gestión y Desarrollo Cultural</v>
      </c>
      <c r="D850" s="75" t="s">
        <v>18</v>
      </c>
      <c r="E850" s="75" t="s">
        <v>107</v>
      </c>
      <c r="F850" s="75" t="s">
        <v>108</v>
      </c>
      <c r="G850" s="76">
        <v>20000000</v>
      </c>
      <c r="H850" s="76">
        <v>22000000</v>
      </c>
      <c r="I850" s="76">
        <v>13794879.09</v>
      </c>
      <c r="J850" s="76">
        <v>0</v>
      </c>
      <c r="K850" s="76">
        <v>2597600</v>
      </c>
      <c r="L850" s="76">
        <v>0</v>
      </c>
      <c r="M850" s="76">
        <v>7015300</v>
      </c>
      <c r="N850" s="76">
        <v>7015300</v>
      </c>
      <c r="O850" s="76">
        <v>12387100</v>
      </c>
      <c r="P850" s="56">
        <f t="shared" si="27"/>
        <v>0.31887727272727273</v>
      </c>
    </row>
    <row r="851" spans="1:16" ht="14.4" hidden="1" x14ac:dyDescent="0.2">
      <c r="A851" s="75" t="s">
        <v>397</v>
      </c>
      <c r="B851" s="75" t="s">
        <v>763</v>
      </c>
      <c r="C851" s="58" t="str">
        <f t="shared" si="26"/>
        <v>21375300 Gestión y Desarrollo Cultural</v>
      </c>
      <c r="D851" s="75" t="s">
        <v>18</v>
      </c>
      <c r="E851" s="75" t="s">
        <v>109</v>
      </c>
      <c r="F851" s="75" t="s">
        <v>110</v>
      </c>
      <c r="G851" s="76">
        <v>13000000</v>
      </c>
      <c r="H851" s="76">
        <v>13000000</v>
      </c>
      <c r="I851" s="76">
        <v>10220617</v>
      </c>
      <c r="J851" s="76">
        <v>0</v>
      </c>
      <c r="K851" s="76">
        <v>0</v>
      </c>
      <c r="L851" s="76">
        <v>0</v>
      </c>
      <c r="M851" s="76">
        <v>9921401.0199999996</v>
      </c>
      <c r="N851" s="76">
        <v>9921401.0199999996</v>
      </c>
      <c r="O851" s="76">
        <v>3078598.98</v>
      </c>
      <c r="P851" s="56">
        <f t="shared" si="27"/>
        <v>0.76318469384615384</v>
      </c>
    </row>
    <row r="852" spans="1:16" ht="14.4" hidden="1" x14ac:dyDescent="0.2">
      <c r="A852" s="75" t="s">
        <v>397</v>
      </c>
      <c r="B852" s="75" t="s">
        <v>763</v>
      </c>
      <c r="C852" s="58" t="str">
        <f t="shared" si="26"/>
        <v>21375300 Gestión y Desarrollo Cultural</v>
      </c>
      <c r="D852" s="75" t="s">
        <v>18</v>
      </c>
      <c r="E852" s="75" t="s">
        <v>111</v>
      </c>
      <c r="F852" s="75" t="s">
        <v>112</v>
      </c>
      <c r="G852" s="76">
        <v>13000000</v>
      </c>
      <c r="H852" s="76">
        <v>13000000</v>
      </c>
      <c r="I852" s="76">
        <v>10220617</v>
      </c>
      <c r="J852" s="76">
        <v>0</v>
      </c>
      <c r="K852" s="76">
        <v>0</v>
      </c>
      <c r="L852" s="76">
        <v>0</v>
      </c>
      <c r="M852" s="76">
        <v>9921401.0199999996</v>
      </c>
      <c r="N852" s="76">
        <v>9921401.0199999996</v>
      </c>
      <c r="O852" s="76">
        <v>3078598.98</v>
      </c>
      <c r="P852" s="56">
        <f t="shared" si="27"/>
        <v>0.76318469384615384</v>
      </c>
    </row>
    <row r="853" spans="1:16" ht="14.4" hidden="1" x14ac:dyDescent="0.2">
      <c r="A853" s="75" t="s">
        <v>397</v>
      </c>
      <c r="B853" s="75" t="s">
        <v>763</v>
      </c>
      <c r="C853" s="58" t="str">
        <f t="shared" si="26"/>
        <v>21375300 Gestión y Desarrollo Cultural</v>
      </c>
      <c r="D853" s="75" t="s">
        <v>18</v>
      </c>
      <c r="E853" s="75" t="s">
        <v>121</v>
      </c>
      <c r="F853" s="75" t="s">
        <v>122</v>
      </c>
      <c r="G853" s="76">
        <v>31050000</v>
      </c>
      <c r="H853" s="76">
        <v>31050000</v>
      </c>
      <c r="I853" s="76">
        <v>17979828.579999998</v>
      </c>
      <c r="J853" s="76">
        <v>0</v>
      </c>
      <c r="K853" s="76">
        <v>3866061.64</v>
      </c>
      <c r="L853" s="76">
        <v>40200</v>
      </c>
      <c r="M853" s="76">
        <v>6730700.5700000003</v>
      </c>
      <c r="N853" s="76">
        <v>6730700.5700000003</v>
      </c>
      <c r="O853" s="76">
        <v>20413037.789999999</v>
      </c>
      <c r="P853" s="56">
        <f t="shared" si="27"/>
        <v>0.21676974460547505</v>
      </c>
    </row>
    <row r="854" spans="1:16" ht="14.4" hidden="1" x14ac:dyDescent="0.2">
      <c r="A854" s="75" t="s">
        <v>397</v>
      </c>
      <c r="B854" s="75" t="s">
        <v>763</v>
      </c>
      <c r="C854" s="58" t="str">
        <f t="shared" si="26"/>
        <v>21375300 Gestión y Desarrollo Cultural</v>
      </c>
      <c r="D854" s="75" t="s">
        <v>18</v>
      </c>
      <c r="E854" s="75" t="s">
        <v>123</v>
      </c>
      <c r="F854" s="75" t="s">
        <v>124</v>
      </c>
      <c r="G854" s="76">
        <v>15000000</v>
      </c>
      <c r="H854" s="76">
        <v>15000000</v>
      </c>
      <c r="I854" s="76">
        <v>7385064.04</v>
      </c>
      <c r="J854" s="76">
        <v>0</v>
      </c>
      <c r="K854" s="76">
        <v>0</v>
      </c>
      <c r="L854" s="76">
        <v>0</v>
      </c>
      <c r="M854" s="76">
        <v>952681.16</v>
      </c>
      <c r="N854" s="76">
        <v>952681.16</v>
      </c>
      <c r="O854" s="76">
        <v>14047318.84</v>
      </c>
      <c r="P854" s="56">
        <f t="shared" si="27"/>
        <v>6.3512077333333333E-2</v>
      </c>
    </row>
    <row r="855" spans="1:16" ht="14.4" hidden="1" x14ac:dyDescent="0.2">
      <c r="A855" s="75" t="s">
        <v>397</v>
      </c>
      <c r="B855" s="75" t="s">
        <v>763</v>
      </c>
      <c r="C855" s="58" t="str">
        <f t="shared" si="26"/>
        <v>21375300 Gestión y Desarrollo Cultural</v>
      </c>
      <c r="D855" s="75" t="s">
        <v>18</v>
      </c>
      <c r="E855" s="75" t="s">
        <v>129</v>
      </c>
      <c r="F855" s="75" t="s">
        <v>130</v>
      </c>
      <c r="G855" s="76">
        <v>8800000</v>
      </c>
      <c r="H855" s="76">
        <v>8800000</v>
      </c>
      <c r="I855" s="76">
        <v>6735449.4400000004</v>
      </c>
      <c r="J855" s="76">
        <v>0</v>
      </c>
      <c r="K855" s="76">
        <v>2921275.01</v>
      </c>
      <c r="L855" s="76">
        <v>40200</v>
      </c>
      <c r="M855" s="76">
        <v>3773861.64</v>
      </c>
      <c r="N855" s="76">
        <v>3773861.64</v>
      </c>
      <c r="O855" s="76">
        <v>2064663.35</v>
      </c>
      <c r="P855" s="56">
        <f t="shared" si="27"/>
        <v>0.42884791363636365</v>
      </c>
    </row>
    <row r="856" spans="1:16" ht="14.4" hidden="1" x14ac:dyDescent="0.2">
      <c r="A856" s="75" t="s">
        <v>397</v>
      </c>
      <c r="B856" s="75" t="s">
        <v>763</v>
      </c>
      <c r="C856" s="58" t="str">
        <f t="shared" si="26"/>
        <v>21375300 Gestión y Desarrollo Cultural</v>
      </c>
      <c r="D856" s="75" t="s">
        <v>18</v>
      </c>
      <c r="E856" s="75" t="s">
        <v>131</v>
      </c>
      <c r="F856" s="75" t="s">
        <v>132</v>
      </c>
      <c r="G856" s="76">
        <v>1000000</v>
      </c>
      <c r="H856" s="76">
        <v>1000000</v>
      </c>
      <c r="I856" s="76">
        <v>632800</v>
      </c>
      <c r="J856" s="76">
        <v>0</v>
      </c>
      <c r="K856" s="76">
        <v>316400</v>
      </c>
      <c r="L856" s="76">
        <v>0</v>
      </c>
      <c r="M856" s="76">
        <v>0</v>
      </c>
      <c r="N856" s="76">
        <v>0</v>
      </c>
      <c r="O856" s="76">
        <v>683600</v>
      </c>
      <c r="P856" s="56">
        <f t="shared" si="27"/>
        <v>0</v>
      </c>
    </row>
    <row r="857" spans="1:16" ht="14.4" hidden="1" x14ac:dyDescent="0.2">
      <c r="A857" s="75" t="s">
        <v>397</v>
      </c>
      <c r="B857" s="75" t="s">
        <v>763</v>
      </c>
      <c r="C857" s="58" t="str">
        <f t="shared" si="26"/>
        <v>21375300 Gestión y Desarrollo Cultural</v>
      </c>
      <c r="D857" s="75" t="s">
        <v>18</v>
      </c>
      <c r="E857" s="75" t="s">
        <v>133</v>
      </c>
      <c r="F857" s="75" t="s">
        <v>134</v>
      </c>
      <c r="G857" s="76">
        <v>1500000</v>
      </c>
      <c r="H857" s="76">
        <v>1500000</v>
      </c>
      <c r="I857" s="76">
        <v>1216345.1000000001</v>
      </c>
      <c r="J857" s="76">
        <v>0</v>
      </c>
      <c r="K857" s="76">
        <v>295355.07</v>
      </c>
      <c r="L857" s="76">
        <v>0</v>
      </c>
      <c r="M857" s="76">
        <v>339000</v>
      </c>
      <c r="N857" s="76">
        <v>339000</v>
      </c>
      <c r="O857" s="76">
        <v>865644.93</v>
      </c>
      <c r="P857" s="56">
        <f t="shared" si="27"/>
        <v>0.22600000000000001</v>
      </c>
    </row>
    <row r="858" spans="1:16" ht="14.4" hidden="1" x14ac:dyDescent="0.2">
      <c r="A858" s="75" t="s">
        <v>397</v>
      </c>
      <c r="B858" s="75" t="s">
        <v>763</v>
      </c>
      <c r="C858" s="58" t="str">
        <f t="shared" si="26"/>
        <v>21375300 Gestión y Desarrollo Cultural</v>
      </c>
      <c r="D858" s="75" t="s">
        <v>18</v>
      </c>
      <c r="E858" s="75" t="s">
        <v>135</v>
      </c>
      <c r="F858" s="75" t="s">
        <v>136</v>
      </c>
      <c r="G858" s="76">
        <v>4300000</v>
      </c>
      <c r="H858" s="76">
        <v>4300000</v>
      </c>
      <c r="I858" s="76">
        <v>2000000</v>
      </c>
      <c r="J858" s="76">
        <v>0</v>
      </c>
      <c r="K858" s="76">
        <v>333031.56</v>
      </c>
      <c r="L858" s="76">
        <v>0</v>
      </c>
      <c r="M858" s="76">
        <v>1665157.77</v>
      </c>
      <c r="N858" s="76">
        <v>1665157.77</v>
      </c>
      <c r="O858" s="76">
        <v>2301810.67</v>
      </c>
      <c r="P858" s="56">
        <f t="shared" si="27"/>
        <v>0.3872459930232558</v>
      </c>
    </row>
    <row r="859" spans="1:16" ht="14.4" hidden="1" x14ac:dyDescent="0.2">
      <c r="A859" s="75" t="s">
        <v>397</v>
      </c>
      <c r="B859" s="75" t="s">
        <v>763</v>
      </c>
      <c r="C859" s="58" t="str">
        <f t="shared" si="26"/>
        <v>21375300 Gestión y Desarrollo Cultural</v>
      </c>
      <c r="D859" s="75" t="s">
        <v>18</v>
      </c>
      <c r="E859" s="75" t="s">
        <v>137</v>
      </c>
      <c r="F859" s="75" t="s">
        <v>138</v>
      </c>
      <c r="G859" s="76">
        <v>450000</v>
      </c>
      <c r="H859" s="76">
        <v>450000</v>
      </c>
      <c r="I859" s="76">
        <v>10170</v>
      </c>
      <c r="J859" s="76">
        <v>0</v>
      </c>
      <c r="K859" s="76">
        <v>0</v>
      </c>
      <c r="L859" s="76">
        <v>0</v>
      </c>
      <c r="M859" s="76">
        <v>0</v>
      </c>
      <c r="N859" s="76">
        <v>0</v>
      </c>
      <c r="O859" s="76">
        <v>450000</v>
      </c>
      <c r="P859" s="56">
        <f t="shared" si="27"/>
        <v>0</v>
      </c>
    </row>
    <row r="860" spans="1:16" ht="14.4" hidden="1" x14ac:dyDescent="0.2">
      <c r="A860" s="75" t="s">
        <v>397</v>
      </c>
      <c r="B860" s="75" t="s">
        <v>763</v>
      </c>
      <c r="C860" s="58" t="str">
        <f t="shared" si="26"/>
        <v>21375300 Gestión y Desarrollo Cultural</v>
      </c>
      <c r="D860" s="75" t="s">
        <v>18</v>
      </c>
      <c r="E860" s="75" t="s">
        <v>139</v>
      </c>
      <c r="F860" s="75" t="s">
        <v>140</v>
      </c>
      <c r="G860" s="76">
        <v>600000</v>
      </c>
      <c r="H860" s="76">
        <v>600000</v>
      </c>
      <c r="I860" s="76">
        <v>325549</v>
      </c>
      <c r="J860" s="76">
        <v>0</v>
      </c>
      <c r="K860" s="76">
        <v>325549</v>
      </c>
      <c r="L860" s="76">
        <v>0</v>
      </c>
      <c r="M860" s="76">
        <v>0</v>
      </c>
      <c r="N860" s="76">
        <v>0</v>
      </c>
      <c r="O860" s="76">
        <v>274451</v>
      </c>
      <c r="P860" s="56">
        <f t="shared" si="27"/>
        <v>0</v>
      </c>
    </row>
    <row r="861" spans="1:16" ht="14.4" hidden="1" x14ac:dyDescent="0.2">
      <c r="A861" s="75" t="s">
        <v>397</v>
      </c>
      <c r="B861" s="75" t="s">
        <v>763</v>
      </c>
      <c r="C861" s="58" t="str">
        <f t="shared" si="26"/>
        <v>21375300 Gestión y Desarrollo Cultural</v>
      </c>
      <c r="D861" s="75" t="s">
        <v>18</v>
      </c>
      <c r="E861" s="75" t="s">
        <v>143</v>
      </c>
      <c r="F861" s="75" t="s">
        <v>144</v>
      </c>
      <c r="G861" s="76">
        <v>600000</v>
      </c>
      <c r="H861" s="76">
        <v>600000</v>
      </c>
      <c r="I861" s="76">
        <v>325549</v>
      </c>
      <c r="J861" s="76">
        <v>0</v>
      </c>
      <c r="K861" s="76">
        <v>325549</v>
      </c>
      <c r="L861" s="76">
        <v>0</v>
      </c>
      <c r="M861" s="76">
        <v>0</v>
      </c>
      <c r="N861" s="76">
        <v>0</v>
      </c>
      <c r="O861" s="76">
        <v>274451</v>
      </c>
      <c r="P861" s="56">
        <f t="shared" si="27"/>
        <v>0</v>
      </c>
    </row>
    <row r="862" spans="1:16" ht="14.4" hidden="1" x14ac:dyDescent="0.2">
      <c r="A862" s="75" t="s">
        <v>397</v>
      </c>
      <c r="B862" s="75" t="s">
        <v>763</v>
      </c>
      <c r="C862" s="58" t="str">
        <f t="shared" si="26"/>
        <v>21375300 Gestión y Desarrollo Cultural</v>
      </c>
      <c r="D862" s="75" t="s">
        <v>18</v>
      </c>
      <c r="E862" s="75" t="s">
        <v>145</v>
      </c>
      <c r="F862" s="75" t="s">
        <v>146</v>
      </c>
      <c r="G862" s="76">
        <v>600000</v>
      </c>
      <c r="H862" s="76">
        <v>600000</v>
      </c>
      <c r="I862" s="76">
        <v>400000</v>
      </c>
      <c r="J862" s="76">
        <v>0</v>
      </c>
      <c r="K862" s="76">
        <v>140000</v>
      </c>
      <c r="L862" s="76">
        <v>0</v>
      </c>
      <c r="M862" s="76">
        <v>0</v>
      </c>
      <c r="N862" s="76">
        <v>0</v>
      </c>
      <c r="O862" s="76">
        <v>460000</v>
      </c>
      <c r="P862" s="56">
        <f t="shared" si="27"/>
        <v>0</v>
      </c>
    </row>
    <row r="863" spans="1:16" ht="14.4" hidden="1" x14ac:dyDescent="0.2">
      <c r="A863" s="75" t="s">
        <v>397</v>
      </c>
      <c r="B863" s="75" t="s">
        <v>763</v>
      </c>
      <c r="C863" s="58" t="str">
        <f t="shared" si="26"/>
        <v>21375300 Gestión y Desarrollo Cultural</v>
      </c>
      <c r="D863" s="75" t="s">
        <v>18</v>
      </c>
      <c r="E863" s="75" t="s">
        <v>147</v>
      </c>
      <c r="F863" s="75" t="s">
        <v>148</v>
      </c>
      <c r="G863" s="76">
        <v>600000</v>
      </c>
      <c r="H863" s="76">
        <v>600000</v>
      </c>
      <c r="I863" s="76">
        <v>400000</v>
      </c>
      <c r="J863" s="76">
        <v>0</v>
      </c>
      <c r="K863" s="76">
        <v>140000</v>
      </c>
      <c r="L863" s="76">
        <v>0</v>
      </c>
      <c r="M863" s="76">
        <v>0</v>
      </c>
      <c r="N863" s="76">
        <v>0</v>
      </c>
      <c r="O863" s="76">
        <v>460000</v>
      </c>
      <c r="P863" s="56">
        <f t="shared" si="27"/>
        <v>0</v>
      </c>
    </row>
    <row r="864" spans="1:16" ht="14.4" hidden="1" x14ac:dyDescent="0.2">
      <c r="A864" s="75" t="s">
        <v>397</v>
      </c>
      <c r="B864" s="75" t="s">
        <v>763</v>
      </c>
      <c r="C864" s="58" t="str">
        <f t="shared" si="26"/>
        <v>21375300 Gestión y Desarrollo Cultural</v>
      </c>
      <c r="D864" s="75" t="s">
        <v>18</v>
      </c>
      <c r="E864" s="75" t="s">
        <v>151</v>
      </c>
      <c r="F864" s="75" t="s">
        <v>152</v>
      </c>
      <c r="G864" s="76">
        <v>20969849</v>
      </c>
      <c r="H864" s="76">
        <v>20969849</v>
      </c>
      <c r="I864" s="76">
        <v>15393553.970000001</v>
      </c>
      <c r="J864" s="76">
        <v>1494054.15</v>
      </c>
      <c r="K864" s="76">
        <v>3312096.58</v>
      </c>
      <c r="L864" s="76">
        <v>0</v>
      </c>
      <c r="M864" s="76">
        <v>7870107.3200000003</v>
      </c>
      <c r="N864" s="76">
        <v>7870107.3200000003</v>
      </c>
      <c r="O864" s="76">
        <v>8293590.9500000002</v>
      </c>
      <c r="P864" s="56">
        <f t="shared" si="27"/>
        <v>0.37530586510184216</v>
      </c>
    </row>
    <row r="865" spans="1:16" ht="14.4" hidden="1" x14ac:dyDescent="0.2">
      <c r="A865" s="75" t="s">
        <v>397</v>
      </c>
      <c r="B865" s="75" t="s">
        <v>763</v>
      </c>
      <c r="C865" s="58" t="str">
        <f t="shared" si="26"/>
        <v>21375300 Gestión y Desarrollo Cultural</v>
      </c>
      <c r="D865" s="75" t="s">
        <v>18</v>
      </c>
      <c r="E865" s="75" t="s">
        <v>153</v>
      </c>
      <c r="F865" s="75" t="s">
        <v>154</v>
      </c>
      <c r="G865" s="76">
        <v>12000000</v>
      </c>
      <c r="H865" s="76">
        <v>11000000</v>
      </c>
      <c r="I865" s="76">
        <v>6637212.1100000003</v>
      </c>
      <c r="J865" s="76">
        <v>1494054.15</v>
      </c>
      <c r="K865" s="76">
        <v>1426899.85</v>
      </c>
      <c r="L865" s="76">
        <v>0</v>
      </c>
      <c r="M865" s="76">
        <v>2973100.15</v>
      </c>
      <c r="N865" s="76">
        <v>2973100.15</v>
      </c>
      <c r="O865" s="76">
        <v>5105945.8499999996</v>
      </c>
      <c r="P865" s="56">
        <f t="shared" si="27"/>
        <v>0.27028183181818183</v>
      </c>
    </row>
    <row r="866" spans="1:16" ht="14.4" hidden="1" x14ac:dyDescent="0.2">
      <c r="A866" s="75" t="s">
        <v>397</v>
      </c>
      <c r="B866" s="75" t="s">
        <v>763</v>
      </c>
      <c r="C866" s="58" t="str">
        <f t="shared" si="26"/>
        <v>21375300 Gestión y Desarrollo Cultural</v>
      </c>
      <c r="D866" s="75" t="s">
        <v>18</v>
      </c>
      <c r="E866" s="75" t="s">
        <v>155</v>
      </c>
      <c r="F866" s="75" t="s">
        <v>156</v>
      </c>
      <c r="G866" s="76">
        <v>8000000</v>
      </c>
      <c r="H866" s="76">
        <v>8000000</v>
      </c>
      <c r="I866" s="76">
        <v>4637212.1100000003</v>
      </c>
      <c r="J866" s="76">
        <v>0</v>
      </c>
      <c r="K866" s="76">
        <v>1426899.85</v>
      </c>
      <c r="L866" s="76">
        <v>0</v>
      </c>
      <c r="M866" s="76">
        <v>2973100.15</v>
      </c>
      <c r="N866" s="76">
        <v>2973100.15</v>
      </c>
      <c r="O866" s="76">
        <v>3600000</v>
      </c>
      <c r="P866" s="56">
        <f t="shared" si="27"/>
        <v>0.37163751875000001</v>
      </c>
    </row>
    <row r="867" spans="1:16" ht="14.4" hidden="1" x14ac:dyDescent="0.2">
      <c r="A867" s="75" t="s">
        <v>397</v>
      </c>
      <c r="B867" s="75" t="s">
        <v>763</v>
      </c>
      <c r="C867" s="58" t="str">
        <f t="shared" si="26"/>
        <v>21375300 Gestión y Desarrollo Cultural</v>
      </c>
      <c r="D867" s="75" t="s">
        <v>18</v>
      </c>
      <c r="E867" s="75" t="s">
        <v>159</v>
      </c>
      <c r="F867" s="75" t="s">
        <v>160</v>
      </c>
      <c r="G867" s="76">
        <v>4000000</v>
      </c>
      <c r="H867" s="76">
        <v>3000000</v>
      </c>
      <c r="I867" s="76">
        <v>2000000</v>
      </c>
      <c r="J867" s="76">
        <v>1494054.15</v>
      </c>
      <c r="K867" s="76">
        <v>0</v>
      </c>
      <c r="L867" s="76">
        <v>0</v>
      </c>
      <c r="M867" s="76">
        <v>0</v>
      </c>
      <c r="N867" s="76">
        <v>0</v>
      </c>
      <c r="O867" s="76">
        <v>1505945.85</v>
      </c>
      <c r="P867" s="56">
        <f t="shared" si="27"/>
        <v>0</v>
      </c>
    </row>
    <row r="868" spans="1:16" ht="14.4" hidden="1" x14ac:dyDescent="0.2">
      <c r="A868" s="75" t="s">
        <v>397</v>
      </c>
      <c r="B868" s="75" t="s">
        <v>763</v>
      </c>
      <c r="C868" s="58" t="str">
        <f t="shared" si="26"/>
        <v>21375300 Gestión y Desarrollo Cultural</v>
      </c>
      <c r="D868" s="75" t="s">
        <v>18</v>
      </c>
      <c r="E868" s="75" t="s">
        <v>163</v>
      </c>
      <c r="F868" s="75" t="s">
        <v>164</v>
      </c>
      <c r="G868" s="76">
        <v>0</v>
      </c>
      <c r="H868" s="76">
        <v>200000</v>
      </c>
      <c r="I868" s="76">
        <v>115500.65</v>
      </c>
      <c r="J868" s="76">
        <v>0</v>
      </c>
      <c r="K868" s="76">
        <v>0</v>
      </c>
      <c r="L868" s="76">
        <v>0</v>
      </c>
      <c r="M868" s="76">
        <v>0</v>
      </c>
      <c r="N868" s="76">
        <v>0</v>
      </c>
      <c r="O868" s="76">
        <v>200000</v>
      </c>
      <c r="P868" s="56">
        <f t="shared" si="27"/>
        <v>0</v>
      </c>
    </row>
    <row r="869" spans="1:16" ht="14.4" hidden="1" x14ac:dyDescent="0.2">
      <c r="A869" s="75" t="s">
        <v>397</v>
      </c>
      <c r="B869" s="75" t="s">
        <v>763</v>
      </c>
      <c r="C869" s="58" t="str">
        <f t="shared" si="26"/>
        <v>21375300 Gestión y Desarrollo Cultural</v>
      </c>
      <c r="D869" s="75" t="s">
        <v>18</v>
      </c>
      <c r="E869" s="75" t="s">
        <v>167</v>
      </c>
      <c r="F869" s="75" t="s">
        <v>168</v>
      </c>
      <c r="G869" s="76">
        <v>0</v>
      </c>
      <c r="H869" s="76">
        <v>200000</v>
      </c>
      <c r="I869" s="76">
        <v>115500.65</v>
      </c>
      <c r="J869" s="76">
        <v>0</v>
      </c>
      <c r="K869" s="76">
        <v>0</v>
      </c>
      <c r="L869" s="76">
        <v>0</v>
      </c>
      <c r="M869" s="76">
        <v>0</v>
      </c>
      <c r="N869" s="76">
        <v>0</v>
      </c>
      <c r="O869" s="76">
        <v>200000</v>
      </c>
      <c r="P869" s="56">
        <f t="shared" si="27"/>
        <v>0</v>
      </c>
    </row>
    <row r="870" spans="1:16" ht="14.4" hidden="1" x14ac:dyDescent="0.2">
      <c r="A870" s="75" t="s">
        <v>397</v>
      </c>
      <c r="B870" s="75" t="s">
        <v>763</v>
      </c>
      <c r="C870" s="58" t="str">
        <f t="shared" si="26"/>
        <v>21375300 Gestión y Desarrollo Cultural</v>
      </c>
      <c r="D870" s="75" t="s">
        <v>18</v>
      </c>
      <c r="E870" s="75" t="s">
        <v>169</v>
      </c>
      <c r="F870" s="75" t="s">
        <v>170</v>
      </c>
      <c r="G870" s="76">
        <v>250000</v>
      </c>
      <c r="H870" s="76">
        <v>250000</v>
      </c>
      <c r="I870" s="76">
        <v>150000</v>
      </c>
      <c r="J870" s="76">
        <v>0</v>
      </c>
      <c r="K870" s="76">
        <v>133639.81</v>
      </c>
      <c r="L870" s="76">
        <v>0</v>
      </c>
      <c r="M870" s="76">
        <v>0</v>
      </c>
      <c r="N870" s="76">
        <v>0</v>
      </c>
      <c r="O870" s="76">
        <v>116360.19</v>
      </c>
      <c r="P870" s="56">
        <f t="shared" si="27"/>
        <v>0</v>
      </c>
    </row>
    <row r="871" spans="1:16" ht="14.4" hidden="1" x14ac:dyDescent="0.2">
      <c r="A871" s="75" t="s">
        <v>397</v>
      </c>
      <c r="B871" s="75" t="s">
        <v>763</v>
      </c>
      <c r="C871" s="58" t="str">
        <f t="shared" si="26"/>
        <v>21375300 Gestión y Desarrollo Cultural</v>
      </c>
      <c r="D871" s="75" t="s">
        <v>18</v>
      </c>
      <c r="E871" s="75" t="s">
        <v>171</v>
      </c>
      <c r="F871" s="75" t="s">
        <v>172</v>
      </c>
      <c r="G871" s="76">
        <v>250000</v>
      </c>
      <c r="H871" s="76">
        <v>250000</v>
      </c>
      <c r="I871" s="76">
        <v>150000</v>
      </c>
      <c r="J871" s="76">
        <v>0</v>
      </c>
      <c r="K871" s="76">
        <v>133639.81</v>
      </c>
      <c r="L871" s="76">
        <v>0</v>
      </c>
      <c r="M871" s="76">
        <v>0</v>
      </c>
      <c r="N871" s="76">
        <v>0</v>
      </c>
      <c r="O871" s="76">
        <v>116360.19</v>
      </c>
      <c r="P871" s="56">
        <f t="shared" si="27"/>
        <v>0</v>
      </c>
    </row>
    <row r="872" spans="1:16" ht="14.4" hidden="1" x14ac:dyDescent="0.2">
      <c r="A872" s="75" t="s">
        <v>397</v>
      </c>
      <c r="B872" s="75" t="s">
        <v>763</v>
      </c>
      <c r="C872" s="58" t="str">
        <f t="shared" si="26"/>
        <v>21375300 Gestión y Desarrollo Cultural</v>
      </c>
      <c r="D872" s="75" t="s">
        <v>18</v>
      </c>
      <c r="E872" s="75" t="s">
        <v>177</v>
      </c>
      <c r="F872" s="75" t="s">
        <v>178</v>
      </c>
      <c r="G872" s="76">
        <v>0</v>
      </c>
      <c r="H872" s="76">
        <v>0</v>
      </c>
      <c r="I872" s="76">
        <v>0</v>
      </c>
      <c r="J872" s="76">
        <v>0</v>
      </c>
      <c r="K872" s="76">
        <v>0</v>
      </c>
      <c r="L872" s="76">
        <v>0</v>
      </c>
      <c r="M872" s="76">
        <v>0</v>
      </c>
      <c r="N872" s="76">
        <v>0</v>
      </c>
      <c r="O872" s="76">
        <v>0</v>
      </c>
      <c r="P872" s="56">
        <f t="shared" si="27"/>
        <v>0</v>
      </c>
    </row>
    <row r="873" spans="1:16" ht="14.4" hidden="1" x14ac:dyDescent="0.2">
      <c r="A873" s="75" t="s">
        <v>397</v>
      </c>
      <c r="B873" s="75" t="s">
        <v>763</v>
      </c>
      <c r="C873" s="58" t="str">
        <f t="shared" si="26"/>
        <v>21375300 Gestión y Desarrollo Cultural</v>
      </c>
      <c r="D873" s="75" t="s">
        <v>18</v>
      </c>
      <c r="E873" s="75" t="s">
        <v>183</v>
      </c>
      <c r="F873" s="75" t="s">
        <v>184</v>
      </c>
      <c r="G873" s="76">
        <v>1000000</v>
      </c>
      <c r="H873" s="76">
        <v>2800000</v>
      </c>
      <c r="I873" s="76">
        <v>2799999.17</v>
      </c>
      <c r="J873" s="76">
        <v>0</v>
      </c>
      <c r="K873" s="76">
        <v>1751260.28</v>
      </c>
      <c r="L873" s="76">
        <v>0</v>
      </c>
      <c r="M873" s="76">
        <v>354251.05</v>
      </c>
      <c r="N873" s="76">
        <v>354251.05</v>
      </c>
      <c r="O873" s="76">
        <v>694488.67</v>
      </c>
      <c r="P873" s="56">
        <f t="shared" si="27"/>
        <v>0.12651823214285715</v>
      </c>
    </row>
    <row r="874" spans="1:16" ht="14.4" hidden="1" x14ac:dyDescent="0.2">
      <c r="A874" s="75" t="s">
        <v>397</v>
      </c>
      <c r="B874" s="75" t="s">
        <v>763</v>
      </c>
      <c r="C874" s="58" t="str">
        <f t="shared" si="26"/>
        <v>21375300 Gestión y Desarrollo Cultural</v>
      </c>
      <c r="D874" s="75" t="s">
        <v>18</v>
      </c>
      <c r="E874" s="75" t="s">
        <v>185</v>
      </c>
      <c r="F874" s="75" t="s">
        <v>186</v>
      </c>
      <c r="G874" s="76">
        <v>0</v>
      </c>
      <c r="H874" s="76">
        <v>600000</v>
      </c>
      <c r="I874" s="76">
        <v>600000</v>
      </c>
      <c r="J874" s="76">
        <v>0</v>
      </c>
      <c r="K874" s="76">
        <v>132513.06</v>
      </c>
      <c r="L874" s="76">
        <v>0</v>
      </c>
      <c r="M874" s="76">
        <v>0</v>
      </c>
      <c r="N874" s="76">
        <v>0</v>
      </c>
      <c r="O874" s="76">
        <v>467486.94</v>
      </c>
      <c r="P874" s="56">
        <f t="shared" si="27"/>
        <v>0</v>
      </c>
    </row>
    <row r="875" spans="1:16" ht="14.4" hidden="1" x14ac:dyDescent="0.2">
      <c r="A875" s="75" t="s">
        <v>397</v>
      </c>
      <c r="B875" s="75" t="s">
        <v>763</v>
      </c>
      <c r="C875" s="58" t="str">
        <f t="shared" si="26"/>
        <v>21375300 Gestión y Desarrollo Cultural</v>
      </c>
      <c r="D875" s="75" t="s">
        <v>18</v>
      </c>
      <c r="E875" s="75" t="s">
        <v>187</v>
      </c>
      <c r="F875" s="75" t="s">
        <v>188</v>
      </c>
      <c r="G875" s="76">
        <v>1000000</v>
      </c>
      <c r="H875" s="76">
        <v>2200000</v>
      </c>
      <c r="I875" s="76">
        <v>2199999.17</v>
      </c>
      <c r="J875" s="76">
        <v>0</v>
      </c>
      <c r="K875" s="76">
        <v>1618747.22</v>
      </c>
      <c r="L875" s="76">
        <v>0</v>
      </c>
      <c r="M875" s="76">
        <v>354251.05</v>
      </c>
      <c r="N875" s="76">
        <v>354251.05</v>
      </c>
      <c r="O875" s="76">
        <v>227001.73</v>
      </c>
      <c r="P875" s="56">
        <f t="shared" si="27"/>
        <v>0.16102320454545455</v>
      </c>
    </row>
    <row r="876" spans="1:16" ht="14.4" hidden="1" x14ac:dyDescent="0.2">
      <c r="A876" s="75" t="s">
        <v>397</v>
      </c>
      <c r="B876" s="75" t="s">
        <v>763</v>
      </c>
      <c r="C876" s="58" t="str">
        <f t="shared" si="26"/>
        <v>21375300 Gestión y Desarrollo Cultural</v>
      </c>
      <c r="D876" s="75" t="s">
        <v>18</v>
      </c>
      <c r="E876" s="75" t="s">
        <v>189</v>
      </c>
      <c r="F876" s="75" t="s">
        <v>190</v>
      </c>
      <c r="G876" s="76">
        <v>7719849</v>
      </c>
      <c r="H876" s="76">
        <v>6719849</v>
      </c>
      <c r="I876" s="76">
        <v>5690842.04</v>
      </c>
      <c r="J876" s="76">
        <v>0</v>
      </c>
      <c r="K876" s="76">
        <v>296.64</v>
      </c>
      <c r="L876" s="76">
        <v>0</v>
      </c>
      <c r="M876" s="76">
        <v>4542756.12</v>
      </c>
      <c r="N876" s="76">
        <v>4542756.12</v>
      </c>
      <c r="O876" s="76">
        <v>2176796.2400000002</v>
      </c>
      <c r="P876" s="56">
        <f t="shared" si="27"/>
        <v>0.67602056534306054</v>
      </c>
    </row>
    <row r="877" spans="1:16" ht="14.4" hidden="1" x14ac:dyDescent="0.2">
      <c r="A877" s="75" t="s">
        <v>397</v>
      </c>
      <c r="B877" s="75" t="s">
        <v>763</v>
      </c>
      <c r="C877" s="58" t="str">
        <f t="shared" si="26"/>
        <v>21375300 Gestión y Desarrollo Cultural</v>
      </c>
      <c r="D877" s="75" t="s">
        <v>18</v>
      </c>
      <c r="E877" s="75" t="s">
        <v>191</v>
      </c>
      <c r="F877" s="75" t="s">
        <v>192</v>
      </c>
      <c r="G877" s="76">
        <v>1500000</v>
      </c>
      <c r="H877" s="76">
        <v>1650000</v>
      </c>
      <c r="I877" s="76">
        <v>1568667.04</v>
      </c>
      <c r="J877" s="76">
        <v>0</v>
      </c>
      <c r="K877" s="76">
        <v>0.04</v>
      </c>
      <c r="L877" s="76">
        <v>0</v>
      </c>
      <c r="M877" s="76">
        <v>796815.75</v>
      </c>
      <c r="N877" s="76">
        <v>796815.75</v>
      </c>
      <c r="O877" s="76">
        <v>853184.21</v>
      </c>
      <c r="P877" s="56">
        <f t="shared" si="27"/>
        <v>0.48291863636363636</v>
      </c>
    </row>
    <row r="878" spans="1:16" ht="14.4" hidden="1" x14ac:dyDescent="0.2">
      <c r="A878" s="75" t="s">
        <v>397</v>
      </c>
      <c r="B878" s="75" t="s">
        <v>763</v>
      </c>
      <c r="C878" s="58" t="str">
        <f t="shared" si="26"/>
        <v>21375300 Gestión y Desarrollo Cultural</v>
      </c>
      <c r="D878" s="75" t="s">
        <v>18</v>
      </c>
      <c r="E878" s="75" t="s">
        <v>195</v>
      </c>
      <c r="F878" s="75" t="s">
        <v>196</v>
      </c>
      <c r="G878" s="76">
        <v>750000</v>
      </c>
      <c r="H878" s="76">
        <v>600000</v>
      </c>
      <c r="I878" s="76">
        <v>600000</v>
      </c>
      <c r="J878" s="76">
        <v>0</v>
      </c>
      <c r="K878" s="76">
        <v>0</v>
      </c>
      <c r="L878" s="76">
        <v>0</v>
      </c>
      <c r="M878" s="76">
        <v>226617.98</v>
      </c>
      <c r="N878" s="76">
        <v>226617.98</v>
      </c>
      <c r="O878" s="76">
        <v>373382.02</v>
      </c>
      <c r="P878" s="56">
        <f t="shared" si="27"/>
        <v>0.37769663333333336</v>
      </c>
    </row>
    <row r="879" spans="1:16" ht="14.4" hidden="1" x14ac:dyDescent="0.2">
      <c r="A879" s="75" t="s">
        <v>397</v>
      </c>
      <c r="B879" s="75" t="s">
        <v>763</v>
      </c>
      <c r="C879" s="58" t="str">
        <f t="shared" si="26"/>
        <v>21375300 Gestión y Desarrollo Cultural</v>
      </c>
      <c r="D879" s="75" t="s">
        <v>18</v>
      </c>
      <c r="E879" s="75" t="s">
        <v>199</v>
      </c>
      <c r="F879" s="75" t="s">
        <v>200</v>
      </c>
      <c r="G879" s="76">
        <v>5219849</v>
      </c>
      <c r="H879" s="76">
        <v>4219849</v>
      </c>
      <c r="I879" s="76">
        <v>3425560</v>
      </c>
      <c r="J879" s="76">
        <v>0</v>
      </c>
      <c r="K879" s="76">
        <v>296.60000000000002</v>
      </c>
      <c r="L879" s="76">
        <v>0</v>
      </c>
      <c r="M879" s="76">
        <v>3422707.39</v>
      </c>
      <c r="N879" s="76">
        <v>3422707.39</v>
      </c>
      <c r="O879" s="76">
        <v>796845.01</v>
      </c>
      <c r="P879" s="56">
        <f t="shared" si="27"/>
        <v>0.81109712456535765</v>
      </c>
    </row>
    <row r="880" spans="1:16" ht="14.4" hidden="1" x14ac:dyDescent="0.2">
      <c r="A880" s="75" t="s">
        <v>397</v>
      </c>
      <c r="B880" s="75" t="s">
        <v>763</v>
      </c>
      <c r="C880" s="58" t="str">
        <f t="shared" si="26"/>
        <v>21375300 Gestión y Desarrollo Cultural</v>
      </c>
      <c r="D880" s="75" t="s">
        <v>18</v>
      </c>
      <c r="E880" s="75" t="s">
        <v>205</v>
      </c>
      <c r="F880" s="75" t="s">
        <v>206</v>
      </c>
      <c r="G880" s="76">
        <v>250000</v>
      </c>
      <c r="H880" s="76">
        <v>250000</v>
      </c>
      <c r="I880" s="76">
        <v>96615</v>
      </c>
      <c r="J880" s="76">
        <v>0</v>
      </c>
      <c r="K880" s="76">
        <v>0</v>
      </c>
      <c r="L880" s="76">
        <v>0</v>
      </c>
      <c r="M880" s="76">
        <v>96615</v>
      </c>
      <c r="N880" s="76">
        <v>96615</v>
      </c>
      <c r="O880" s="76">
        <v>153385</v>
      </c>
      <c r="P880" s="56">
        <f t="shared" si="27"/>
        <v>0.38646000000000003</v>
      </c>
    </row>
    <row r="881" spans="1:16" ht="14.4" hidden="1" x14ac:dyDescent="0.2">
      <c r="A881" s="75" t="s">
        <v>397</v>
      </c>
      <c r="B881" s="75" t="s">
        <v>763</v>
      </c>
      <c r="C881" s="58" t="str">
        <f t="shared" si="26"/>
        <v>21375300 Gestión y Desarrollo Cultural</v>
      </c>
      <c r="D881" s="75" t="s">
        <v>18</v>
      </c>
      <c r="E881" s="75" t="s">
        <v>207</v>
      </c>
      <c r="F881" s="75" t="s">
        <v>208</v>
      </c>
      <c r="G881" s="76">
        <v>512684799</v>
      </c>
      <c r="H881" s="76">
        <v>519826279</v>
      </c>
      <c r="I881" s="76">
        <v>501182993.11000001</v>
      </c>
      <c r="J881" s="76">
        <v>0</v>
      </c>
      <c r="K881" s="76">
        <v>8466448.2899999991</v>
      </c>
      <c r="L881" s="76">
        <v>0</v>
      </c>
      <c r="M881" s="76">
        <v>486373767.70999998</v>
      </c>
      <c r="N881" s="76">
        <v>484373767.70999998</v>
      </c>
      <c r="O881" s="76">
        <v>24986063</v>
      </c>
      <c r="P881" s="56">
        <f t="shared" si="27"/>
        <v>0.9356467484592097</v>
      </c>
    </row>
    <row r="882" spans="1:16" ht="14.4" hidden="1" x14ac:dyDescent="0.2">
      <c r="A882" s="75" t="s">
        <v>397</v>
      </c>
      <c r="B882" s="75" t="s">
        <v>763</v>
      </c>
      <c r="C882" s="58" t="str">
        <f t="shared" si="26"/>
        <v>21375300 Gestión y Desarrollo Cultural</v>
      </c>
      <c r="D882" s="75" t="s">
        <v>18</v>
      </c>
      <c r="E882" s="75" t="s">
        <v>209</v>
      </c>
      <c r="F882" s="75" t="s">
        <v>210</v>
      </c>
      <c r="G882" s="76">
        <v>11680853</v>
      </c>
      <c r="H882" s="76">
        <v>11680853</v>
      </c>
      <c r="I882" s="76">
        <v>11680853</v>
      </c>
      <c r="J882" s="76">
        <v>0</v>
      </c>
      <c r="K882" s="76">
        <v>5507513.29</v>
      </c>
      <c r="L882" s="76">
        <v>0</v>
      </c>
      <c r="M882" s="76">
        <v>5893738.71</v>
      </c>
      <c r="N882" s="76">
        <v>5893738.71</v>
      </c>
      <c r="O882" s="76">
        <v>279601</v>
      </c>
      <c r="P882" s="56">
        <f t="shared" si="27"/>
        <v>0.50456406822344224</v>
      </c>
    </row>
    <row r="883" spans="1:16" ht="14.4" hidden="1" x14ac:dyDescent="0.2">
      <c r="A883" s="75" t="s">
        <v>397</v>
      </c>
      <c r="B883" s="75" t="s">
        <v>763</v>
      </c>
      <c r="C883" s="58" t="str">
        <f t="shared" si="26"/>
        <v>21375300 Gestión y Desarrollo Cultural</v>
      </c>
      <c r="D883" s="75" t="s">
        <v>18</v>
      </c>
      <c r="E883" s="75" t="s">
        <v>403</v>
      </c>
      <c r="F883" s="75" t="s">
        <v>212</v>
      </c>
      <c r="G883" s="76">
        <v>10076340</v>
      </c>
      <c r="H883" s="76">
        <v>10076340</v>
      </c>
      <c r="I883" s="76">
        <v>10076340</v>
      </c>
      <c r="J883" s="76">
        <v>0</v>
      </c>
      <c r="K883" s="76">
        <v>4750986.8</v>
      </c>
      <c r="L883" s="76">
        <v>0</v>
      </c>
      <c r="M883" s="76">
        <v>5084159.2</v>
      </c>
      <c r="N883" s="76">
        <v>5084159.2</v>
      </c>
      <c r="O883" s="76">
        <v>241194</v>
      </c>
      <c r="P883" s="56">
        <f t="shared" si="27"/>
        <v>0.50456407782984691</v>
      </c>
    </row>
    <row r="884" spans="1:16" ht="14.4" hidden="1" x14ac:dyDescent="0.2">
      <c r="A884" s="75" t="s">
        <v>397</v>
      </c>
      <c r="B884" s="75" t="s">
        <v>763</v>
      </c>
      <c r="C884" s="58" t="str">
        <f t="shared" si="26"/>
        <v>21375300 Gestión y Desarrollo Cultural</v>
      </c>
      <c r="D884" s="75" t="s">
        <v>18</v>
      </c>
      <c r="E884" s="75" t="s">
        <v>404</v>
      </c>
      <c r="F884" s="75" t="s">
        <v>214</v>
      </c>
      <c r="G884" s="76">
        <v>1604513</v>
      </c>
      <c r="H884" s="76">
        <v>1604513</v>
      </c>
      <c r="I884" s="76">
        <v>1604513</v>
      </c>
      <c r="J884" s="76">
        <v>0</v>
      </c>
      <c r="K884" s="76">
        <v>756526.49</v>
      </c>
      <c r="L884" s="76">
        <v>0</v>
      </c>
      <c r="M884" s="76">
        <v>809579.51</v>
      </c>
      <c r="N884" s="76">
        <v>809579.51</v>
      </c>
      <c r="O884" s="76">
        <v>38407</v>
      </c>
      <c r="P884" s="56">
        <f t="shared" si="27"/>
        <v>0.50456400789523048</v>
      </c>
    </row>
    <row r="885" spans="1:16" ht="14.4" hidden="1" x14ac:dyDescent="0.2">
      <c r="A885" s="75" t="s">
        <v>397</v>
      </c>
      <c r="B885" s="75" t="s">
        <v>763</v>
      </c>
      <c r="C885" s="58" t="str">
        <f t="shared" si="26"/>
        <v>21375300 Gestión y Desarrollo Cultural</v>
      </c>
      <c r="D885" s="75" t="s">
        <v>18</v>
      </c>
      <c r="E885" s="75" t="s">
        <v>217</v>
      </c>
      <c r="F885" s="75" t="s">
        <v>218</v>
      </c>
      <c r="G885" s="76">
        <v>470100000</v>
      </c>
      <c r="H885" s="76">
        <v>470100000</v>
      </c>
      <c r="I885" s="76">
        <v>467633285</v>
      </c>
      <c r="J885" s="76">
        <v>0</v>
      </c>
      <c r="K885" s="76">
        <v>2958935</v>
      </c>
      <c r="L885" s="76">
        <v>0</v>
      </c>
      <c r="M885" s="76">
        <v>464674350</v>
      </c>
      <c r="N885" s="76">
        <v>462674350</v>
      </c>
      <c r="O885" s="76">
        <v>2466715</v>
      </c>
      <c r="P885" s="56">
        <f t="shared" si="27"/>
        <v>0.98845851946394381</v>
      </c>
    </row>
    <row r="886" spans="1:16" ht="14.4" hidden="1" x14ac:dyDescent="0.2">
      <c r="A886" s="75" t="s">
        <v>397</v>
      </c>
      <c r="B886" s="75" t="s">
        <v>763</v>
      </c>
      <c r="C886" s="58" t="str">
        <f t="shared" si="26"/>
        <v>21375300 Gestión y Desarrollo Cultural</v>
      </c>
      <c r="D886" s="75" t="s">
        <v>18</v>
      </c>
      <c r="E886" s="75" t="s">
        <v>221</v>
      </c>
      <c r="F886" s="75" t="s">
        <v>222</v>
      </c>
      <c r="G886" s="76">
        <v>470100000</v>
      </c>
      <c r="H886" s="76">
        <v>470100000</v>
      </c>
      <c r="I886" s="76">
        <v>467633285</v>
      </c>
      <c r="J886" s="76">
        <v>0</v>
      </c>
      <c r="K886" s="76">
        <v>2958935</v>
      </c>
      <c r="L886" s="76">
        <v>0</v>
      </c>
      <c r="M886" s="76">
        <v>464674350</v>
      </c>
      <c r="N886" s="76">
        <v>462674350</v>
      </c>
      <c r="O886" s="76">
        <v>2466715</v>
      </c>
      <c r="P886" s="56">
        <f t="shared" si="27"/>
        <v>0.98845851946394381</v>
      </c>
    </row>
    <row r="887" spans="1:16" ht="14.4" hidden="1" x14ac:dyDescent="0.2">
      <c r="A887" s="75" t="s">
        <v>397</v>
      </c>
      <c r="B887" s="75" t="s">
        <v>763</v>
      </c>
      <c r="C887" s="58" t="str">
        <f t="shared" si="26"/>
        <v>21375300 Gestión y Desarrollo Cultural</v>
      </c>
      <c r="D887" s="75" t="s">
        <v>18</v>
      </c>
      <c r="E887" s="75" t="s">
        <v>223</v>
      </c>
      <c r="F887" s="75" t="s">
        <v>224</v>
      </c>
      <c r="G887" s="76">
        <v>11600000</v>
      </c>
      <c r="H887" s="76">
        <v>18741480</v>
      </c>
      <c r="I887" s="76">
        <v>6937634.3300000001</v>
      </c>
      <c r="J887" s="76">
        <v>0</v>
      </c>
      <c r="K887" s="76">
        <v>0</v>
      </c>
      <c r="L887" s="76">
        <v>0</v>
      </c>
      <c r="M887" s="76">
        <v>2948179</v>
      </c>
      <c r="N887" s="76">
        <v>2948179</v>
      </c>
      <c r="O887" s="76">
        <v>15793301</v>
      </c>
      <c r="P887" s="56">
        <f t="shared" si="27"/>
        <v>0.15730769394946398</v>
      </c>
    </row>
    <row r="888" spans="1:16" ht="14.4" hidden="1" x14ac:dyDescent="0.2">
      <c r="A888" s="75" t="s">
        <v>397</v>
      </c>
      <c r="B888" s="75" t="s">
        <v>763</v>
      </c>
      <c r="C888" s="58" t="str">
        <f t="shared" si="26"/>
        <v>21375300 Gestión y Desarrollo Cultural</v>
      </c>
      <c r="D888" s="75" t="s">
        <v>18</v>
      </c>
      <c r="E888" s="75" t="s">
        <v>225</v>
      </c>
      <c r="F888" s="75" t="s">
        <v>226</v>
      </c>
      <c r="G888" s="76">
        <v>8600000</v>
      </c>
      <c r="H888" s="76">
        <v>15741480</v>
      </c>
      <c r="I888" s="76">
        <v>3937634.33</v>
      </c>
      <c r="J888" s="76">
        <v>0</v>
      </c>
      <c r="K888" s="76">
        <v>0</v>
      </c>
      <c r="L888" s="76">
        <v>0</v>
      </c>
      <c r="M888" s="76">
        <v>0</v>
      </c>
      <c r="N888" s="76">
        <v>0</v>
      </c>
      <c r="O888" s="76">
        <v>15741480</v>
      </c>
      <c r="P888" s="56">
        <f t="shared" si="27"/>
        <v>0</v>
      </c>
    </row>
    <row r="889" spans="1:16" ht="14.4" hidden="1" x14ac:dyDescent="0.2">
      <c r="A889" s="75" t="s">
        <v>397</v>
      </c>
      <c r="B889" s="75" t="s">
        <v>763</v>
      </c>
      <c r="C889" s="58" t="str">
        <f t="shared" si="26"/>
        <v>21375300 Gestión y Desarrollo Cultural</v>
      </c>
      <c r="D889" s="75" t="s">
        <v>18</v>
      </c>
      <c r="E889" s="75" t="s">
        <v>227</v>
      </c>
      <c r="F889" s="75" t="s">
        <v>228</v>
      </c>
      <c r="G889" s="76">
        <v>3000000</v>
      </c>
      <c r="H889" s="76">
        <v>3000000</v>
      </c>
      <c r="I889" s="76">
        <v>3000000</v>
      </c>
      <c r="J889" s="76">
        <v>0</v>
      </c>
      <c r="K889" s="76">
        <v>0</v>
      </c>
      <c r="L889" s="76">
        <v>0</v>
      </c>
      <c r="M889" s="76">
        <v>2948179</v>
      </c>
      <c r="N889" s="76">
        <v>2948179</v>
      </c>
      <c r="O889" s="76">
        <v>51821</v>
      </c>
      <c r="P889" s="56">
        <f t="shared" si="27"/>
        <v>0.98272633333333337</v>
      </c>
    </row>
    <row r="890" spans="1:16" ht="14.4" hidden="1" x14ac:dyDescent="0.2">
      <c r="A890" s="75" t="s">
        <v>397</v>
      </c>
      <c r="B890" s="75" t="s">
        <v>763</v>
      </c>
      <c r="C890" s="58" t="str">
        <f t="shared" si="26"/>
        <v>21375300 Gestión y Desarrollo Cultural</v>
      </c>
      <c r="D890" s="75" t="s">
        <v>18</v>
      </c>
      <c r="E890" s="75" t="s">
        <v>229</v>
      </c>
      <c r="F890" s="75" t="s">
        <v>230</v>
      </c>
      <c r="G890" s="76">
        <v>4253946</v>
      </c>
      <c r="H890" s="76">
        <v>4253946</v>
      </c>
      <c r="I890" s="76">
        <v>2073720.78</v>
      </c>
      <c r="J890" s="76">
        <v>0</v>
      </c>
      <c r="K890" s="76">
        <v>0</v>
      </c>
      <c r="L890" s="76">
        <v>0</v>
      </c>
      <c r="M890" s="76">
        <v>0</v>
      </c>
      <c r="N890" s="76">
        <v>0</v>
      </c>
      <c r="O890" s="76">
        <v>4253946</v>
      </c>
      <c r="P890" s="56">
        <f t="shared" si="27"/>
        <v>0</v>
      </c>
    </row>
    <row r="891" spans="1:16" ht="14.4" hidden="1" x14ac:dyDescent="0.2">
      <c r="A891" s="75" t="s">
        <v>397</v>
      </c>
      <c r="B891" s="75" t="s">
        <v>763</v>
      </c>
      <c r="C891" s="58" t="str">
        <f t="shared" si="26"/>
        <v>21375300 Gestión y Desarrollo Cultural</v>
      </c>
      <c r="D891" s="75" t="s">
        <v>18</v>
      </c>
      <c r="E891" s="75" t="s">
        <v>405</v>
      </c>
      <c r="F891" s="75" t="s">
        <v>406</v>
      </c>
      <c r="G891" s="76">
        <v>4253946</v>
      </c>
      <c r="H891" s="76">
        <v>4253946</v>
      </c>
      <c r="I891" s="76">
        <v>2073720.78</v>
      </c>
      <c r="J891" s="76">
        <v>0</v>
      </c>
      <c r="K891" s="76">
        <v>0</v>
      </c>
      <c r="L891" s="76">
        <v>0</v>
      </c>
      <c r="M891" s="76">
        <v>0</v>
      </c>
      <c r="N891" s="76">
        <v>0</v>
      </c>
      <c r="O891" s="76">
        <v>4253946</v>
      </c>
      <c r="P891" s="56">
        <f t="shared" si="27"/>
        <v>0</v>
      </c>
    </row>
    <row r="892" spans="1:16" ht="14.4" hidden="1" x14ac:dyDescent="0.2">
      <c r="A892" s="75" t="s">
        <v>397</v>
      </c>
      <c r="B892" s="75" t="s">
        <v>763</v>
      </c>
      <c r="C892" s="58" t="str">
        <f t="shared" si="26"/>
        <v>21375300 Gestión y Desarrollo Cultural</v>
      </c>
      <c r="D892" s="75" t="s">
        <v>18</v>
      </c>
      <c r="E892" s="75" t="s">
        <v>241</v>
      </c>
      <c r="F892" s="75" t="s">
        <v>242</v>
      </c>
      <c r="G892" s="76">
        <v>15050000</v>
      </c>
      <c r="H892" s="76">
        <v>15050000</v>
      </c>
      <c r="I892" s="76">
        <v>12857500</v>
      </c>
      <c r="J892" s="76">
        <v>0</v>
      </c>
      <c r="K892" s="76">
        <v>0</v>
      </c>
      <c r="L892" s="76">
        <v>0</v>
      </c>
      <c r="M892" s="76">
        <v>12857500</v>
      </c>
      <c r="N892" s="76">
        <v>12857500</v>
      </c>
      <c r="O892" s="76">
        <v>2192500</v>
      </c>
      <c r="P892" s="56">
        <f t="shared" si="27"/>
        <v>0.85431893687707638</v>
      </c>
    </row>
    <row r="893" spans="1:16" ht="14.4" hidden="1" x14ac:dyDescent="0.2">
      <c r="A893" s="75" t="s">
        <v>397</v>
      </c>
      <c r="B893" s="75" t="s">
        <v>763</v>
      </c>
      <c r="C893" s="58" t="str">
        <f t="shared" si="26"/>
        <v>21375300 Gestión y Desarrollo Cultural</v>
      </c>
      <c r="D893" s="75" t="s">
        <v>18</v>
      </c>
      <c r="E893" s="75" t="s">
        <v>407</v>
      </c>
      <c r="F893" s="75" t="s">
        <v>408</v>
      </c>
      <c r="G893" s="76">
        <v>15050000</v>
      </c>
      <c r="H893" s="76">
        <v>15050000</v>
      </c>
      <c r="I893" s="76">
        <v>12857500</v>
      </c>
      <c r="J893" s="76">
        <v>0</v>
      </c>
      <c r="K893" s="76">
        <v>0</v>
      </c>
      <c r="L893" s="76">
        <v>0</v>
      </c>
      <c r="M893" s="76">
        <v>12857500</v>
      </c>
      <c r="N893" s="76">
        <v>12857500</v>
      </c>
      <c r="O893" s="76">
        <v>2192500</v>
      </c>
      <c r="P893" s="56">
        <f t="shared" si="27"/>
        <v>0.85431893687707638</v>
      </c>
    </row>
    <row r="894" spans="1:16" ht="14.4" hidden="1" x14ac:dyDescent="0.2">
      <c r="A894" s="75" t="s">
        <v>397</v>
      </c>
      <c r="B894" s="75" t="s">
        <v>763</v>
      </c>
      <c r="C894" s="58" t="str">
        <f t="shared" si="26"/>
        <v>21375300 Gestión y Desarrollo Cultural</v>
      </c>
      <c r="D894" s="75" t="s">
        <v>251</v>
      </c>
      <c r="E894" s="75" t="s">
        <v>252</v>
      </c>
      <c r="F894" s="75" t="s">
        <v>253</v>
      </c>
      <c r="G894" s="76">
        <v>49000000</v>
      </c>
      <c r="H894" s="76">
        <v>49000000</v>
      </c>
      <c r="I894" s="76">
        <v>43600000</v>
      </c>
      <c r="J894" s="76">
        <v>11251224.84</v>
      </c>
      <c r="K894" s="76">
        <v>14999283.720000001</v>
      </c>
      <c r="L894" s="76">
        <v>0</v>
      </c>
      <c r="M894" s="76">
        <v>1603738.76</v>
      </c>
      <c r="N894" s="76">
        <v>1603738.76</v>
      </c>
      <c r="O894" s="76">
        <v>21145752.68</v>
      </c>
      <c r="P894" s="56">
        <f t="shared" si="27"/>
        <v>3.2729362448979595E-2</v>
      </c>
    </row>
    <row r="895" spans="1:16" ht="14.4" hidden="1" x14ac:dyDescent="0.2">
      <c r="A895" s="75" t="s">
        <v>397</v>
      </c>
      <c r="B895" s="75" t="s">
        <v>763</v>
      </c>
      <c r="C895" s="58" t="str">
        <f t="shared" si="26"/>
        <v>21375300 Gestión y Desarrollo Cultural</v>
      </c>
      <c r="D895" s="75" t="s">
        <v>251</v>
      </c>
      <c r="E895" s="75" t="s">
        <v>254</v>
      </c>
      <c r="F895" s="75" t="s">
        <v>255</v>
      </c>
      <c r="G895" s="76">
        <v>8000000</v>
      </c>
      <c r="H895" s="76">
        <v>8000000</v>
      </c>
      <c r="I895" s="76">
        <v>7600000</v>
      </c>
      <c r="J895" s="76">
        <v>2851224.84</v>
      </c>
      <c r="K895" s="76">
        <v>2270468.02</v>
      </c>
      <c r="L895" s="76">
        <v>0</v>
      </c>
      <c r="M895" s="76">
        <v>0</v>
      </c>
      <c r="N895" s="76">
        <v>0</v>
      </c>
      <c r="O895" s="76">
        <v>2878307.14</v>
      </c>
      <c r="P895" s="56">
        <f t="shared" si="27"/>
        <v>0</v>
      </c>
    </row>
    <row r="896" spans="1:16" ht="14.4" hidden="1" x14ac:dyDescent="0.2">
      <c r="A896" s="75" t="s">
        <v>397</v>
      </c>
      <c r="B896" s="75" t="s">
        <v>763</v>
      </c>
      <c r="C896" s="58" t="str">
        <f t="shared" si="26"/>
        <v>21375300 Gestión y Desarrollo Cultural</v>
      </c>
      <c r="D896" s="75" t="s">
        <v>251</v>
      </c>
      <c r="E896" s="75" t="s">
        <v>258</v>
      </c>
      <c r="F896" s="75" t="s">
        <v>259</v>
      </c>
      <c r="G896" s="76">
        <v>500000</v>
      </c>
      <c r="H896" s="76">
        <v>1000000</v>
      </c>
      <c r="I896" s="76">
        <v>1000000</v>
      </c>
      <c r="J896" s="76">
        <v>0</v>
      </c>
      <c r="K896" s="76">
        <v>0</v>
      </c>
      <c r="L896" s="76">
        <v>0</v>
      </c>
      <c r="M896" s="76">
        <v>0</v>
      </c>
      <c r="N896" s="76">
        <v>0</v>
      </c>
      <c r="O896" s="76">
        <v>1000000</v>
      </c>
      <c r="P896" s="56">
        <f t="shared" si="27"/>
        <v>0</v>
      </c>
    </row>
    <row r="897" spans="1:16" ht="14.4" hidden="1" x14ac:dyDescent="0.2">
      <c r="A897" s="75" t="s">
        <v>397</v>
      </c>
      <c r="B897" s="75" t="s">
        <v>763</v>
      </c>
      <c r="C897" s="58" t="str">
        <f t="shared" si="26"/>
        <v>21375300 Gestión y Desarrollo Cultural</v>
      </c>
      <c r="D897" s="75" t="s">
        <v>251</v>
      </c>
      <c r="E897" s="75" t="s">
        <v>260</v>
      </c>
      <c r="F897" s="75" t="s">
        <v>261</v>
      </c>
      <c r="G897" s="76">
        <v>1500000</v>
      </c>
      <c r="H897" s="76">
        <v>1500000</v>
      </c>
      <c r="I897" s="76">
        <v>1100000</v>
      </c>
      <c r="J897" s="76">
        <v>0</v>
      </c>
      <c r="K897" s="76">
        <v>1073179.3500000001</v>
      </c>
      <c r="L897" s="76">
        <v>0</v>
      </c>
      <c r="M897" s="76">
        <v>0</v>
      </c>
      <c r="N897" s="76">
        <v>0</v>
      </c>
      <c r="O897" s="76">
        <v>426820.65</v>
      </c>
      <c r="P897" s="56">
        <f t="shared" si="27"/>
        <v>0</v>
      </c>
    </row>
    <row r="898" spans="1:16" ht="14.4" hidden="1" x14ac:dyDescent="0.2">
      <c r="A898" s="75" t="s">
        <v>397</v>
      </c>
      <c r="B898" s="75" t="s">
        <v>763</v>
      </c>
      <c r="C898" s="58" t="str">
        <f t="shared" si="26"/>
        <v>21375300 Gestión y Desarrollo Cultural</v>
      </c>
      <c r="D898" s="75" t="s">
        <v>251</v>
      </c>
      <c r="E898" s="75" t="s">
        <v>262</v>
      </c>
      <c r="F898" s="75" t="s">
        <v>263</v>
      </c>
      <c r="G898" s="76">
        <v>5000000</v>
      </c>
      <c r="H898" s="76">
        <v>3000000</v>
      </c>
      <c r="I898" s="76">
        <v>3000000</v>
      </c>
      <c r="J898" s="76">
        <v>2851224.84</v>
      </c>
      <c r="K898" s="76">
        <v>0</v>
      </c>
      <c r="L898" s="76">
        <v>0</v>
      </c>
      <c r="M898" s="76">
        <v>0</v>
      </c>
      <c r="N898" s="76">
        <v>0</v>
      </c>
      <c r="O898" s="76">
        <v>148775.16</v>
      </c>
      <c r="P898" s="56">
        <f t="shared" si="27"/>
        <v>0</v>
      </c>
    </row>
    <row r="899" spans="1:16" ht="14.4" hidden="1" x14ac:dyDescent="0.2">
      <c r="A899" s="75" t="s">
        <v>397</v>
      </c>
      <c r="B899" s="75" t="s">
        <v>763</v>
      </c>
      <c r="C899" s="58" t="str">
        <f t="shared" si="26"/>
        <v>21375300 Gestión y Desarrollo Cultural</v>
      </c>
      <c r="D899" s="75" t="s">
        <v>251</v>
      </c>
      <c r="E899" s="75" t="s">
        <v>264</v>
      </c>
      <c r="F899" s="75" t="s">
        <v>265</v>
      </c>
      <c r="G899" s="76">
        <v>1000000</v>
      </c>
      <c r="H899" s="76">
        <v>2500000</v>
      </c>
      <c r="I899" s="76">
        <v>2500000</v>
      </c>
      <c r="J899" s="76">
        <v>0</v>
      </c>
      <c r="K899" s="76">
        <v>1197288.67</v>
      </c>
      <c r="L899" s="76">
        <v>0</v>
      </c>
      <c r="M899" s="76">
        <v>0</v>
      </c>
      <c r="N899" s="76">
        <v>0</v>
      </c>
      <c r="O899" s="76">
        <v>1302711.33</v>
      </c>
      <c r="P899" s="56">
        <f t="shared" si="27"/>
        <v>0</v>
      </c>
    </row>
    <row r="900" spans="1:16" ht="14.4" hidden="1" x14ac:dyDescent="0.2">
      <c r="A900" s="75" t="s">
        <v>397</v>
      </c>
      <c r="B900" s="75" t="s">
        <v>763</v>
      </c>
      <c r="C900" s="58" t="str">
        <f t="shared" si="26"/>
        <v>21375300 Gestión y Desarrollo Cultural</v>
      </c>
      <c r="D900" s="75" t="s">
        <v>251</v>
      </c>
      <c r="E900" s="75" t="s">
        <v>266</v>
      </c>
      <c r="F900" s="75" t="s">
        <v>267</v>
      </c>
      <c r="G900" s="76">
        <v>30000000</v>
      </c>
      <c r="H900" s="76">
        <v>30000000</v>
      </c>
      <c r="I900" s="76">
        <v>30000000</v>
      </c>
      <c r="J900" s="76">
        <v>8400000</v>
      </c>
      <c r="K900" s="76">
        <v>12728815.699999999</v>
      </c>
      <c r="L900" s="76">
        <v>0</v>
      </c>
      <c r="M900" s="76">
        <v>0</v>
      </c>
      <c r="N900" s="76">
        <v>0</v>
      </c>
      <c r="O900" s="76">
        <v>8871184.3000000007</v>
      </c>
      <c r="P900" s="56">
        <f t="shared" si="27"/>
        <v>0</v>
      </c>
    </row>
    <row r="901" spans="1:16" ht="14.4" hidden="1" x14ac:dyDescent="0.2">
      <c r="A901" s="75" t="s">
        <v>397</v>
      </c>
      <c r="B901" s="75" t="s">
        <v>763</v>
      </c>
      <c r="C901" s="58" t="str">
        <f t="shared" si="26"/>
        <v>21375300 Gestión y Desarrollo Cultural</v>
      </c>
      <c r="D901" s="75" t="s">
        <v>251</v>
      </c>
      <c r="E901" s="75" t="s">
        <v>270</v>
      </c>
      <c r="F901" s="75" t="s">
        <v>271</v>
      </c>
      <c r="G901" s="76">
        <v>30000000</v>
      </c>
      <c r="H901" s="76">
        <v>30000000</v>
      </c>
      <c r="I901" s="76">
        <v>30000000</v>
      </c>
      <c r="J901" s="76">
        <v>8400000</v>
      </c>
      <c r="K901" s="76">
        <v>12728815.699999999</v>
      </c>
      <c r="L901" s="76">
        <v>0</v>
      </c>
      <c r="M901" s="76">
        <v>0</v>
      </c>
      <c r="N901" s="76">
        <v>0</v>
      </c>
      <c r="O901" s="76">
        <v>8871184.3000000007</v>
      </c>
      <c r="P901" s="56">
        <f t="shared" si="27"/>
        <v>0</v>
      </c>
    </row>
    <row r="902" spans="1:16" ht="14.4" hidden="1" x14ac:dyDescent="0.2">
      <c r="A902" s="75" t="s">
        <v>397</v>
      </c>
      <c r="B902" s="75" t="s">
        <v>763</v>
      </c>
      <c r="C902" s="58" t="str">
        <f t="shared" si="26"/>
        <v>21375300 Gestión y Desarrollo Cultural</v>
      </c>
      <c r="D902" s="75" t="s">
        <v>251</v>
      </c>
      <c r="E902" s="75" t="s">
        <v>272</v>
      </c>
      <c r="F902" s="75" t="s">
        <v>273</v>
      </c>
      <c r="G902" s="76">
        <v>11000000</v>
      </c>
      <c r="H902" s="76">
        <v>11000000</v>
      </c>
      <c r="I902" s="76">
        <v>6000000</v>
      </c>
      <c r="J902" s="76">
        <v>0</v>
      </c>
      <c r="K902" s="76">
        <v>0</v>
      </c>
      <c r="L902" s="76">
        <v>0</v>
      </c>
      <c r="M902" s="76">
        <v>1603738.76</v>
      </c>
      <c r="N902" s="76">
        <v>1603738.76</v>
      </c>
      <c r="O902" s="76">
        <v>9396261.2400000002</v>
      </c>
      <c r="P902" s="56">
        <f t="shared" si="27"/>
        <v>0.14579443272727272</v>
      </c>
    </row>
    <row r="903" spans="1:16" ht="14.4" hidden="1" x14ac:dyDescent="0.2">
      <c r="A903" s="75" t="s">
        <v>397</v>
      </c>
      <c r="B903" s="75" t="s">
        <v>763</v>
      </c>
      <c r="C903" s="58" t="str">
        <f t="shared" ref="C903:C966" si="28">+CONCATENATE(A903," ",B903)</f>
        <v>21375300 Gestión y Desarrollo Cultural</v>
      </c>
      <c r="D903" s="75" t="s">
        <v>251</v>
      </c>
      <c r="E903" s="75" t="s">
        <v>274</v>
      </c>
      <c r="F903" s="75" t="s">
        <v>275</v>
      </c>
      <c r="G903" s="76">
        <v>11000000</v>
      </c>
      <c r="H903" s="76">
        <v>11000000</v>
      </c>
      <c r="I903" s="76">
        <v>6000000</v>
      </c>
      <c r="J903" s="76">
        <v>0</v>
      </c>
      <c r="K903" s="76">
        <v>0</v>
      </c>
      <c r="L903" s="76">
        <v>0</v>
      </c>
      <c r="M903" s="76">
        <v>1603738.76</v>
      </c>
      <c r="N903" s="76">
        <v>1603738.76</v>
      </c>
      <c r="O903" s="76">
        <v>9396261.2400000002</v>
      </c>
      <c r="P903" s="56">
        <f t="shared" ref="P903:P966" si="29">+IFERROR(M903/H903,0)</f>
        <v>0.14579443272727272</v>
      </c>
    </row>
    <row r="904" spans="1:16" ht="14.4" hidden="1" x14ac:dyDescent="0.2">
      <c r="A904" s="75" t="s">
        <v>409</v>
      </c>
      <c r="B904" s="75" t="s">
        <v>764</v>
      </c>
      <c r="C904" s="58" t="str">
        <f t="shared" si="28"/>
        <v>21375500 Información y Comunicación</v>
      </c>
      <c r="D904" s="75" t="s">
        <v>18</v>
      </c>
      <c r="E904" s="75" t="s">
        <v>19</v>
      </c>
      <c r="F904" s="75" t="s">
        <v>19</v>
      </c>
      <c r="G904" s="76">
        <v>3439678631</v>
      </c>
      <c r="H904" s="76">
        <v>3439678631</v>
      </c>
      <c r="I904" s="76">
        <v>3314703338.98</v>
      </c>
      <c r="J904" s="76">
        <v>4349512.0199999996</v>
      </c>
      <c r="K904" s="76">
        <v>349393509.60000002</v>
      </c>
      <c r="L904" s="76">
        <v>2875885.17</v>
      </c>
      <c r="M904" s="76">
        <v>1546192704.97</v>
      </c>
      <c r="N904" s="76">
        <v>1534425267.8699999</v>
      </c>
      <c r="O904" s="76">
        <v>1536867019.24</v>
      </c>
      <c r="P904" s="56">
        <f t="shared" si="29"/>
        <v>0.44951661792906605</v>
      </c>
    </row>
    <row r="905" spans="1:16" ht="14.4" hidden="1" x14ac:dyDescent="0.2">
      <c r="A905" s="75" t="s">
        <v>409</v>
      </c>
      <c r="B905" s="75" t="s">
        <v>764</v>
      </c>
      <c r="C905" s="58" t="str">
        <f t="shared" si="28"/>
        <v>21375500 Información y Comunicación</v>
      </c>
      <c r="D905" s="75" t="s">
        <v>18</v>
      </c>
      <c r="E905" s="75" t="s">
        <v>21</v>
      </c>
      <c r="F905" s="75" t="s">
        <v>22</v>
      </c>
      <c r="G905" s="76">
        <v>2495830584</v>
      </c>
      <c r="H905" s="76">
        <v>2495830584</v>
      </c>
      <c r="I905" s="76">
        <v>2495830584</v>
      </c>
      <c r="J905" s="76">
        <v>0</v>
      </c>
      <c r="K905" s="76">
        <v>178582702.5</v>
      </c>
      <c r="L905" s="76">
        <v>0</v>
      </c>
      <c r="M905" s="76">
        <v>1270832182.49</v>
      </c>
      <c r="N905" s="76">
        <v>1270832182.49</v>
      </c>
      <c r="O905" s="76">
        <v>1046415699.01</v>
      </c>
      <c r="P905" s="56">
        <f t="shared" si="29"/>
        <v>0.50918206974340052</v>
      </c>
    </row>
    <row r="906" spans="1:16" ht="14.4" hidden="1" x14ac:dyDescent="0.2">
      <c r="A906" s="75" t="s">
        <v>409</v>
      </c>
      <c r="B906" s="75" t="s">
        <v>764</v>
      </c>
      <c r="C906" s="58" t="str">
        <f t="shared" si="28"/>
        <v>21375500 Información y Comunicación</v>
      </c>
      <c r="D906" s="75" t="s">
        <v>18</v>
      </c>
      <c r="E906" s="75" t="s">
        <v>23</v>
      </c>
      <c r="F906" s="75" t="s">
        <v>24</v>
      </c>
      <c r="G906" s="76">
        <v>1161142400</v>
      </c>
      <c r="H906" s="76">
        <v>1271115913</v>
      </c>
      <c r="I906" s="76">
        <v>1271115913</v>
      </c>
      <c r="J906" s="76">
        <v>0</v>
      </c>
      <c r="K906" s="76">
        <v>349750</v>
      </c>
      <c r="L906" s="76">
        <v>0</v>
      </c>
      <c r="M906" s="76">
        <v>609663144.50999999</v>
      </c>
      <c r="N906" s="76">
        <v>609663144.50999999</v>
      </c>
      <c r="O906" s="76">
        <v>661103018.49000001</v>
      </c>
      <c r="P906" s="56">
        <f t="shared" si="29"/>
        <v>0.47962828430895427</v>
      </c>
    </row>
    <row r="907" spans="1:16" ht="14.4" hidden="1" x14ac:dyDescent="0.2">
      <c r="A907" s="75" t="s">
        <v>409</v>
      </c>
      <c r="B907" s="75" t="s">
        <v>764</v>
      </c>
      <c r="C907" s="58" t="str">
        <f t="shared" si="28"/>
        <v>21375500 Información y Comunicación</v>
      </c>
      <c r="D907" s="75" t="s">
        <v>18</v>
      </c>
      <c r="E907" s="75" t="s">
        <v>25</v>
      </c>
      <c r="F907" s="75" t="s">
        <v>26</v>
      </c>
      <c r="G907" s="76">
        <v>1159142400</v>
      </c>
      <c r="H907" s="76">
        <v>1271115913</v>
      </c>
      <c r="I907" s="76">
        <v>1271115913</v>
      </c>
      <c r="J907" s="76">
        <v>0</v>
      </c>
      <c r="K907" s="76">
        <v>349750</v>
      </c>
      <c r="L907" s="76">
        <v>0</v>
      </c>
      <c r="M907" s="76">
        <v>609663144.50999999</v>
      </c>
      <c r="N907" s="76">
        <v>609663144.50999999</v>
      </c>
      <c r="O907" s="76">
        <v>661103018.49000001</v>
      </c>
      <c r="P907" s="56">
        <f t="shared" si="29"/>
        <v>0.47962828430895427</v>
      </c>
    </row>
    <row r="908" spans="1:16" ht="14.4" hidden="1" x14ac:dyDescent="0.2">
      <c r="A908" s="75" t="s">
        <v>409</v>
      </c>
      <c r="B908" s="75" t="s">
        <v>764</v>
      </c>
      <c r="C908" s="58" t="str">
        <f t="shared" si="28"/>
        <v>21375500 Información y Comunicación</v>
      </c>
      <c r="D908" s="75" t="s">
        <v>18</v>
      </c>
      <c r="E908" s="75" t="s">
        <v>27</v>
      </c>
      <c r="F908" s="75" t="s">
        <v>28</v>
      </c>
      <c r="G908" s="76">
        <v>2000000</v>
      </c>
      <c r="H908" s="76">
        <v>0</v>
      </c>
      <c r="I908" s="76">
        <v>0</v>
      </c>
      <c r="J908" s="76">
        <v>0</v>
      </c>
      <c r="K908" s="76">
        <v>0</v>
      </c>
      <c r="L908" s="76">
        <v>0</v>
      </c>
      <c r="M908" s="76">
        <v>0</v>
      </c>
      <c r="N908" s="76">
        <v>0</v>
      </c>
      <c r="O908" s="76">
        <v>0</v>
      </c>
      <c r="P908" s="56">
        <f t="shared" si="29"/>
        <v>0</v>
      </c>
    </row>
    <row r="909" spans="1:16" ht="14.4" hidden="1" x14ac:dyDescent="0.2">
      <c r="A909" s="75" t="s">
        <v>409</v>
      </c>
      <c r="B909" s="75" t="s">
        <v>764</v>
      </c>
      <c r="C909" s="58" t="str">
        <f t="shared" si="28"/>
        <v>21375500 Información y Comunicación</v>
      </c>
      <c r="D909" s="75" t="s">
        <v>18</v>
      </c>
      <c r="E909" s="75" t="s">
        <v>29</v>
      </c>
      <c r="F909" s="75" t="s">
        <v>30</v>
      </c>
      <c r="G909" s="76">
        <v>5700000</v>
      </c>
      <c r="H909" s="76">
        <v>5700000</v>
      </c>
      <c r="I909" s="76">
        <v>5700000</v>
      </c>
      <c r="J909" s="76">
        <v>0</v>
      </c>
      <c r="K909" s="76">
        <v>0</v>
      </c>
      <c r="L909" s="76">
        <v>0</v>
      </c>
      <c r="M909" s="76">
        <v>764323.63</v>
      </c>
      <c r="N909" s="76">
        <v>764323.63</v>
      </c>
      <c r="O909" s="76">
        <v>4935676.37</v>
      </c>
      <c r="P909" s="56">
        <f t="shared" si="29"/>
        <v>0.1340918649122807</v>
      </c>
    </row>
    <row r="910" spans="1:16" ht="14.4" hidden="1" x14ac:dyDescent="0.2">
      <c r="A910" s="75" t="s">
        <v>409</v>
      </c>
      <c r="B910" s="75" t="s">
        <v>764</v>
      </c>
      <c r="C910" s="58" t="str">
        <f t="shared" si="28"/>
        <v>21375500 Información y Comunicación</v>
      </c>
      <c r="D910" s="75" t="s">
        <v>18</v>
      </c>
      <c r="E910" s="75" t="s">
        <v>31</v>
      </c>
      <c r="F910" s="75" t="s">
        <v>32</v>
      </c>
      <c r="G910" s="76">
        <v>5700000</v>
      </c>
      <c r="H910" s="76">
        <v>5700000</v>
      </c>
      <c r="I910" s="76">
        <v>5700000</v>
      </c>
      <c r="J910" s="76">
        <v>0</v>
      </c>
      <c r="K910" s="76">
        <v>0</v>
      </c>
      <c r="L910" s="76">
        <v>0</v>
      </c>
      <c r="M910" s="76">
        <v>764323.63</v>
      </c>
      <c r="N910" s="76">
        <v>764323.63</v>
      </c>
      <c r="O910" s="76">
        <v>4935676.37</v>
      </c>
      <c r="P910" s="56">
        <f t="shared" si="29"/>
        <v>0.1340918649122807</v>
      </c>
    </row>
    <row r="911" spans="1:16" ht="14.4" hidden="1" x14ac:dyDescent="0.2">
      <c r="A911" s="75" t="s">
        <v>409</v>
      </c>
      <c r="B911" s="75" t="s">
        <v>764</v>
      </c>
      <c r="C911" s="58" t="str">
        <f t="shared" si="28"/>
        <v>21375500 Información y Comunicación</v>
      </c>
      <c r="D911" s="75" t="s">
        <v>18</v>
      </c>
      <c r="E911" s="75" t="s">
        <v>33</v>
      </c>
      <c r="F911" s="75" t="s">
        <v>34</v>
      </c>
      <c r="G911" s="76">
        <v>945110673</v>
      </c>
      <c r="H911" s="76">
        <v>835137160</v>
      </c>
      <c r="I911" s="76">
        <v>835137160</v>
      </c>
      <c r="J911" s="76">
        <v>0</v>
      </c>
      <c r="K911" s="76">
        <v>258190.5</v>
      </c>
      <c r="L911" s="76">
        <v>0</v>
      </c>
      <c r="M911" s="76">
        <v>464607261.35000002</v>
      </c>
      <c r="N911" s="76">
        <v>464607261.35000002</v>
      </c>
      <c r="O911" s="76">
        <v>370271708.14999998</v>
      </c>
      <c r="P911" s="56">
        <f t="shared" si="29"/>
        <v>0.55632449806209083</v>
      </c>
    </row>
    <row r="912" spans="1:16" ht="14.4" hidden="1" x14ac:dyDescent="0.2">
      <c r="A912" s="75" t="s">
        <v>409</v>
      </c>
      <c r="B912" s="75" t="s">
        <v>764</v>
      </c>
      <c r="C912" s="58" t="str">
        <f t="shared" si="28"/>
        <v>21375500 Información y Comunicación</v>
      </c>
      <c r="D912" s="75" t="s">
        <v>18</v>
      </c>
      <c r="E912" s="75" t="s">
        <v>35</v>
      </c>
      <c r="F912" s="75" t="s">
        <v>36</v>
      </c>
      <c r="G912" s="76">
        <v>325600000</v>
      </c>
      <c r="H912" s="76">
        <v>278744228</v>
      </c>
      <c r="I912" s="76">
        <v>278744228</v>
      </c>
      <c r="J912" s="76">
        <v>0</v>
      </c>
      <c r="K912" s="76">
        <v>40825</v>
      </c>
      <c r="L912" s="76">
        <v>0</v>
      </c>
      <c r="M912" s="76">
        <v>156898808.88999999</v>
      </c>
      <c r="N912" s="76">
        <v>156898808.88999999</v>
      </c>
      <c r="O912" s="76">
        <v>121804594.11</v>
      </c>
      <c r="P912" s="56">
        <f t="shared" si="29"/>
        <v>0.56287733746364776</v>
      </c>
    </row>
    <row r="913" spans="1:16" ht="14.4" hidden="1" x14ac:dyDescent="0.2">
      <c r="A913" s="75" t="s">
        <v>409</v>
      </c>
      <c r="B913" s="75" t="s">
        <v>764</v>
      </c>
      <c r="C913" s="58" t="str">
        <f t="shared" si="28"/>
        <v>21375500 Información y Comunicación</v>
      </c>
      <c r="D913" s="75" t="s">
        <v>18</v>
      </c>
      <c r="E913" s="75" t="s">
        <v>37</v>
      </c>
      <c r="F913" s="75" t="s">
        <v>38</v>
      </c>
      <c r="G913" s="76">
        <v>265816110</v>
      </c>
      <c r="H913" s="76">
        <v>212631404</v>
      </c>
      <c r="I913" s="76">
        <v>212631404</v>
      </c>
      <c r="J913" s="76">
        <v>0</v>
      </c>
      <c r="K913" s="76">
        <v>192362.5</v>
      </c>
      <c r="L913" s="76">
        <v>0</v>
      </c>
      <c r="M913" s="76">
        <v>142286722.27000001</v>
      </c>
      <c r="N913" s="76">
        <v>142286722.27000001</v>
      </c>
      <c r="O913" s="76">
        <v>70152319.230000004</v>
      </c>
      <c r="P913" s="56">
        <f t="shared" si="29"/>
        <v>0.66917077907269051</v>
      </c>
    </row>
    <row r="914" spans="1:16" ht="14.4" hidden="1" x14ac:dyDescent="0.2">
      <c r="A914" s="75" t="s">
        <v>409</v>
      </c>
      <c r="B914" s="75" t="s">
        <v>764</v>
      </c>
      <c r="C914" s="58" t="str">
        <f t="shared" si="28"/>
        <v>21375500 Información y Comunicación</v>
      </c>
      <c r="D914" s="75" t="s">
        <v>18</v>
      </c>
      <c r="E914" s="75" t="s">
        <v>39</v>
      </c>
      <c r="F914" s="75" t="s">
        <v>40</v>
      </c>
      <c r="G914" s="76">
        <v>160364312</v>
      </c>
      <c r="H914" s="76">
        <v>160364312</v>
      </c>
      <c r="I914" s="76">
        <v>160364312</v>
      </c>
      <c r="J914" s="76">
        <v>0</v>
      </c>
      <c r="K914" s="76">
        <v>0</v>
      </c>
      <c r="L914" s="76">
        <v>0</v>
      </c>
      <c r="M914" s="76">
        <v>5641180.1399999997</v>
      </c>
      <c r="N914" s="76">
        <v>5641180.1399999997</v>
      </c>
      <c r="O914" s="76">
        <v>154723131.86000001</v>
      </c>
      <c r="P914" s="56">
        <f t="shared" si="29"/>
        <v>3.5177278969650054E-2</v>
      </c>
    </row>
    <row r="915" spans="1:16" ht="14.4" hidden="1" x14ac:dyDescent="0.2">
      <c r="A915" s="75" t="s">
        <v>409</v>
      </c>
      <c r="B915" s="75" t="s">
        <v>764</v>
      </c>
      <c r="C915" s="58" t="str">
        <f t="shared" si="28"/>
        <v>21375500 Información y Comunicación</v>
      </c>
      <c r="D915" s="75" t="s">
        <v>18</v>
      </c>
      <c r="E915" s="75" t="s">
        <v>41</v>
      </c>
      <c r="F915" s="75" t="s">
        <v>42</v>
      </c>
      <c r="G915" s="76">
        <v>134930251</v>
      </c>
      <c r="H915" s="76">
        <v>134930251</v>
      </c>
      <c r="I915" s="76">
        <v>134930251</v>
      </c>
      <c r="J915" s="76">
        <v>0</v>
      </c>
      <c r="K915" s="76">
        <v>0</v>
      </c>
      <c r="L915" s="76">
        <v>0</v>
      </c>
      <c r="M915" s="76">
        <v>131867661.84999999</v>
      </c>
      <c r="N915" s="76">
        <v>131867661.84999999</v>
      </c>
      <c r="O915" s="76">
        <v>3062589.15</v>
      </c>
      <c r="P915" s="56">
        <f t="shared" si="29"/>
        <v>0.97730242753346686</v>
      </c>
    </row>
    <row r="916" spans="1:16" ht="14.4" hidden="1" x14ac:dyDescent="0.2">
      <c r="A916" s="75" t="s">
        <v>409</v>
      </c>
      <c r="B916" s="75" t="s">
        <v>764</v>
      </c>
      <c r="C916" s="58" t="str">
        <f t="shared" si="28"/>
        <v>21375500 Información y Comunicación</v>
      </c>
      <c r="D916" s="75" t="s">
        <v>18</v>
      </c>
      <c r="E916" s="75" t="s">
        <v>43</v>
      </c>
      <c r="F916" s="75" t="s">
        <v>44</v>
      </c>
      <c r="G916" s="76">
        <v>58400000</v>
      </c>
      <c r="H916" s="76">
        <v>48466965</v>
      </c>
      <c r="I916" s="76">
        <v>48466965</v>
      </c>
      <c r="J916" s="76">
        <v>0</v>
      </c>
      <c r="K916" s="76">
        <v>25003</v>
      </c>
      <c r="L916" s="76">
        <v>0</v>
      </c>
      <c r="M916" s="76">
        <v>27912888.199999999</v>
      </c>
      <c r="N916" s="76">
        <v>27912888.199999999</v>
      </c>
      <c r="O916" s="76">
        <v>20529073.800000001</v>
      </c>
      <c r="P916" s="56">
        <f t="shared" si="29"/>
        <v>0.57591574384738142</v>
      </c>
    </row>
    <row r="917" spans="1:16" ht="14.4" hidden="1" x14ac:dyDescent="0.2">
      <c r="A917" s="75" t="s">
        <v>409</v>
      </c>
      <c r="B917" s="75" t="s">
        <v>764</v>
      </c>
      <c r="C917" s="58" t="str">
        <f t="shared" si="28"/>
        <v>21375500 Información y Comunicación</v>
      </c>
      <c r="D917" s="75" t="s">
        <v>18</v>
      </c>
      <c r="E917" s="75" t="s">
        <v>45</v>
      </c>
      <c r="F917" s="75" t="s">
        <v>46</v>
      </c>
      <c r="G917" s="76">
        <v>190279905</v>
      </c>
      <c r="H917" s="76">
        <v>190279905</v>
      </c>
      <c r="I917" s="76">
        <v>190279905</v>
      </c>
      <c r="J917" s="76">
        <v>0</v>
      </c>
      <c r="K917" s="76">
        <v>88147781</v>
      </c>
      <c r="L917" s="76">
        <v>0</v>
      </c>
      <c r="M917" s="76">
        <v>97123144</v>
      </c>
      <c r="N917" s="76">
        <v>97123144</v>
      </c>
      <c r="O917" s="76">
        <v>5008980</v>
      </c>
      <c r="P917" s="56">
        <f t="shared" si="29"/>
        <v>0.51042249574383591</v>
      </c>
    </row>
    <row r="918" spans="1:16" ht="14.4" hidden="1" x14ac:dyDescent="0.2">
      <c r="A918" s="75" t="s">
        <v>409</v>
      </c>
      <c r="B918" s="75" t="s">
        <v>764</v>
      </c>
      <c r="C918" s="58" t="str">
        <f t="shared" si="28"/>
        <v>21375500 Información y Comunicación</v>
      </c>
      <c r="D918" s="75" t="s">
        <v>18</v>
      </c>
      <c r="E918" s="75" t="s">
        <v>410</v>
      </c>
      <c r="F918" s="75" t="s">
        <v>48</v>
      </c>
      <c r="G918" s="76">
        <v>180521961</v>
      </c>
      <c r="H918" s="76">
        <v>180521961</v>
      </c>
      <c r="I918" s="76">
        <v>180521961</v>
      </c>
      <c r="J918" s="76">
        <v>0</v>
      </c>
      <c r="K918" s="76">
        <v>83617206</v>
      </c>
      <c r="L918" s="76">
        <v>0</v>
      </c>
      <c r="M918" s="76">
        <v>92152646</v>
      </c>
      <c r="N918" s="76">
        <v>92152646</v>
      </c>
      <c r="O918" s="76">
        <v>4752109</v>
      </c>
      <c r="P918" s="56">
        <f t="shared" si="29"/>
        <v>0.51047886633582495</v>
      </c>
    </row>
    <row r="919" spans="1:16" ht="14.4" hidden="1" x14ac:dyDescent="0.2">
      <c r="A919" s="75" t="s">
        <v>409</v>
      </c>
      <c r="B919" s="75" t="s">
        <v>764</v>
      </c>
      <c r="C919" s="58" t="str">
        <f t="shared" si="28"/>
        <v>21375500 Información y Comunicación</v>
      </c>
      <c r="D919" s="75" t="s">
        <v>18</v>
      </c>
      <c r="E919" s="75" t="s">
        <v>411</v>
      </c>
      <c r="F919" s="75" t="s">
        <v>50</v>
      </c>
      <c r="G919" s="76">
        <v>9757944</v>
      </c>
      <c r="H919" s="76">
        <v>9757944</v>
      </c>
      <c r="I919" s="76">
        <v>9757944</v>
      </c>
      <c r="J919" s="76">
        <v>0</v>
      </c>
      <c r="K919" s="76">
        <v>4530575</v>
      </c>
      <c r="L919" s="76">
        <v>0</v>
      </c>
      <c r="M919" s="76">
        <v>4970498</v>
      </c>
      <c r="N919" s="76">
        <v>4970498</v>
      </c>
      <c r="O919" s="76">
        <v>256871</v>
      </c>
      <c r="P919" s="56">
        <f t="shared" si="29"/>
        <v>0.50937963980936973</v>
      </c>
    </row>
    <row r="920" spans="1:16" ht="14.4" hidden="1" x14ac:dyDescent="0.2">
      <c r="A920" s="75" t="s">
        <v>409</v>
      </c>
      <c r="B920" s="75" t="s">
        <v>764</v>
      </c>
      <c r="C920" s="58" t="str">
        <f t="shared" si="28"/>
        <v>21375500 Información y Comunicación</v>
      </c>
      <c r="D920" s="75" t="s">
        <v>18</v>
      </c>
      <c r="E920" s="75" t="s">
        <v>51</v>
      </c>
      <c r="F920" s="75" t="s">
        <v>52</v>
      </c>
      <c r="G920" s="76">
        <v>193597606</v>
      </c>
      <c r="H920" s="76">
        <v>193597606</v>
      </c>
      <c r="I920" s="76">
        <v>193597606</v>
      </c>
      <c r="J920" s="76">
        <v>0</v>
      </c>
      <c r="K920" s="76">
        <v>89826981</v>
      </c>
      <c r="L920" s="76">
        <v>0</v>
      </c>
      <c r="M920" s="76">
        <v>98674309</v>
      </c>
      <c r="N920" s="76">
        <v>98674309</v>
      </c>
      <c r="O920" s="76">
        <v>5096316</v>
      </c>
      <c r="P920" s="56">
        <f t="shared" si="29"/>
        <v>0.50968765078634293</v>
      </c>
    </row>
    <row r="921" spans="1:16" ht="14.4" hidden="1" x14ac:dyDescent="0.2">
      <c r="A921" s="75" t="s">
        <v>409</v>
      </c>
      <c r="B921" s="75" t="s">
        <v>764</v>
      </c>
      <c r="C921" s="58" t="str">
        <f t="shared" si="28"/>
        <v>21375500 Información y Comunicación</v>
      </c>
      <c r="D921" s="75" t="s">
        <v>18</v>
      </c>
      <c r="E921" s="75" t="s">
        <v>412</v>
      </c>
      <c r="F921" s="75" t="s">
        <v>54</v>
      </c>
      <c r="G921" s="76">
        <v>105776111</v>
      </c>
      <c r="H921" s="76">
        <v>105776111</v>
      </c>
      <c r="I921" s="76">
        <v>105776111</v>
      </c>
      <c r="J921" s="76">
        <v>0</v>
      </c>
      <c r="K921" s="76">
        <v>49051609</v>
      </c>
      <c r="L921" s="76">
        <v>0</v>
      </c>
      <c r="M921" s="76">
        <v>53940023</v>
      </c>
      <c r="N921" s="76">
        <v>53940023</v>
      </c>
      <c r="O921" s="76">
        <v>2784479</v>
      </c>
      <c r="P921" s="56">
        <f t="shared" si="29"/>
        <v>0.50994522761382288</v>
      </c>
    </row>
    <row r="922" spans="1:16" ht="14.4" hidden="1" x14ac:dyDescent="0.2">
      <c r="A922" s="75" t="s">
        <v>409</v>
      </c>
      <c r="B922" s="75" t="s">
        <v>764</v>
      </c>
      <c r="C922" s="58" t="str">
        <f t="shared" si="28"/>
        <v>21375500 Información y Comunicación</v>
      </c>
      <c r="D922" s="75" t="s">
        <v>18</v>
      </c>
      <c r="E922" s="75" t="s">
        <v>413</v>
      </c>
      <c r="F922" s="75" t="s">
        <v>56</v>
      </c>
      <c r="G922" s="76">
        <v>58547663</v>
      </c>
      <c r="H922" s="76">
        <v>58547663</v>
      </c>
      <c r="I922" s="76">
        <v>58547663</v>
      </c>
      <c r="J922" s="76">
        <v>0</v>
      </c>
      <c r="K922" s="76">
        <v>27183577</v>
      </c>
      <c r="L922" s="76">
        <v>0</v>
      </c>
      <c r="M922" s="76">
        <v>29822861</v>
      </c>
      <c r="N922" s="76">
        <v>29822861</v>
      </c>
      <c r="O922" s="76">
        <v>1541225</v>
      </c>
      <c r="P922" s="56">
        <f t="shared" si="29"/>
        <v>0.50937747933679267</v>
      </c>
    </row>
    <row r="923" spans="1:16" ht="14.4" hidden="1" x14ac:dyDescent="0.2">
      <c r="A923" s="75" t="s">
        <v>409</v>
      </c>
      <c r="B923" s="75" t="s">
        <v>764</v>
      </c>
      <c r="C923" s="58" t="str">
        <f t="shared" si="28"/>
        <v>21375500 Información y Comunicación</v>
      </c>
      <c r="D923" s="75" t="s">
        <v>18</v>
      </c>
      <c r="E923" s="75" t="s">
        <v>414</v>
      </c>
      <c r="F923" s="75" t="s">
        <v>58</v>
      </c>
      <c r="G923" s="76">
        <v>29273832</v>
      </c>
      <c r="H923" s="76">
        <v>29273832</v>
      </c>
      <c r="I923" s="76">
        <v>29273832</v>
      </c>
      <c r="J923" s="76">
        <v>0</v>
      </c>
      <c r="K923" s="76">
        <v>13591795</v>
      </c>
      <c r="L923" s="76">
        <v>0</v>
      </c>
      <c r="M923" s="76">
        <v>14911425</v>
      </c>
      <c r="N923" s="76">
        <v>14911425</v>
      </c>
      <c r="O923" s="76">
        <v>770612</v>
      </c>
      <c r="P923" s="56">
        <f t="shared" si="29"/>
        <v>0.50937728275546568</v>
      </c>
    </row>
    <row r="924" spans="1:16" ht="14.4" hidden="1" x14ac:dyDescent="0.2">
      <c r="A924" s="75" t="s">
        <v>409</v>
      </c>
      <c r="B924" s="75" t="s">
        <v>764</v>
      </c>
      <c r="C924" s="58" t="str">
        <f t="shared" si="28"/>
        <v>21375500 Información y Comunicación</v>
      </c>
      <c r="D924" s="75" t="s">
        <v>18</v>
      </c>
      <c r="E924" s="75" t="s">
        <v>61</v>
      </c>
      <c r="F924" s="75" t="s">
        <v>62</v>
      </c>
      <c r="G924" s="76">
        <v>436448964</v>
      </c>
      <c r="H924" s="76">
        <v>436448964</v>
      </c>
      <c r="I924" s="76">
        <v>354497465.67000002</v>
      </c>
      <c r="J924" s="76">
        <v>1929792.54</v>
      </c>
      <c r="K924" s="76">
        <v>101243926.7</v>
      </c>
      <c r="L924" s="76">
        <v>1461374.36</v>
      </c>
      <c r="M924" s="76">
        <v>203645889.75</v>
      </c>
      <c r="N924" s="76">
        <v>196797880.03</v>
      </c>
      <c r="O924" s="76">
        <v>128167980.65000001</v>
      </c>
      <c r="P924" s="56">
        <f t="shared" si="29"/>
        <v>0.46659725774947652</v>
      </c>
    </row>
    <row r="925" spans="1:16" ht="14.4" hidden="1" x14ac:dyDescent="0.2">
      <c r="A925" s="75" t="s">
        <v>409</v>
      </c>
      <c r="B925" s="75" t="s">
        <v>764</v>
      </c>
      <c r="C925" s="58" t="str">
        <f t="shared" si="28"/>
        <v>21375500 Información y Comunicación</v>
      </c>
      <c r="D925" s="75" t="s">
        <v>18</v>
      </c>
      <c r="E925" s="75" t="s">
        <v>71</v>
      </c>
      <c r="F925" s="75" t="s">
        <v>72</v>
      </c>
      <c r="G925" s="76">
        <v>125186738</v>
      </c>
      <c r="H925" s="76">
        <v>125186738</v>
      </c>
      <c r="I925" s="76">
        <v>97951013.489999995</v>
      </c>
      <c r="J925" s="76">
        <v>0</v>
      </c>
      <c r="K925" s="76">
        <v>25449041</v>
      </c>
      <c r="L925" s="76">
        <v>0</v>
      </c>
      <c r="M925" s="76">
        <v>59827843.640000001</v>
      </c>
      <c r="N925" s="76">
        <v>55552001.07</v>
      </c>
      <c r="O925" s="76">
        <v>39909853.359999999</v>
      </c>
      <c r="P925" s="56">
        <f t="shared" si="29"/>
        <v>0.47790879925316049</v>
      </c>
    </row>
    <row r="926" spans="1:16" ht="14.4" hidden="1" x14ac:dyDescent="0.2">
      <c r="A926" s="75" t="s">
        <v>409</v>
      </c>
      <c r="B926" s="75" t="s">
        <v>764</v>
      </c>
      <c r="C926" s="58" t="str">
        <f t="shared" si="28"/>
        <v>21375500 Información y Comunicación</v>
      </c>
      <c r="D926" s="75" t="s">
        <v>18</v>
      </c>
      <c r="E926" s="75" t="s">
        <v>73</v>
      </c>
      <c r="F926" s="75" t="s">
        <v>74</v>
      </c>
      <c r="G926" s="76">
        <v>28000038</v>
      </c>
      <c r="H926" s="76">
        <v>28000038</v>
      </c>
      <c r="I926" s="76">
        <v>22559571.82</v>
      </c>
      <c r="J926" s="76">
        <v>0</v>
      </c>
      <c r="K926" s="76">
        <v>4961562.54</v>
      </c>
      <c r="L926" s="76">
        <v>0</v>
      </c>
      <c r="M926" s="76">
        <v>11728437.460000001</v>
      </c>
      <c r="N926" s="76">
        <v>11712290.460000001</v>
      </c>
      <c r="O926" s="76">
        <v>11310038</v>
      </c>
      <c r="P926" s="56">
        <f t="shared" si="29"/>
        <v>0.41887219795915992</v>
      </c>
    </row>
    <row r="927" spans="1:16" ht="14.4" hidden="1" x14ac:dyDescent="0.2">
      <c r="A927" s="75" t="s">
        <v>409</v>
      </c>
      <c r="B927" s="75" t="s">
        <v>764</v>
      </c>
      <c r="C927" s="58" t="str">
        <f t="shared" si="28"/>
        <v>21375500 Información y Comunicación</v>
      </c>
      <c r="D927" s="75" t="s">
        <v>18</v>
      </c>
      <c r="E927" s="75" t="s">
        <v>75</v>
      </c>
      <c r="F927" s="75" t="s">
        <v>76</v>
      </c>
      <c r="G927" s="76">
        <v>47520000</v>
      </c>
      <c r="H927" s="76">
        <v>47520000</v>
      </c>
      <c r="I927" s="76">
        <v>41318382.270000003</v>
      </c>
      <c r="J927" s="76">
        <v>0</v>
      </c>
      <c r="K927" s="76">
        <v>12308839.130000001</v>
      </c>
      <c r="L927" s="76">
        <v>0</v>
      </c>
      <c r="M927" s="76">
        <v>29009542.870000001</v>
      </c>
      <c r="N927" s="76">
        <v>28757742.870000001</v>
      </c>
      <c r="O927" s="76">
        <v>6201618</v>
      </c>
      <c r="P927" s="56">
        <f t="shared" si="29"/>
        <v>0.61047017824074079</v>
      </c>
    </row>
    <row r="928" spans="1:16" ht="14.4" hidden="1" x14ac:dyDescent="0.2">
      <c r="A928" s="75" t="s">
        <v>409</v>
      </c>
      <c r="B928" s="75" t="s">
        <v>764</v>
      </c>
      <c r="C928" s="58" t="str">
        <f t="shared" si="28"/>
        <v>21375500 Información y Comunicación</v>
      </c>
      <c r="D928" s="75" t="s">
        <v>18</v>
      </c>
      <c r="E928" s="75" t="s">
        <v>77</v>
      </c>
      <c r="F928" s="75" t="s">
        <v>78</v>
      </c>
      <c r="G928" s="76">
        <v>60000</v>
      </c>
      <c r="H928" s="76">
        <v>60000</v>
      </c>
      <c r="I928" s="76">
        <v>46088.6</v>
      </c>
      <c r="J928" s="76">
        <v>0</v>
      </c>
      <c r="K928" s="76">
        <v>35002</v>
      </c>
      <c r="L928" s="76">
        <v>0</v>
      </c>
      <c r="M928" s="76">
        <v>0</v>
      </c>
      <c r="N928" s="76">
        <v>0</v>
      </c>
      <c r="O928" s="76">
        <v>24998</v>
      </c>
      <c r="P928" s="56">
        <f t="shared" si="29"/>
        <v>0</v>
      </c>
    </row>
    <row r="929" spans="1:16" ht="14.4" hidden="1" x14ac:dyDescent="0.2">
      <c r="A929" s="75" t="s">
        <v>409</v>
      </c>
      <c r="B929" s="75" t="s">
        <v>764</v>
      </c>
      <c r="C929" s="58" t="str">
        <f t="shared" si="28"/>
        <v>21375500 Información y Comunicación</v>
      </c>
      <c r="D929" s="75" t="s">
        <v>18</v>
      </c>
      <c r="E929" s="75" t="s">
        <v>79</v>
      </c>
      <c r="F929" s="75" t="s">
        <v>80</v>
      </c>
      <c r="G929" s="76">
        <v>45606000</v>
      </c>
      <c r="H929" s="76">
        <v>45606000</v>
      </c>
      <c r="I929" s="76">
        <v>31190981.23</v>
      </c>
      <c r="J929" s="76">
        <v>0</v>
      </c>
      <c r="K929" s="76">
        <v>7408226.2699999996</v>
      </c>
      <c r="L929" s="76">
        <v>0</v>
      </c>
      <c r="M929" s="76">
        <v>17665274.370000001</v>
      </c>
      <c r="N929" s="76">
        <v>13657378.800000001</v>
      </c>
      <c r="O929" s="76">
        <v>20532499.359999999</v>
      </c>
      <c r="P929" s="56">
        <f t="shared" si="29"/>
        <v>0.38734540126299172</v>
      </c>
    </row>
    <row r="930" spans="1:16" ht="14.4" hidden="1" x14ac:dyDescent="0.2">
      <c r="A930" s="75" t="s">
        <v>409</v>
      </c>
      <c r="B930" s="75" t="s">
        <v>764</v>
      </c>
      <c r="C930" s="58" t="str">
        <f t="shared" si="28"/>
        <v>21375500 Información y Comunicación</v>
      </c>
      <c r="D930" s="75" t="s">
        <v>18</v>
      </c>
      <c r="E930" s="75" t="s">
        <v>81</v>
      </c>
      <c r="F930" s="75" t="s">
        <v>82</v>
      </c>
      <c r="G930" s="76">
        <v>4000700</v>
      </c>
      <c r="H930" s="76">
        <v>4000700</v>
      </c>
      <c r="I930" s="76">
        <v>2835989.57</v>
      </c>
      <c r="J930" s="76">
        <v>0</v>
      </c>
      <c r="K930" s="76">
        <v>735411.06</v>
      </c>
      <c r="L930" s="76">
        <v>0</v>
      </c>
      <c r="M930" s="76">
        <v>1424588.94</v>
      </c>
      <c r="N930" s="76">
        <v>1424588.94</v>
      </c>
      <c r="O930" s="76">
        <v>1840700</v>
      </c>
      <c r="P930" s="56">
        <f t="shared" si="29"/>
        <v>0.35608492013897569</v>
      </c>
    </row>
    <row r="931" spans="1:16" ht="14.4" hidden="1" x14ac:dyDescent="0.2">
      <c r="A931" s="75" t="s">
        <v>409</v>
      </c>
      <c r="B931" s="75" t="s">
        <v>764</v>
      </c>
      <c r="C931" s="58" t="str">
        <f t="shared" si="28"/>
        <v>21375500 Información y Comunicación</v>
      </c>
      <c r="D931" s="75" t="s">
        <v>18</v>
      </c>
      <c r="E931" s="75" t="s">
        <v>83</v>
      </c>
      <c r="F931" s="75" t="s">
        <v>84</v>
      </c>
      <c r="G931" s="76">
        <v>9800000</v>
      </c>
      <c r="H931" s="76">
        <v>9800000</v>
      </c>
      <c r="I931" s="76">
        <v>5821324.9500000002</v>
      </c>
      <c r="J931" s="76">
        <v>0</v>
      </c>
      <c r="K931" s="76">
        <v>3049358.95</v>
      </c>
      <c r="L931" s="76">
        <v>0</v>
      </c>
      <c r="M931" s="76">
        <v>1268790.69</v>
      </c>
      <c r="N931" s="76">
        <v>1268790.69</v>
      </c>
      <c r="O931" s="76">
        <v>5481850.3600000003</v>
      </c>
      <c r="P931" s="56">
        <f t="shared" si="29"/>
        <v>0.12946843775510203</v>
      </c>
    </row>
    <row r="932" spans="1:16" ht="14.4" hidden="1" x14ac:dyDescent="0.2">
      <c r="A932" s="75" t="s">
        <v>409</v>
      </c>
      <c r="B932" s="75" t="s">
        <v>764</v>
      </c>
      <c r="C932" s="58" t="str">
        <f t="shared" si="28"/>
        <v>21375500 Información y Comunicación</v>
      </c>
      <c r="D932" s="75" t="s">
        <v>18</v>
      </c>
      <c r="E932" s="75" t="s">
        <v>85</v>
      </c>
      <c r="F932" s="75" t="s">
        <v>86</v>
      </c>
      <c r="G932" s="76">
        <v>600000</v>
      </c>
      <c r="H932" s="76">
        <v>600000</v>
      </c>
      <c r="I932" s="76">
        <v>425324</v>
      </c>
      <c r="J932" s="76">
        <v>0</v>
      </c>
      <c r="K932" s="76">
        <v>311935.62</v>
      </c>
      <c r="L932" s="76">
        <v>0</v>
      </c>
      <c r="M932" s="76">
        <v>112944.38</v>
      </c>
      <c r="N932" s="76">
        <v>112944.38</v>
      </c>
      <c r="O932" s="76">
        <v>175120</v>
      </c>
      <c r="P932" s="56">
        <f t="shared" si="29"/>
        <v>0.18824063333333335</v>
      </c>
    </row>
    <row r="933" spans="1:16" ht="14.4" hidden="1" x14ac:dyDescent="0.2">
      <c r="A933" s="75" t="s">
        <v>409</v>
      </c>
      <c r="B933" s="75" t="s">
        <v>764</v>
      </c>
      <c r="C933" s="58" t="str">
        <f t="shared" si="28"/>
        <v>21375500 Información y Comunicación</v>
      </c>
      <c r="D933" s="75" t="s">
        <v>18</v>
      </c>
      <c r="E933" s="75" t="s">
        <v>87</v>
      </c>
      <c r="F933" s="75" t="s">
        <v>88</v>
      </c>
      <c r="G933" s="76">
        <v>8200000</v>
      </c>
      <c r="H933" s="76">
        <v>8200000</v>
      </c>
      <c r="I933" s="76">
        <v>4396001.6900000004</v>
      </c>
      <c r="J933" s="76">
        <v>0</v>
      </c>
      <c r="K933" s="76">
        <v>2176832</v>
      </c>
      <c r="L933" s="76">
        <v>0</v>
      </c>
      <c r="M933" s="76">
        <v>725658.88</v>
      </c>
      <c r="N933" s="76">
        <v>725658.88</v>
      </c>
      <c r="O933" s="76">
        <v>5297509.12</v>
      </c>
      <c r="P933" s="56">
        <f t="shared" si="29"/>
        <v>8.8494985365853665E-2</v>
      </c>
    </row>
    <row r="934" spans="1:16" ht="14.4" hidden="1" x14ac:dyDescent="0.2">
      <c r="A934" s="75" t="s">
        <v>409</v>
      </c>
      <c r="B934" s="75" t="s">
        <v>764</v>
      </c>
      <c r="C934" s="58" t="str">
        <f t="shared" si="28"/>
        <v>21375500 Información y Comunicación</v>
      </c>
      <c r="D934" s="75" t="s">
        <v>18</v>
      </c>
      <c r="E934" s="75" t="s">
        <v>91</v>
      </c>
      <c r="F934" s="75" t="s">
        <v>92</v>
      </c>
      <c r="G934" s="76">
        <v>1000000</v>
      </c>
      <c r="H934" s="76">
        <v>1000000</v>
      </c>
      <c r="I934" s="76">
        <v>999999.26</v>
      </c>
      <c r="J934" s="76">
        <v>0</v>
      </c>
      <c r="K934" s="76">
        <v>560591.32999999996</v>
      </c>
      <c r="L934" s="76">
        <v>0</v>
      </c>
      <c r="M934" s="76">
        <v>430187.43</v>
      </c>
      <c r="N934" s="76">
        <v>430187.43</v>
      </c>
      <c r="O934" s="76">
        <v>9221.24</v>
      </c>
      <c r="P934" s="56">
        <f t="shared" si="29"/>
        <v>0.43018742999999998</v>
      </c>
    </row>
    <row r="935" spans="1:16" ht="14.4" hidden="1" x14ac:dyDescent="0.2">
      <c r="A935" s="75" t="s">
        <v>409</v>
      </c>
      <c r="B935" s="75" t="s">
        <v>764</v>
      </c>
      <c r="C935" s="58" t="str">
        <f t="shared" si="28"/>
        <v>21375500 Información y Comunicación</v>
      </c>
      <c r="D935" s="75" t="s">
        <v>18</v>
      </c>
      <c r="E935" s="75" t="s">
        <v>93</v>
      </c>
      <c r="F935" s="75" t="s">
        <v>94</v>
      </c>
      <c r="G935" s="76">
        <v>247062226</v>
      </c>
      <c r="H935" s="76">
        <v>247062226</v>
      </c>
      <c r="I935" s="76">
        <v>215137786.97</v>
      </c>
      <c r="J935" s="76">
        <v>0</v>
      </c>
      <c r="K935" s="76">
        <v>63371521.719999999</v>
      </c>
      <c r="L935" s="76">
        <v>491269.36</v>
      </c>
      <c r="M935" s="76">
        <v>129042031.15000001</v>
      </c>
      <c r="N935" s="76">
        <v>126543664</v>
      </c>
      <c r="O935" s="76">
        <v>54157403.770000003</v>
      </c>
      <c r="P935" s="56">
        <f t="shared" si="29"/>
        <v>0.52230579008059297</v>
      </c>
    </row>
    <row r="936" spans="1:16" ht="14.4" hidden="1" x14ac:dyDescent="0.2">
      <c r="A936" s="75" t="s">
        <v>409</v>
      </c>
      <c r="B936" s="75" t="s">
        <v>764</v>
      </c>
      <c r="C936" s="58" t="str">
        <f t="shared" si="28"/>
        <v>21375500 Información y Comunicación</v>
      </c>
      <c r="D936" s="75" t="s">
        <v>18</v>
      </c>
      <c r="E936" s="75" t="s">
        <v>97</v>
      </c>
      <c r="F936" s="75" t="s">
        <v>98</v>
      </c>
      <c r="G936" s="76">
        <v>27000000</v>
      </c>
      <c r="H936" s="76">
        <v>27000000</v>
      </c>
      <c r="I936" s="76">
        <v>26999184.23</v>
      </c>
      <c r="J936" s="76">
        <v>0</v>
      </c>
      <c r="K936" s="76">
        <v>10104083.33</v>
      </c>
      <c r="L936" s="76">
        <v>0</v>
      </c>
      <c r="M936" s="76">
        <v>16874666.440000001</v>
      </c>
      <c r="N936" s="76">
        <v>16874666.440000001</v>
      </c>
      <c r="O936" s="76">
        <v>21250.23</v>
      </c>
      <c r="P936" s="56">
        <f t="shared" si="29"/>
        <v>0.62498764592592593</v>
      </c>
    </row>
    <row r="937" spans="1:16" ht="14.4" hidden="1" x14ac:dyDescent="0.2">
      <c r="A937" s="75" t="s">
        <v>409</v>
      </c>
      <c r="B937" s="75" t="s">
        <v>764</v>
      </c>
      <c r="C937" s="58" t="str">
        <f t="shared" si="28"/>
        <v>21375500 Información y Comunicación</v>
      </c>
      <c r="D937" s="75" t="s">
        <v>18</v>
      </c>
      <c r="E937" s="75" t="s">
        <v>99</v>
      </c>
      <c r="F937" s="75" t="s">
        <v>100</v>
      </c>
      <c r="G937" s="76">
        <v>175062226</v>
      </c>
      <c r="H937" s="76">
        <v>175062226</v>
      </c>
      <c r="I937" s="76">
        <v>156416575.69</v>
      </c>
      <c r="J937" s="76">
        <v>0</v>
      </c>
      <c r="K937" s="76">
        <v>40747293.890000001</v>
      </c>
      <c r="L937" s="76">
        <v>491269.36</v>
      </c>
      <c r="M937" s="76">
        <v>97171987.439999998</v>
      </c>
      <c r="N937" s="76">
        <v>94673620.290000007</v>
      </c>
      <c r="O937" s="76">
        <v>36651675.310000002</v>
      </c>
      <c r="P937" s="56">
        <f t="shared" si="29"/>
        <v>0.55507112905099243</v>
      </c>
    </row>
    <row r="938" spans="1:16" ht="14.4" hidden="1" x14ac:dyDescent="0.2">
      <c r="A938" s="75" t="s">
        <v>409</v>
      </c>
      <c r="B938" s="75" t="s">
        <v>764</v>
      </c>
      <c r="C938" s="58" t="str">
        <f t="shared" si="28"/>
        <v>21375500 Información y Comunicación</v>
      </c>
      <c r="D938" s="75" t="s">
        <v>18</v>
      </c>
      <c r="E938" s="75" t="s">
        <v>101</v>
      </c>
      <c r="F938" s="75" t="s">
        <v>102</v>
      </c>
      <c r="G938" s="76">
        <v>45000000</v>
      </c>
      <c r="H938" s="76">
        <v>45000000</v>
      </c>
      <c r="I938" s="76">
        <v>31722027.050000001</v>
      </c>
      <c r="J938" s="76">
        <v>0</v>
      </c>
      <c r="K938" s="76">
        <v>12520144.5</v>
      </c>
      <c r="L938" s="76">
        <v>0</v>
      </c>
      <c r="M938" s="76">
        <v>14995377.27</v>
      </c>
      <c r="N938" s="76">
        <v>14995377.27</v>
      </c>
      <c r="O938" s="76">
        <v>17484478.23</v>
      </c>
      <c r="P938" s="56">
        <f t="shared" si="29"/>
        <v>0.33323060599999998</v>
      </c>
    </row>
    <row r="939" spans="1:16" ht="14.4" hidden="1" x14ac:dyDescent="0.2">
      <c r="A939" s="75" t="s">
        <v>409</v>
      </c>
      <c r="B939" s="75" t="s">
        <v>764</v>
      </c>
      <c r="C939" s="58" t="str">
        <f t="shared" si="28"/>
        <v>21375500 Información y Comunicación</v>
      </c>
      <c r="D939" s="75" t="s">
        <v>18</v>
      </c>
      <c r="E939" s="75" t="s">
        <v>103</v>
      </c>
      <c r="F939" s="75" t="s">
        <v>104</v>
      </c>
      <c r="G939" s="76">
        <v>7800000</v>
      </c>
      <c r="H939" s="76">
        <v>7800000</v>
      </c>
      <c r="I939" s="76">
        <v>5787659.1900000004</v>
      </c>
      <c r="J939" s="76">
        <v>0</v>
      </c>
      <c r="K939" s="76">
        <v>3017795.05</v>
      </c>
      <c r="L939" s="76">
        <v>0</v>
      </c>
      <c r="M939" s="76">
        <v>2036004.95</v>
      </c>
      <c r="N939" s="76">
        <v>1962204.95</v>
      </c>
      <c r="O939" s="76">
        <v>2746200</v>
      </c>
      <c r="P939" s="56">
        <f t="shared" si="29"/>
        <v>0.26102627564102565</v>
      </c>
    </row>
    <row r="940" spans="1:16" ht="14.4" hidden="1" x14ac:dyDescent="0.2">
      <c r="A940" s="75" t="s">
        <v>409</v>
      </c>
      <c r="B940" s="75" t="s">
        <v>764</v>
      </c>
      <c r="C940" s="58" t="str">
        <f t="shared" si="28"/>
        <v>21375500 Información y Comunicación</v>
      </c>
      <c r="D940" s="75" t="s">
        <v>18</v>
      </c>
      <c r="E940" s="75" t="s">
        <v>105</v>
      </c>
      <c r="F940" s="75" t="s">
        <v>106</v>
      </c>
      <c r="G940" s="76">
        <v>300000</v>
      </c>
      <c r="H940" s="76">
        <v>300000</v>
      </c>
      <c r="I940" s="76">
        <v>200000</v>
      </c>
      <c r="J940" s="76">
        <v>0</v>
      </c>
      <c r="K940" s="76">
        <v>11395.05</v>
      </c>
      <c r="L940" s="76">
        <v>0</v>
      </c>
      <c r="M940" s="76">
        <v>188604.95</v>
      </c>
      <c r="N940" s="76">
        <v>188604.95</v>
      </c>
      <c r="O940" s="76">
        <v>100000</v>
      </c>
      <c r="P940" s="56">
        <f t="shared" si="29"/>
        <v>0.62868316666666668</v>
      </c>
    </row>
    <row r="941" spans="1:16" ht="14.4" hidden="1" x14ac:dyDescent="0.2">
      <c r="A941" s="75" t="s">
        <v>409</v>
      </c>
      <c r="B941" s="75" t="s">
        <v>764</v>
      </c>
      <c r="C941" s="58" t="str">
        <f t="shared" si="28"/>
        <v>21375500 Información y Comunicación</v>
      </c>
      <c r="D941" s="75" t="s">
        <v>18</v>
      </c>
      <c r="E941" s="75" t="s">
        <v>107</v>
      </c>
      <c r="F941" s="75" t="s">
        <v>108</v>
      </c>
      <c r="G941" s="76">
        <v>7500000</v>
      </c>
      <c r="H941" s="76">
        <v>7500000</v>
      </c>
      <c r="I941" s="76">
        <v>5587659.1900000004</v>
      </c>
      <c r="J941" s="76">
        <v>0</v>
      </c>
      <c r="K941" s="76">
        <v>3006400</v>
      </c>
      <c r="L941" s="76">
        <v>0</v>
      </c>
      <c r="M941" s="76">
        <v>1847400</v>
      </c>
      <c r="N941" s="76">
        <v>1773600</v>
      </c>
      <c r="O941" s="76">
        <v>2646200</v>
      </c>
      <c r="P941" s="56">
        <f t="shared" si="29"/>
        <v>0.24632000000000001</v>
      </c>
    </row>
    <row r="942" spans="1:16" ht="14.4" hidden="1" x14ac:dyDescent="0.2">
      <c r="A942" s="75" t="s">
        <v>409</v>
      </c>
      <c r="B942" s="75" t="s">
        <v>764</v>
      </c>
      <c r="C942" s="58" t="str">
        <f t="shared" si="28"/>
        <v>21375500 Información y Comunicación</v>
      </c>
      <c r="D942" s="75" t="s">
        <v>18</v>
      </c>
      <c r="E942" s="75" t="s">
        <v>109</v>
      </c>
      <c r="F942" s="75" t="s">
        <v>110</v>
      </c>
      <c r="G942" s="76">
        <v>8200000</v>
      </c>
      <c r="H942" s="76">
        <v>8200000</v>
      </c>
      <c r="I942" s="76">
        <v>5467220.0099999998</v>
      </c>
      <c r="J942" s="76">
        <v>1929792.54</v>
      </c>
      <c r="K942" s="76">
        <v>0</v>
      </c>
      <c r="L942" s="76">
        <v>0</v>
      </c>
      <c r="M942" s="76">
        <v>3125836</v>
      </c>
      <c r="N942" s="76">
        <v>3125836</v>
      </c>
      <c r="O942" s="76">
        <v>3144371.46</v>
      </c>
      <c r="P942" s="56">
        <f t="shared" si="29"/>
        <v>0.38119951219512194</v>
      </c>
    </row>
    <row r="943" spans="1:16" ht="14.4" hidden="1" x14ac:dyDescent="0.2">
      <c r="A943" s="75" t="s">
        <v>409</v>
      </c>
      <c r="B943" s="75" t="s">
        <v>764</v>
      </c>
      <c r="C943" s="58" t="str">
        <f t="shared" si="28"/>
        <v>21375500 Información y Comunicación</v>
      </c>
      <c r="D943" s="75" t="s">
        <v>18</v>
      </c>
      <c r="E943" s="75" t="s">
        <v>111</v>
      </c>
      <c r="F943" s="75" t="s">
        <v>112</v>
      </c>
      <c r="G943" s="76">
        <v>8200000</v>
      </c>
      <c r="H943" s="76">
        <v>8200000</v>
      </c>
      <c r="I943" s="76">
        <v>5467220.0099999998</v>
      </c>
      <c r="J943" s="76">
        <v>1929792.54</v>
      </c>
      <c r="K943" s="76">
        <v>0</v>
      </c>
      <c r="L943" s="76">
        <v>0</v>
      </c>
      <c r="M943" s="76">
        <v>3125836</v>
      </c>
      <c r="N943" s="76">
        <v>3125836</v>
      </c>
      <c r="O943" s="76">
        <v>3144371.46</v>
      </c>
      <c r="P943" s="56">
        <f t="shared" si="29"/>
        <v>0.38119951219512194</v>
      </c>
    </row>
    <row r="944" spans="1:16" ht="14.4" hidden="1" x14ac:dyDescent="0.2">
      <c r="A944" s="75" t="s">
        <v>409</v>
      </c>
      <c r="B944" s="75" t="s">
        <v>764</v>
      </c>
      <c r="C944" s="58" t="str">
        <f t="shared" si="28"/>
        <v>21375500 Información y Comunicación</v>
      </c>
      <c r="D944" s="75" t="s">
        <v>18</v>
      </c>
      <c r="E944" s="75" t="s">
        <v>113</v>
      </c>
      <c r="F944" s="75" t="s">
        <v>114</v>
      </c>
      <c r="G944" s="76">
        <v>300000</v>
      </c>
      <c r="H944" s="76">
        <v>300000</v>
      </c>
      <c r="I944" s="76">
        <v>142173.63</v>
      </c>
      <c r="J944" s="76">
        <v>0</v>
      </c>
      <c r="K944" s="76">
        <v>0</v>
      </c>
      <c r="L944" s="76">
        <v>0</v>
      </c>
      <c r="M944" s="76">
        <v>0</v>
      </c>
      <c r="N944" s="76">
        <v>0</v>
      </c>
      <c r="O944" s="76">
        <v>300000</v>
      </c>
      <c r="P944" s="56">
        <f t="shared" si="29"/>
        <v>0</v>
      </c>
    </row>
    <row r="945" spans="1:16" ht="14.4" hidden="1" x14ac:dyDescent="0.2">
      <c r="A945" s="75" t="s">
        <v>409</v>
      </c>
      <c r="B945" s="75" t="s">
        <v>764</v>
      </c>
      <c r="C945" s="58" t="str">
        <f t="shared" si="28"/>
        <v>21375500 Información y Comunicación</v>
      </c>
      <c r="D945" s="75" t="s">
        <v>18</v>
      </c>
      <c r="E945" s="75" t="s">
        <v>115</v>
      </c>
      <c r="F945" s="75" t="s">
        <v>116</v>
      </c>
      <c r="G945" s="76">
        <v>300000</v>
      </c>
      <c r="H945" s="76">
        <v>300000</v>
      </c>
      <c r="I945" s="76">
        <v>142173.63</v>
      </c>
      <c r="J945" s="76">
        <v>0</v>
      </c>
      <c r="K945" s="76">
        <v>0</v>
      </c>
      <c r="L945" s="76">
        <v>0</v>
      </c>
      <c r="M945" s="76">
        <v>0</v>
      </c>
      <c r="N945" s="76">
        <v>0</v>
      </c>
      <c r="O945" s="76">
        <v>300000</v>
      </c>
      <c r="P945" s="56">
        <f t="shared" si="29"/>
        <v>0</v>
      </c>
    </row>
    <row r="946" spans="1:16" ht="14.4" hidden="1" x14ac:dyDescent="0.2">
      <c r="A946" s="75" t="s">
        <v>409</v>
      </c>
      <c r="B946" s="75" t="s">
        <v>764</v>
      </c>
      <c r="C946" s="58" t="str">
        <f t="shared" si="28"/>
        <v>21375500 Información y Comunicación</v>
      </c>
      <c r="D946" s="75" t="s">
        <v>18</v>
      </c>
      <c r="E946" s="75" t="s">
        <v>121</v>
      </c>
      <c r="F946" s="75" t="s">
        <v>122</v>
      </c>
      <c r="G946" s="76">
        <v>37050000</v>
      </c>
      <c r="H946" s="76">
        <v>37050000</v>
      </c>
      <c r="I946" s="76">
        <v>23619400.09</v>
      </c>
      <c r="J946" s="76">
        <v>0</v>
      </c>
      <c r="K946" s="76">
        <v>6334439.9800000004</v>
      </c>
      <c r="L946" s="76">
        <v>970105</v>
      </c>
      <c r="M946" s="76">
        <v>8167653.3200000003</v>
      </c>
      <c r="N946" s="76">
        <v>8167653.3200000003</v>
      </c>
      <c r="O946" s="76">
        <v>21577801.699999999</v>
      </c>
      <c r="P946" s="56">
        <f t="shared" si="29"/>
        <v>0.22044948232118758</v>
      </c>
    </row>
    <row r="947" spans="1:16" ht="14.4" hidden="1" x14ac:dyDescent="0.2">
      <c r="A947" s="75" t="s">
        <v>409</v>
      </c>
      <c r="B947" s="75" t="s">
        <v>764</v>
      </c>
      <c r="C947" s="58" t="str">
        <f t="shared" si="28"/>
        <v>21375500 Información y Comunicación</v>
      </c>
      <c r="D947" s="75" t="s">
        <v>18</v>
      </c>
      <c r="E947" s="75" t="s">
        <v>123</v>
      </c>
      <c r="F947" s="75" t="s">
        <v>124</v>
      </c>
      <c r="G947" s="76">
        <v>8000000</v>
      </c>
      <c r="H947" s="76">
        <v>8000000</v>
      </c>
      <c r="I947" s="76">
        <v>4600000</v>
      </c>
      <c r="J947" s="76">
        <v>0</v>
      </c>
      <c r="K947" s="76">
        <v>2039817.5</v>
      </c>
      <c r="L947" s="76">
        <v>970105</v>
      </c>
      <c r="M947" s="76">
        <v>1526065</v>
      </c>
      <c r="N947" s="76">
        <v>1526065</v>
      </c>
      <c r="O947" s="76">
        <v>3464012.5</v>
      </c>
      <c r="P947" s="56">
        <f t="shared" si="29"/>
        <v>0.190758125</v>
      </c>
    </row>
    <row r="948" spans="1:16" ht="14.4" hidden="1" x14ac:dyDescent="0.2">
      <c r="A948" s="75" t="s">
        <v>409</v>
      </c>
      <c r="B948" s="75" t="s">
        <v>764</v>
      </c>
      <c r="C948" s="58" t="str">
        <f t="shared" si="28"/>
        <v>21375500 Información y Comunicación</v>
      </c>
      <c r="D948" s="75" t="s">
        <v>18</v>
      </c>
      <c r="E948" s="75" t="s">
        <v>127</v>
      </c>
      <c r="F948" s="75" t="s">
        <v>128</v>
      </c>
      <c r="G948" s="76">
        <v>2700000</v>
      </c>
      <c r="H948" s="76">
        <v>2700000</v>
      </c>
      <c r="I948" s="76">
        <v>2700000</v>
      </c>
      <c r="J948" s="76">
        <v>0</v>
      </c>
      <c r="K948" s="76">
        <v>2156967.86</v>
      </c>
      <c r="L948" s="76">
        <v>0</v>
      </c>
      <c r="M948" s="76">
        <v>531301.86</v>
      </c>
      <c r="N948" s="76">
        <v>531301.86</v>
      </c>
      <c r="O948" s="76">
        <v>11730.28</v>
      </c>
      <c r="P948" s="56">
        <f t="shared" si="29"/>
        <v>0.19677846666666665</v>
      </c>
    </row>
    <row r="949" spans="1:16" ht="14.4" hidden="1" x14ac:dyDescent="0.2">
      <c r="A949" s="75" t="s">
        <v>409</v>
      </c>
      <c r="B949" s="75" t="s">
        <v>764</v>
      </c>
      <c r="C949" s="58" t="str">
        <f t="shared" si="28"/>
        <v>21375500 Información y Comunicación</v>
      </c>
      <c r="D949" s="75" t="s">
        <v>18</v>
      </c>
      <c r="E949" s="75" t="s">
        <v>129</v>
      </c>
      <c r="F949" s="75" t="s">
        <v>130</v>
      </c>
      <c r="G949" s="76">
        <v>3000000</v>
      </c>
      <c r="H949" s="76">
        <v>3000000</v>
      </c>
      <c r="I949" s="76">
        <v>2138928.38</v>
      </c>
      <c r="J949" s="76">
        <v>0</v>
      </c>
      <c r="K949" s="76">
        <v>1522868.23</v>
      </c>
      <c r="L949" s="76">
        <v>0</v>
      </c>
      <c r="M949" s="76">
        <v>587359.18000000005</v>
      </c>
      <c r="N949" s="76">
        <v>587359.18000000005</v>
      </c>
      <c r="O949" s="76">
        <v>889772.59</v>
      </c>
      <c r="P949" s="56">
        <f t="shared" si="29"/>
        <v>0.19578639333333336</v>
      </c>
    </row>
    <row r="950" spans="1:16" ht="14.4" hidden="1" x14ac:dyDescent="0.2">
      <c r="A950" s="75" t="s">
        <v>409</v>
      </c>
      <c r="B950" s="75" t="s">
        <v>764</v>
      </c>
      <c r="C950" s="58" t="str">
        <f t="shared" si="28"/>
        <v>21375500 Información y Comunicación</v>
      </c>
      <c r="D950" s="75" t="s">
        <v>18</v>
      </c>
      <c r="E950" s="75" t="s">
        <v>131</v>
      </c>
      <c r="F950" s="75" t="s">
        <v>132</v>
      </c>
      <c r="G950" s="76">
        <v>150000</v>
      </c>
      <c r="H950" s="76">
        <v>150000</v>
      </c>
      <c r="I950" s="76">
        <v>0</v>
      </c>
      <c r="J950" s="76">
        <v>0</v>
      </c>
      <c r="K950" s="76">
        <v>0</v>
      </c>
      <c r="L950" s="76">
        <v>0</v>
      </c>
      <c r="M950" s="76">
        <v>0</v>
      </c>
      <c r="N950" s="76">
        <v>0</v>
      </c>
      <c r="O950" s="76">
        <v>150000</v>
      </c>
      <c r="P950" s="56">
        <f t="shared" si="29"/>
        <v>0</v>
      </c>
    </row>
    <row r="951" spans="1:16" ht="14.4" hidden="1" x14ac:dyDescent="0.2">
      <c r="A951" s="75" t="s">
        <v>409</v>
      </c>
      <c r="B951" s="75" t="s">
        <v>764</v>
      </c>
      <c r="C951" s="58" t="str">
        <f t="shared" si="28"/>
        <v>21375500 Información y Comunicación</v>
      </c>
      <c r="D951" s="75" t="s">
        <v>18</v>
      </c>
      <c r="E951" s="75" t="s">
        <v>133</v>
      </c>
      <c r="F951" s="75" t="s">
        <v>134</v>
      </c>
      <c r="G951" s="76">
        <v>3700000</v>
      </c>
      <c r="H951" s="76">
        <v>3700000</v>
      </c>
      <c r="I951" s="76">
        <v>3171554.39</v>
      </c>
      <c r="J951" s="76">
        <v>0</v>
      </c>
      <c r="K951" s="76">
        <v>286216.45</v>
      </c>
      <c r="L951" s="76">
        <v>0</v>
      </c>
      <c r="M951" s="76">
        <v>2046328.53</v>
      </c>
      <c r="N951" s="76">
        <v>2046328.53</v>
      </c>
      <c r="O951" s="76">
        <v>1367455.02</v>
      </c>
      <c r="P951" s="56">
        <f t="shared" si="29"/>
        <v>0.55306176486486491</v>
      </c>
    </row>
    <row r="952" spans="1:16" ht="14.4" hidden="1" x14ac:dyDescent="0.2">
      <c r="A952" s="75" t="s">
        <v>409</v>
      </c>
      <c r="B952" s="75" t="s">
        <v>764</v>
      </c>
      <c r="C952" s="58" t="str">
        <f t="shared" si="28"/>
        <v>21375500 Información y Comunicación</v>
      </c>
      <c r="D952" s="75" t="s">
        <v>18</v>
      </c>
      <c r="E952" s="75" t="s">
        <v>135</v>
      </c>
      <c r="F952" s="75" t="s">
        <v>136</v>
      </c>
      <c r="G952" s="76">
        <v>18000000</v>
      </c>
      <c r="H952" s="76">
        <v>18000000</v>
      </c>
      <c r="I952" s="76">
        <v>10319737.91</v>
      </c>
      <c r="J952" s="76">
        <v>0</v>
      </c>
      <c r="K952" s="76">
        <v>328569.94</v>
      </c>
      <c r="L952" s="76">
        <v>0</v>
      </c>
      <c r="M952" s="76">
        <v>3476598.75</v>
      </c>
      <c r="N952" s="76">
        <v>3476598.75</v>
      </c>
      <c r="O952" s="76">
        <v>14194831.310000001</v>
      </c>
      <c r="P952" s="56">
        <f t="shared" si="29"/>
        <v>0.19314437500000001</v>
      </c>
    </row>
    <row r="953" spans="1:16" ht="14.4" hidden="1" x14ac:dyDescent="0.2">
      <c r="A953" s="75" t="s">
        <v>409</v>
      </c>
      <c r="B953" s="75" t="s">
        <v>764</v>
      </c>
      <c r="C953" s="58" t="str">
        <f t="shared" si="28"/>
        <v>21375500 Información y Comunicación</v>
      </c>
      <c r="D953" s="75" t="s">
        <v>18</v>
      </c>
      <c r="E953" s="75" t="s">
        <v>137</v>
      </c>
      <c r="F953" s="75" t="s">
        <v>138</v>
      </c>
      <c r="G953" s="76">
        <v>1500000</v>
      </c>
      <c r="H953" s="76">
        <v>1500000</v>
      </c>
      <c r="I953" s="76">
        <v>689179.41</v>
      </c>
      <c r="J953" s="76">
        <v>0</v>
      </c>
      <c r="K953" s="76">
        <v>0</v>
      </c>
      <c r="L953" s="76">
        <v>0</v>
      </c>
      <c r="M953" s="76">
        <v>0</v>
      </c>
      <c r="N953" s="76">
        <v>0</v>
      </c>
      <c r="O953" s="76">
        <v>1500000</v>
      </c>
      <c r="P953" s="56">
        <f t="shared" si="29"/>
        <v>0</v>
      </c>
    </row>
    <row r="954" spans="1:16" ht="14.4" hidden="1" x14ac:dyDescent="0.2">
      <c r="A954" s="75" t="s">
        <v>409</v>
      </c>
      <c r="B954" s="75" t="s">
        <v>764</v>
      </c>
      <c r="C954" s="58" t="str">
        <f t="shared" si="28"/>
        <v>21375500 Información y Comunicación</v>
      </c>
      <c r="D954" s="75" t="s">
        <v>18</v>
      </c>
      <c r="E954" s="75" t="s">
        <v>139</v>
      </c>
      <c r="F954" s="75" t="s">
        <v>140</v>
      </c>
      <c r="G954" s="76">
        <v>250000</v>
      </c>
      <c r="H954" s="76">
        <v>250000</v>
      </c>
      <c r="I954" s="76">
        <v>200000</v>
      </c>
      <c r="J954" s="76">
        <v>0</v>
      </c>
      <c r="K954" s="76">
        <v>21770</v>
      </c>
      <c r="L954" s="76">
        <v>0</v>
      </c>
      <c r="M954" s="76">
        <v>177730</v>
      </c>
      <c r="N954" s="76">
        <v>177730</v>
      </c>
      <c r="O954" s="76">
        <v>50500</v>
      </c>
      <c r="P954" s="56">
        <f t="shared" si="29"/>
        <v>0.71092</v>
      </c>
    </row>
    <row r="955" spans="1:16" ht="14.4" hidden="1" x14ac:dyDescent="0.2">
      <c r="A955" s="75" t="s">
        <v>409</v>
      </c>
      <c r="B955" s="75" t="s">
        <v>764</v>
      </c>
      <c r="C955" s="58" t="str">
        <f t="shared" si="28"/>
        <v>21375500 Información y Comunicación</v>
      </c>
      <c r="D955" s="75" t="s">
        <v>18</v>
      </c>
      <c r="E955" s="75" t="s">
        <v>143</v>
      </c>
      <c r="F955" s="75" t="s">
        <v>144</v>
      </c>
      <c r="G955" s="76">
        <v>250000</v>
      </c>
      <c r="H955" s="76">
        <v>250000</v>
      </c>
      <c r="I955" s="76">
        <v>200000</v>
      </c>
      <c r="J955" s="76">
        <v>0</v>
      </c>
      <c r="K955" s="76">
        <v>21770</v>
      </c>
      <c r="L955" s="76">
        <v>0</v>
      </c>
      <c r="M955" s="76">
        <v>177730</v>
      </c>
      <c r="N955" s="76">
        <v>177730</v>
      </c>
      <c r="O955" s="76">
        <v>50500</v>
      </c>
      <c r="P955" s="56">
        <f t="shared" si="29"/>
        <v>0.71092</v>
      </c>
    </row>
    <row r="956" spans="1:16" ht="14.4" hidden="1" x14ac:dyDescent="0.2">
      <c r="A956" s="75" t="s">
        <v>409</v>
      </c>
      <c r="B956" s="75" t="s">
        <v>764</v>
      </c>
      <c r="C956" s="58" t="str">
        <f t="shared" si="28"/>
        <v>21375500 Información y Comunicación</v>
      </c>
      <c r="D956" s="75" t="s">
        <v>18</v>
      </c>
      <c r="E956" s="75" t="s">
        <v>145</v>
      </c>
      <c r="F956" s="75" t="s">
        <v>146</v>
      </c>
      <c r="G956" s="76">
        <v>800000</v>
      </c>
      <c r="H956" s="76">
        <v>800000</v>
      </c>
      <c r="I956" s="76">
        <v>370887.34</v>
      </c>
      <c r="J956" s="76">
        <v>0</v>
      </c>
      <c r="K956" s="76">
        <v>0</v>
      </c>
      <c r="L956" s="76">
        <v>0</v>
      </c>
      <c r="M956" s="76">
        <v>0</v>
      </c>
      <c r="N956" s="76">
        <v>0</v>
      </c>
      <c r="O956" s="76">
        <v>800000</v>
      </c>
      <c r="P956" s="56">
        <f t="shared" si="29"/>
        <v>0</v>
      </c>
    </row>
    <row r="957" spans="1:16" ht="14.4" hidden="1" x14ac:dyDescent="0.2">
      <c r="A957" s="75" t="s">
        <v>409</v>
      </c>
      <c r="B957" s="75" t="s">
        <v>764</v>
      </c>
      <c r="C957" s="58" t="str">
        <f t="shared" si="28"/>
        <v>21375500 Información y Comunicación</v>
      </c>
      <c r="D957" s="75" t="s">
        <v>18</v>
      </c>
      <c r="E957" s="75" t="s">
        <v>289</v>
      </c>
      <c r="F957" s="75" t="s">
        <v>290</v>
      </c>
      <c r="G957" s="76">
        <v>100000</v>
      </c>
      <c r="H957" s="76">
        <v>100000</v>
      </c>
      <c r="I957" s="76">
        <v>70887.34</v>
      </c>
      <c r="J957" s="76">
        <v>0</v>
      </c>
      <c r="K957" s="76">
        <v>0</v>
      </c>
      <c r="L957" s="76">
        <v>0</v>
      </c>
      <c r="M957" s="76">
        <v>0</v>
      </c>
      <c r="N957" s="76">
        <v>0</v>
      </c>
      <c r="O957" s="76">
        <v>100000</v>
      </c>
      <c r="P957" s="56">
        <f t="shared" si="29"/>
        <v>0</v>
      </c>
    </row>
    <row r="958" spans="1:16" ht="14.4" hidden="1" x14ac:dyDescent="0.2">
      <c r="A958" s="75" t="s">
        <v>409</v>
      </c>
      <c r="B958" s="75" t="s">
        <v>764</v>
      </c>
      <c r="C958" s="58" t="str">
        <f t="shared" si="28"/>
        <v>21375500 Información y Comunicación</v>
      </c>
      <c r="D958" s="75" t="s">
        <v>18</v>
      </c>
      <c r="E958" s="75" t="s">
        <v>147</v>
      </c>
      <c r="F958" s="75" t="s">
        <v>148</v>
      </c>
      <c r="G958" s="76">
        <v>600000</v>
      </c>
      <c r="H958" s="76">
        <v>600000</v>
      </c>
      <c r="I958" s="76">
        <v>300000</v>
      </c>
      <c r="J958" s="76">
        <v>0</v>
      </c>
      <c r="K958" s="76">
        <v>0</v>
      </c>
      <c r="L958" s="76">
        <v>0</v>
      </c>
      <c r="M958" s="76">
        <v>0</v>
      </c>
      <c r="N958" s="76">
        <v>0</v>
      </c>
      <c r="O958" s="76">
        <v>600000</v>
      </c>
      <c r="P958" s="56">
        <f t="shared" si="29"/>
        <v>0</v>
      </c>
    </row>
    <row r="959" spans="1:16" ht="14.4" hidden="1" x14ac:dyDescent="0.2">
      <c r="A959" s="75" t="s">
        <v>409</v>
      </c>
      <c r="B959" s="75" t="s">
        <v>764</v>
      </c>
      <c r="C959" s="58" t="str">
        <f t="shared" si="28"/>
        <v>21375500 Información y Comunicación</v>
      </c>
      <c r="D959" s="75" t="s">
        <v>18</v>
      </c>
      <c r="E959" s="75" t="s">
        <v>149</v>
      </c>
      <c r="F959" s="75" t="s">
        <v>150</v>
      </c>
      <c r="G959" s="76">
        <v>100000</v>
      </c>
      <c r="H959" s="76">
        <v>100000</v>
      </c>
      <c r="I959" s="76">
        <v>0</v>
      </c>
      <c r="J959" s="76">
        <v>0</v>
      </c>
      <c r="K959" s="76">
        <v>0</v>
      </c>
      <c r="L959" s="76">
        <v>0</v>
      </c>
      <c r="M959" s="76">
        <v>0</v>
      </c>
      <c r="N959" s="76">
        <v>0</v>
      </c>
      <c r="O959" s="76">
        <v>100000</v>
      </c>
      <c r="P959" s="56">
        <f t="shared" si="29"/>
        <v>0</v>
      </c>
    </row>
    <row r="960" spans="1:16" ht="14.4" hidden="1" x14ac:dyDescent="0.2">
      <c r="A960" s="75" t="s">
        <v>409</v>
      </c>
      <c r="B960" s="75" t="s">
        <v>764</v>
      </c>
      <c r="C960" s="58" t="str">
        <f t="shared" si="28"/>
        <v>21375500 Información y Comunicación</v>
      </c>
      <c r="D960" s="75" t="s">
        <v>18</v>
      </c>
      <c r="E960" s="75" t="s">
        <v>151</v>
      </c>
      <c r="F960" s="75" t="s">
        <v>152</v>
      </c>
      <c r="G960" s="76">
        <v>62752887</v>
      </c>
      <c r="H960" s="76">
        <v>62752887</v>
      </c>
      <c r="I960" s="76">
        <v>39052490.759999998</v>
      </c>
      <c r="J960" s="76">
        <v>0</v>
      </c>
      <c r="K960" s="76">
        <v>2030485.16</v>
      </c>
      <c r="L960" s="76">
        <v>1414510.81</v>
      </c>
      <c r="M960" s="76">
        <v>13030938.91</v>
      </c>
      <c r="N960" s="76">
        <v>9618177.8200000003</v>
      </c>
      <c r="O960" s="76">
        <v>46276952.119999997</v>
      </c>
      <c r="P960" s="56">
        <f t="shared" si="29"/>
        <v>0.2076548113236607</v>
      </c>
    </row>
    <row r="961" spans="1:16" ht="14.4" hidden="1" x14ac:dyDescent="0.2">
      <c r="A961" s="75" t="s">
        <v>409</v>
      </c>
      <c r="B961" s="75" t="s">
        <v>764</v>
      </c>
      <c r="C961" s="58" t="str">
        <f t="shared" si="28"/>
        <v>21375500 Información y Comunicación</v>
      </c>
      <c r="D961" s="75" t="s">
        <v>18</v>
      </c>
      <c r="E961" s="75" t="s">
        <v>153</v>
      </c>
      <c r="F961" s="75" t="s">
        <v>154</v>
      </c>
      <c r="G961" s="76">
        <v>9900000</v>
      </c>
      <c r="H961" s="76">
        <v>9900000</v>
      </c>
      <c r="I961" s="76">
        <v>8186245.96</v>
      </c>
      <c r="J961" s="76">
        <v>0</v>
      </c>
      <c r="K961" s="76">
        <v>1958946.1</v>
      </c>
      <c r="L961" s="76">
        <v>332813.25</v>
      </c>
      <c r="M961" s="76">
        <v>3010986.87</v>
      </c>
      <c r="N961" s="76">
        <v>3010986.87</v>
      </c>
      <c r="O961" s="76">
        <v>4597253.78</v>
      </c>
      <c r="P961" s="56">
        <f t="shared" si="29"/>
        <v>0.30414008787878788</v>
      </c>
    </row>
    <row r="962" spans="1:16" ht="14.4" hidden="1" x14ac:dyDescent="0.2">
      <c r="A962" s="75" t="s">
        <v>409</v>
      </c>
      <c r="B962" s="75" t="s">
        <v>764</v>
      </c>
      <c r="C962" s="58" t="str">
        <f t="shared" si="28"/>
        <v>21375500 Información y Comunicación</v>
      </c>
      <c r="D962" s="75" t="s">
        <v>18</v>
      </c>
      <c r="E962" s="75" t="s">
        <v>155</v>
      </c>
      <c r="F962" s="75" t="s">
        <v>156</v>
      </c>
      <c r="G962" s="76">
        <v>3700000</v>
      </c>
      <c r="H962" s="76">
        <v>3700000</v>
      </c>
      <c r="I962" s="76">
        <v>2622831.36</v>
      </c>
      <c r="J962" s="76">
        <v>0</v>
      </c>
      <c r="K962" s="76">
        <v>529969</v>
      </c>
      <c r="L962" s="76">
        <v>0</v>
      </c>
      <c r="M962" s="76">
        <v>1020031</v>
      </c>
      <c r="N962" s="76">
        <v>1020031</v>
      </c>
      <c r="O962" s="76">
        <v>2150000</v>
      </c>
      <c r="P962" s="56">
        <f t="shared" si="29"/>
        <v>0.27568405405405405</v>
      </c>
    </row>
    <row r="963" spans="1:16" ht="14.4" hidden="1" x14ac:dyDescent="0.2">
      <c r="A963" s="75" t="s">
        <v>409</v>
      </c>
      <c r="B963" s="75" t="s">
        <v>764</v>
      </c>
      <c r="C963" s="58" t="str">
        <f t="shared" si="28"/>
        <v>21375500 Información y Comunicación</v>
      </c>
      <c r="D963" s="75" t="s">
        <v>18</v>
      </c>
      <c r="E963" s="75" t="s">
        <v>159</v>
      </c>
      <c r="F963" s="75" t="s">
        <v>160</v>
      </c>
      <c r="G963" s="76">
        <v>6000000</v>
      </c>
      <c r="H963" s="76">
        <v>6000000</v>
      </c>
      <c r="I963" s="76">
        <v>5421639.9299999997</v>
      </c>
      <c r="J963" s="76">
        <v>0</v>
      </c>
      <c r="K963" s="76">
        <v>1428977.1</v>
      </c>
      <c r="L963" s="76">
        <v>332813.25</v>
      </c>
      <c r="M963" s="76">
        <v>1990955.87</v>
      </c>
      <c r="N963" s="76">
        <v>1990955.87</v>
      </c>
      <c r="O963" s="76">
        <v>2247253.7799999998</v>
      </c>
      <c r="P963" s="56">
        <f t="shared" si="29"/>
        <v>0.33182597833333333</v>
      </c>
    </row>
    <row r="964" spans="1:16" ht="14.4" hidden="1" x14ac:dyDescent="0.2">
      <c r="A964" s="75" t="s">
        <v>409</v>
      </c>
      <c r="B964" s="75" t="s">
        <v>764</v>
      </c>
      <c r="C964" s="58" t="str">
        <f t="shared" si="28"/>
        <v>21375500 Información y Comunicación</v>
      </c>
      <c r="D964" s="75" t="s">
        <v>18</v>
      </c>
      <c r="E964" s="75" t="s">
        <v>161</v>
      </c>
      <c r="F964" s="75" t="s">
        <v>162</v>
      </c>
      <c r="G964" s="76">
        <v>200000</v>
      </c>
      <c r="H964" s="76">
        <v>200000</v>
      </c>
      <c r="I964" s="76">
        <v>141774.67000000001</v>
      </c>
      <c r="J964" s="76">
        <v>0</v>
      </c>
      <c r="K964" s="76">
        <v>0</v>
      </c>
      <c r="L964" s="76">
        <v>0</v>
      </c>
      <c r="M964" s="76">
        <v>0</v>
      </c>
      <c r="N964" s="76">
        <v>0</v>
      </c>
      <c r="O964" s="76">
        <v>200000</v>
      </c>
      <c r="P964" s="56">
        <f t="shared" si="29"/>
        <v>0</v>
      </c>
    </row>
    <row r="965" spans="1:16" ht="14.4" hidden="1" x14ac:dyDescent="0.2">
      <c r="A965" s="75" t="s">
        <v>409</v>
      </c>
      <c r="B965" s="75" t="s">
        <v>764</v>
      </c>
      <c r="C965" s="58" t="str">
        <f t="shared" si="28"/>
        <v>21375500 Información y Comunicación</v>
      </c>
      <c r="D965" s="75" t="s">
        <v>18</v>
      </c>
      <c r="E965" s="75" t="s">
        <v>169</v>
      </c>
      <c r="F965" s="75" t="s">
        <v>170</v>
      </c>
      <c r="G965" s="76">
        <v>4300000</v>
      </c>
      <c r="H965" s="76">
        <v>4300000</v>
      </c>
      <c r="I965" s="76">
        <v>2593058.6</v>
      </c>
      <c r="J965" s="76">
        <v>0</v>
      </c>
      <c r="K965" s="76">
        <v>0</v>
      </c>
      <c r="L965" s="76">
        <v>522415.2</v>
      </c>
      <c r="M965" s="76">
        <v>0</v>
      </c>
      <c r="N965" s="76">
        <v>0</v>
      </c>
      <c r="O965" s="76">
        <v>3777584.8</v>
      </c>
      <c r="P965" s="56">
        <f t="shared" si="29"/>
        <v>0</v>
      </c>
    </row>
    <row r="966" spans="1:16" ht="14.4" hidden="1" x14ac:dyDescent="0.2">
      <c r="A966" s="75" t="s">
        <v>409</v>
      </c>
      <c r="B966" s="75" t="s">
        <v>764</v>
      </c>
      <c r="C966" s="58" t="str">
        <f t="shared" si="28"/>
        <v>21375500 Información y Comunicación</v>
      </c>
      <c r="D966" s="75" t="s">
        <v>18</v>
      </c>
      <c r="E966" s="75" t="s">
        <v>171</v>
      </c>
      <c r="F966" s="75" t="s">
        <v>172</v>
      </c>
      <c r="G966" s="76">
        <v>1000000</v>
      </c>
      <c r="H966" s="76">
        <v>1000000</v>
      </c>
      <c r="I966" s="76">
        <v>810222.07</v>
      </c>
      <c r="J966" s="76">
        <v>0</v>
      </c>
      <c r="K966" s="76">
        <v>0</v>
      </c>
      <c r="L966" s="76">
        <v>276167.40000000002</v>
      </c>
      <c r="M966" s="76">
        <v>0</v>
      </c>
      <c r="N966" s="76">
        <v>0</v>
      </c>
      <c r="O966" s="76">
        <v>723832.6</v>
      </c>
      <c r="P966" s="56">
        <f t="shared" si="29"/>
        <v>0</v>
      </c>
    </row>
    <row r="967" spans="1:16" ht="14.4" hidden="1" x14ac:dyDescent="0.2">
      <c r="A967" s="75" t="s">
        <v>409</v>
      </c>
      <c r="B967" s="75" t="s">
        <v>764</v>
      </c>
      <c r="C967" s="58" t="str">
        <f t="shared" ref="C967:C1030" si="30">+CONCATENATE(A967," ",B967)</f>
        <v>21375500 Información y Comunicación</v>
      </c>
      <c r="D967" s="75" t="s">
        <v>18</v>
      </c>
      <c r="E967" s="75" t="s">
        <v>175</v>
      </c>
      <c r="F967" s="75" t="s">
        <v>176</v>
      </c>
      <c r="G967" s="76">
        <v>300000</v>
      </c>
      <c r="H967" s="76">
        <v>300000</v>
      </c>
      <c r="I967" s="76">
        <v>212662</v>
      </c>
      <c r="J967" s="76">
        <v>0</v>
      </c>
      <c r="K967" s="76">
        <v>0</v>
      </c>
      <c r="L967" s="76">
        <v>0</v>
      </c>
      <c r="M967" s="76">
        <v>0</v>
      </c>
      <c r="N967" s="76">
        <v>0</v>
      </c>
      <c r="O967" s="76">
        <v>300000</v>
      </c>
      <c r="P967" s="56">
        <f t="shared" ref="P967:P1030" si="31">+IFERROR(M967/H967,0)</f>
        <v>0</v>
      </c>
    </row>
    <row r="968" spans="1:16" ht="14.4" hidden="1" x14ac:dyDescent="0.2">
      <c r="A968" s="75" t="s">
        <v>409</v>
      </c>
      <c r="B968" s="75" t="s">
        <v>764</v>
      </c>
      <c r="C968" s="58" t="str">
        <f t="shared" si="30"/>
        <v>21375500 Información y Comunicación</v>
      </c>
      <c r="D968" s="75" t="s">
        <v>18</v>
      </c>
      <c r="E968" s="75" t="s">
        <v>177</v>
      </c>
      <c r="F968" s="75" t="s">
        <v>178</v>
      </c>
      <c r="G968" s="76">
        <v>2500000</v>
      </c>
      <c r="H968" s="76">
        <v>2500000</v>
      </c>
      <c r="I968" s="76">
        <v>1174529.28</v>
      </c>
      <c r="J968" s="76">
        <v>0</v>
      </c>
      <c r="K968" s="76">
        <v>0</v>
      </c>
      <c r="L968" s="76">
        <v>54991.56</v>
      </c>
      <c r="M968" s="76">
        <v>0</v>
      </c>
      <c r="N968" s="76">
        <v>0</v>
      </c>
      <c r="O968" s="76">
        <v>2445008.44</v>
      </c>
      <c r="P968" s="56">
        <f t="shared" si="31"/>
        <v>0</v>
      </c>
    </row>
    <row r="969" spans="1:16" ht="14.4" hidden="1" x14ac:dyDescent="0.2">
      <c r="A969" s="75" t="s">
        <v>409</v>
      </c>
      <c r="B969" s="75" t="s">
        <v>764</v>
      </c>
      <c r="C969" s="58" t="str">
        <f t="shared" si="30"/>
        <v>21375500 Información y Comunicación</v>
      </c>
      <c r="D969" s="75" t="s">
        <v>18</v>
      </c>
      <c r="E969" s="75" t="s">
        <v>179</v>
      </c>
      <c r="F969" s="75" t="s">
        <v>180</v>
      </c>
      <c r="G969" s="76">
        <v>250000</v>
      </c>
      <c r="H969" s="76">
        <v>250000</v>
      </c>
      <c r="I969" s="76">
        <v>177218.33</v>
      </c>
      <c r="J969" s="76">
        <v>0</v>
      </c>
      <c r="K969" s="76">
        <v>0</v>
      </c>
      <c r="L969" s="76">
        <v>0</v>
      </c>
      <c r="M969" s="76">
        <v>0</v>
      </c>
      <c r="N969" s="76">
        <v>0</v>
      </c>
      <c r="O969" s="76">
        <v>250000</v>
      </c>
      <c r="P969" s="56">
        <f t="shared" si="31"/>
        <v>0</v>
      </c>
    </row>
    <row r="970" spans="1:16" ht="14.4" hidden="1" x14ac:dyDescent="0.2">
      <c r="A970" s="75" t="s">
        <v>409</v>
      </c>
      <c r="B970" s="75" t="s">
        <v>764</v>
      </c>
      <c r="C970" s="58" t="str">
        <f t="shared" si="30"/>
        <v>21375500 Información y Comunicación</v>
      </c>
      <c r="D970" s="75" t="s">
        <v>18</v>
      </c>
      <c r="E970" s="75" t="s">
        <v>181</v>
      </c>
      <c r="F970" s="75" t="s">
        <v>182</v>
      </c>
      <c r="G970" s="76">
        <v>250000</v>
      </c>
      <c r="H970" s="76">
        <v>250000</v>
      </c>
      <c r="I970" s="76">
        <v>218426.92</v>
      </c>
      <c r="J970" s="76">
        <v>0</v>
      </c>
      <c r="K970" s="76">
        <v>0</v>
      </c>
      <c r="L970" s="76">
        <v>191256.24</v>
      </c>
      <c r="M970" s="76">
        <v>0</v>
      </c>
      <c r="N970" s="76">
        <v>0</v>
      </c>
      <c r="O970" s="76">
        <v>58743.76</v>
      </c>
      <c r="P970" s="56">
        <f t="shared" si="31"/>
        <v>0</v>
      </c>
    </row>
    <row r="971" spans="1:16" ht="14.4" hidden="1" x14ac:dyDescent="0.2">
      <c r="A971" s="75" t="s">
        <v>409</v>
      </c>
      <c r="B971" s="75" t="s">
        <v>764</v>
      </c>
      <c r="C971" s="58" t="str">
        <f t="shared" si="30"/>
        <v>21375500 Información y Comunicación</v>
      </c>
      <c r="D971" s="75" t="s">
        <v>18</v>
      </c>
      <c r="E971" s="75" t="s">
        <v>183</v>
      </c>
      <c r="F971" s="75" t="s">
        <v>184</v>
      </c>
      <c r="G971" s="76">
        <v>13902887</v>
      </c>
      <c r="H971" s="76">
        <v>13902887</v>
      </c>
      <c r="I971" s="76">
        <v>6469671.46</v>
      </c>
      <c r="J971" s="76">
        <v>0</v>
      </c>
      <c r="K971" s="76">
        <v>0</v>
      </c>
      <c r="L971" s="76">
        <v>187776.38</v>
      </c>
      <c r="M971" s="76">
        <v>0</v>
      </c>
      <c r="N971" s="76">
        <v>0</v>
      </c>
      <c r="O971" s="76">
        <v>13715110.619999999</v>
      </c>
      <c r="P971" s="56">
        <f t="shared" si="31"/>
        <v>0</v>
      </c>
    </row>
    <row r="972" spans="1:16" ht="14.4" hidden="1" x14ac:dyDescent="0.2">
      <c r="A972" s="75" t="s">
        <v>409</v>
      </c>
      <c r="B972" s="75" t="s">
        <v>764</v>
      </c>
      <c r="C972" s="58" t="str">
        <f t="shared" si="30"/>
        <v>21375500 Información y Comunicación</v>
      </c>
      <c r="D972" s="75" t="s">
        <v>18</v>
      </c>
      <c r="E972" s="75" t="s">
        <v>185</v>
      </c>
      <c r="F972" s="75" t="s">
        <v>186</v>
      </c>
      <c r="G972" s="76">
        <v>300000</v>
      </c>
      <c r="H972" s="76">
        <v>300000</v>
      </c>
      <c r="I972" s="76">
        <v>233808.51</v>
      </c>
      <c r="J972" s="76">
        <v>0</v>
      </c>
      <c r="K972" s="76">
        <v>0</v>
      </c>
      <c r="L972" s="76">
        <v>177787.41</v>
      </c>
      <c r="M972" s="76">
        <v>0</v>
      </c>
      <c r="N972" s="76">
        <v>0</v>
      </c>
      <c r="O972" s="76">
        <v>122212.59</v>
      </c>
      <c r="P972" s="56">
        <f t="shared" si="31"/>
        <v>0</v>
      </c>
    </row>
    <row r="973" spans="1:16" ht="14.4" hidden="1" x14ac:dyDescent="0.2">
      <c r="A973" s="75" t="s">
        <v>409</v>
      </c>
      <c r="B973" s="75" t="s">
        <v>764</v>
      </c>
      <c r="C973" s="58" t="str">
        <f t="shared" si="30"/>
        <v>21375500 Información y Comunicación</v>
      </c>
      <c r="D973" s="75" t="s">
        <v>18</v>
      </c>
      <c r="E973" s="75" t="s">
        <v>187</v>
      </c>
      <c r="F973" s="75" t="s">
        <v>188</v>
      </c>
      <c r="G973" s="76">
        <v>13602887</v>
      </c>
      <c r="H973" s="76">
        <v>13602887</v>
      </c>
      <c r="I973" s="76">
        <v>6235862.9500000002</v>
      </c>
      <c r="J973" s="76">
        <v>0</v>
      </c>
      <c r="K973" s="76">
        <v>0</v>
      </c>
      <c r="L973" s="76">
        <v>9988.9699999999993</v>
      </c>
      <c r="M973" s="76">
        <v>0</v>
      </c>
      <c r="N973" s="76">
        <v>0</v>
      </c>
      <c r="O973" s="76">
        <v>13592898.029999999</v>
      </c>
      <c r="P973" s="56">
        <f t="shared" si="31"/>
        <v>0</v>
      </c>
    </row>
    <row r="974" spans="1:16" ht="14.4" hidden="1" x14ac:dyDescent="0.2">
      <c r="A974" s="75" t="s">
        <v>409</v>
      </c>
      <c r="B974" s="75" t="s">
        <v>764</v>
      </c>
      <c r="C974" s="58" t="str">
        <f t="shared" si="30"/>
        <v>21375500 Información y Comunicación</v>
      </c>
      <c r="D974" s="75" t="s">
        <v>18</v>
      </c>
      <c r="E974" s="75" t="s">
        <v>189</v>
      </c>
      <c r="F974" s="75" t="s">
        <v>190</v>
      </c>
      <c r="G974" s="76">
        <v>34650000</v>
      </c>
      <c r="H974" s="76">
        <v>34650000</v>
      </c>
      <c r="I974" s="76">
        <v>21803514.739999998</v>
      </c>
      <c r="J974" s="76">
        <v>0</v>
      </c>
      <c r="K974" s="76">
        <v>71539.06</v>
      </c>
      <c r="L974" s="76">
        <v>371505.98</v>
      </c>
      <c r="M974" s="76">
        <v>10019952.039999999</v>
      </c>
      <c r="N974" s="76">
        <v>6607190.9500000002</v>
      </c>
      <c r="O974" s="76">
        <v>24187002.920000002</v>
      </c>
      <c r="P974" s="56">
        <f t="shared" si="31"/>
        <v>0.28917610505050501</v>
      </c>
    </row>
    <row r="975" spans="1:16" ht="14.4" hidden="1" x14ac:dyDescent="0.2">
      <c r="A975" s="75" t="s">
        <v>409</v>
      </c>
      <c r="B975" s="75" t="s">
        <v>764</v>
      </c>
      <c r="C975" s="58" t="str">
        <f t="shared" si="30"/>
        <v>21375500 Información y Comunicación</v>
      </c>
      <c r="D975" s="75" t="s">
        <v>18</v>
      </c>
      <c r="E975" s="75" t="s">
        <v>191</v>
      </c>
      <c r="F975" s="75" t="s">
        <v>192</v>
      </c>
      <c r="G975" s="76">
        <v>600000</v>
      </c>
      <c r="H975" s="76">
        <v>3600000</v>
      </c>
      <c r="I975" s="76">
        <v>1798669.2</v>
      </c>
      <c r="J975" s="76">
        <v>0</v>
      </c>
      <c r="K975" s="76">
        <v>0</v>
      </c>
      <c r="L975" s="76">
        <v>0</v>
      </c>
      <c r="M975" s="76">
        <v>0</v>
      </c>
      <c r="N975" s="76">
        <v>0</v>
      </c>
      <c r="O975" s="76">
        <v>3600000</v>
      </c>
      <c r="P975" s="56">
        <f t="shared" si="31"/>
        <v>0</v>
      </c>
    </row>
    <row r="976" spans="1:16" ht="14.4" hidden="1" x14ac:dyDescent="0.2">
      <c r="A976" s="75" t="s">
        <v>409</v>
      </c>
      <c r="B976" s="75" t="s">
        <v>764</v>
      </c>
      <c r="C976" s="58" t="str">
        <f t="shared" si="30"/>
        <v>21375500 Información y Comunicación</v>
      </c>
      <c r="D976" s="75" t="s">
        <v>18</v>
      </c>
      <c r="E976" s="75" t="s">
        <v>195</v>
      </c>
      <c r="F976" s="75" t="s">
        <v>196</v>
      </c>
      <c r="G976" s="76">
        <v>17000000</v>
      </c>
      <c r="H976" s="76">
        <v>17000000</v>
      </c>
      <c r="I976" s="76">
        <v>7812111.2800000003</v>
      </c>
      <c r="J976" s="76">
        <v>0</v>
      </c>
      <c r="K976" s="76">
        <v>3194.22</v>
      </c>
      <c r="L976" s="76">
        <v>0</v>
      </c>
      <c r="M976" s="76">
        <v>48011.3</v>
      </c>
      <c r="N976" s="76">
        <v>48011.3</v>
      </c>
      <c r="O976" s="76">
        <v>16948794.48</v>
      </c>
      <c r="P976" s="56">
        <f t="shared" si="31"/>
        <v>2.8241941176470591E-3</v>
      </c>
    </row>
    <row r="977" spans="1:16" ht="14.4" hidden="1" x14ac:dyDescent="0.2">
      <c r="A977" s="75" t="s">
        <v>409</v>
      </c>
      <c r="B977" s="75" t="s">
        <v>764</v>
      </c>
      <c r="C977" s="58" t="str">
        <f t="shared" si="30"/>
        <v>21375500 Información y Comunicación</v>
      </c>
      <c r="D977" s="75" t="s">
        <v>18</v>
      </c>
      <c r="E977" s="75" t="s">
        <v>197</v>
      </c>
      <c r="F977" s="75" t="s">
        <v>198</v>
      </c>
      <c r="G977" s="76">
        <v>1500000</v>
      </c>
      <c r="H977" s="76">
        <v>1500000</v>
      </c>
      <c r="I977" s="76">
        <v>688637.19</v>
      </c>
      <c r="J977" s="76">
        <v>0</v>
      </c>
      <c r="K977" s="76">
        <v>0</v>
      </c>
      <c r="L977" s="76">
        <v>0</v>
      </c>
      <c r="M977" s="76">
        <v>0</v>
      </c>
      <c r="N977" s="76">
        <v>0</v>
      </c>
      <c r="O977" s="76">
        <v>1500000</v>
      </c>
      <c r="P977" s="56">
        <f t="shared" si="31"/>
        <v>0</v>
      </c>
    </row>
    <row r="978" spans="1:16" ht="14.4" hidden="1" x14ac:dyDescent="0.2">
      <c r="A978" s="75" t="s">
        <v>409</v>
      </c>
      <c r="B978" s="75" t="s">
        <v>764</v>
      </c>
      <c r="C978" s="58" t="str">
        <f t="shared" si="30"/>
        <v>21375500 Información y Comunicación</v>
      </c>
      <c r="D978" s="75" t="s">
        <v>18</v>
      </c>
      <c r="E978" s="75" t="s">
        <v>199</v>
      </c>
      <c r="F978" s="75" t="s">
        <v>200</v>
      </c>
      <c r="G978" s="76">
        <v>15000000</v>
      </c>
      <c r="H978" s="76">
        <v>12000000</v>
      </c>
      <c r="I978" s="76">
        <v>11100656.289999999</v>
      </c>
      <c r="J978" s="76">
        <v>0</v>
      </c>
      <c r="K978" s="76">
        <v>68344.84</v>
      </c>
      <c r="L978" s="76">
        <v>284545.3</v>
      </c>
      <c r="M978" s="76">
        <v>9971940.7400000002</v>
      </c>
      <c r="N978" s="76">
        <v>6559179.6500000004</v>
      </c>
      <c r="O978" s="76">
        <v>1675169.12</v>
      </c>
      <c r="P978" s="56">
        <f t="shared" si="31"/>
        <v>0.8309950616666667</v>
      </c>
    </row>
    <row r="979" spans="1:16" ht="14.4" hidden="1" x14ac:dyDescent="0.2">
      <c r="A979" s="75" t="s">
        <v>409</v>
      </c>
      <c r="B979" s="75" t="s">
        <v>764</v>
      </c>
      <c r="C979" s="58" t="str">
        <f t="shared" si="30"/>
        <v>21375500 Información y Comunicación</v>
      </c>
      <c r="D979" s="75" t="s">
        <v>18</v>
      </c>
      <c r="E979" s="75" t="s">
        <v>201</v>
      </c>
      <c r="F979" s="75" t="s">
        <v>202</v>
      </c>
      <c r="G979" s="76">
        <v>500000</v>
      </c>
      <c r="H979" s="76">
        <v>500000</v>
      </c>
      <c r="I979" s="76">
        <v>354436.67</v>
      </c>
      <c r="J979" s="76">
        <v>0</v>
      </c>
      <c r="K979" s="76">
        <v>0</v>
      </c>
      <c r="L979" s="76">
        <v>37958.230000000003</v>
      </c>
      <c r="M979" s="76">
        <v>0</v>
      </c>
      <c r="N979" s="76">
        <v>0</v>
      </c>
      <c r="O979" s="76">
        <v>462041.77</v>
      </c>
      <c r="P979" s="56">
        <f t="shared" si="31"/>
        <v>0</v>
      </c>
    </row>
    <row r="980" spans="1:16" ht="14.4" hidden="1" x14ac:dyDescent="0.2">
      <c r="A980" s="75" t="s">
        <v>409</v>
      </c>
      <c r="B980" s="75" t="s">
        <v>764</v>
      </c>
      <c r="C980" s="58" t="str">
        <f t="shared" si="30"/>
        <v>21375500 Información y Comunicación</v>
      </c>
      <c r="D980" s="75" t="s">
        <v>18</v>
      </c>
      <c r="E980" s="75" t="s">
        <v>205</v>
      </c>
      <c r="F980" s="75" t="s">
        <v>206</v>
      </c>
      <c r="G980" s="76">
        <v>50000</v>
      </c>
      <c r="H980" s="76">
        <v>50000</v>
      </c>
      <c r="I980" s="76">
        <v>49004.11</v>
      </c>
      <c r="J980" s="76">
        <v>0</v>
      </c>
      <c r="K980" s="76">
        <v>0</v>
      </c>
      <c r="L980" s="76">
        <v>49002.45</v>
      </c>
      <c r="M980" s="76">
        <v>0</v>
      </c>
      <c r="N980" s="76">
        <v>0</v>
      </c>
      <c r="O980" s="76">
        <v>997.55</v>
      </c>
      <c r="P980" s="56">
        <f t="shared" si="31"/>
        <v>0</v>
      </c>
    </row>
    <row r="981" spans="1:16" ht="14.4" hidden="1" x14ac:dyDescent="0.2">
      <c r="A981" s="75" t="s">
        <v>409</v>
      </c>
      <c r="B981" s="75" t="s">
        <v>764</v>
      </c>
      <c r="C981" s="58" t="str">
        <f t="shared" si="30"/>
        <v>21375500 Información y Comunicación</v>
      </c>
      <c r="D981" s="75" t="s">
        <v>18</v>
      </c>
      <c r="E981" s="75" t="s">
        <v>207</v>
      </c>
      <c r="F981" s="75" t="s">
        <v>208</v>
      </c>
      <c r="G981" s="76">
        <v>218246922</v>
      </c>
      <c r="H981" s="76">
        <v>218246922</v>
      </c>
      <c r="I981" s="76">
        <v>202923524.55000001</v>
      </c>
      <c r="J981" s="76">
        <v>0</v>
      </c>
      <c r="K981" s="76">
        <v>52497564.75</v>
      </c>
      <c r="L981" s="76">
        <v>0</v>
      </c>
      <c r="M981" s="76">
        <v>40588746.439999998</v>
      </c>
      <c r="N981" s="76">
        <v>40588746.439999998</v>
      </c>
      <c r="O981" s="76">
        <v>125160610.81</v>
      </c>
      <c r="P981" s="56">
        <f t="shared" si="31"/>
        <v>0.18597626059532696</v>
      </c>
    </row>
    <row r="982" spans="1:16" ht="14.4" hidden="1" x14ac:dyDescent="0.2">
      <c r="A982" s="75" t="s">
        <v>409</v>
      </c>
      <c r="B982" s="75" t="s">
        <v>764</v>
      </c>
      <c r="C982" s="58" t="str">
        <f t="shared" si="30"/>
        <v>21375500 Información y Comunicación</v>
      </c>
      <c r="D982" s="75" t="s">
        <v>18</v>
      </c>
      <c r="E982" s="75" t="s">
        <v>209</v>
      </c>
      <c r="F982" s="75" t="s">
        <v>210</v>
      </c>
      <c r="G982" s="76">
        <v>35518916</v>
      </c>
      <c r="H982" s="76">
        <v>35518916</v>
      </c>
      <c r="I982" s="76">
        <v>35518916</v>
      </c>
      <c r="J982" s="76">
        <v>0</v>
      </c>
      <c r="K982" s="76">
        <v>16471838.279999999</v>
      </c>
      <c r="L982" s="76">
        <v>0</v>
      </c>
      <c r="M982" s="76">
        <v>18112068.719999999</v>
      </c>
      <c r="N982" s="76">
        <v>18112068.719999999</v>
      </c>
      <c r="O982" s="76">
        <v>935009</v>
      </c>
      <c r="P982" s="56">
        <f t="shared" si="31"/>
        <v>0.5099274065683761</v>
      </c>
    </row>
    <row r="983" spans="1:16" ht="14.4" hidden="1" x14ac:dyDescent="0.2">
      <c r="A983" s="75" t="s">
        <v>409</v>
      </c>
      <c r="B983" s="75" t="s">
        <v>764</v>
      </c>
      <c r="C983" s="58" t="str">
        <f t="shared" si="30"/>
        <v>21375500 Información y Comunicación</v>
      </c>
      <c r="D983" s="75" t="s">
        <v>18</v>
      </c>
      <c r="E983" s="75" t="s">
        <v>415</v>
      </c>
      <c r="F983" s="75" t="s">
        <v>212</v>
      </c>
      <c r="G983" s="76">
        <v>30639944</v>
      </c>
      <c r="H983" s="76">
        <v>30639944</v>
      </c>
      <c r="I983" s="76">
        <v>30639944</v>
      </c>
      <c r="J983" s="76">
        <v>0</v>
      </c>
      <c r="K983" s="76">
        <v>14206776.65</v>
      </c>
      <c r="L983" s="76">
        <v>0</v>
      </c>
      <c r="M983" s="76">
        <v>15626593.35</v>
      </c>
      <c r="N983" s="76">
        <v>15626593.35</v>
      </c>
      <c r="O983" s="76">
        <v>806574</v>
      </c>
      <c r="P983" s="56">
        <f t="shared" si="31"/>
        <v>0.51000724250670948</v>
      </c>
    </row>
    <row r="984" spans="1:16" ht="14.4" hidden="1" x14ac:dyDescent="0.2">
      <c r="A984" s="75" t="s">
        <v>409</v>
      </c>
      <c r="B984" s="75" t="s">
        <v>764</v>
      </c>
      <c r="C984" s="58" t="str">
        <f t="shared" si="30"/>
        <v>21375500 Información y Comunicación</v>
      </c>
      <c r="D984" s="75" t="s">
        <v>18</v>
      </c>
      <c r="E984" s="75" t="s">
        <v>416</v>
      </c>
      <c r="F984" s="75" t="s">
        <v>214</v>
      </c>
      <c r="G984" s="76">
        <v>4878972</v>
      </c>
      <c r="H984" s="76">
        <v>4878972</v>
      </c>
      <c r="I984" s="76">
        <v>4878972</v>
      </c>
      <c r="J984" s="76">
        <v>0</v>
      </c>
      <c r="K984" s="76">
        <v>2265061.63</v>
      </c>
      <c r="L984" s="76">
        <v>0</v>
      </c>
      <c r="M984" s="76">
        <v>2485475.37</v>
      </c>
      <c r="N984" s="76">
        <v>2485475.37</v>
      </c>
      <c r="O984" s="76">
        <v>128435</v>
      </c>
      <c r="P984" s="56">
        <f t="shared" si="31"/>
        <v>0.50942603687826049</v>
      </c>
    </row>
    <row r="985" spans="1:16" ht="14.4" hidden="1" x14ac:dyDescent="0.2">
      <c r="A985" s="75" t="s">
        <v>409</v>
      </c>
      <c r="B985" s="75" t="s">
        <v>764</v>
      </c>
      <c r="C985" s="58" t="str">
        <f t="shared" si="30"/>
        <v>21375500 Información y Comunicación</v>
      </c>
      <c r="D985" s="75" t="s">
        <v>18</v>
      </c>
      <c r="E985" s="75" t="s">
        <v>217</v>
      </c>
      <c r="F985" s="75" t="s">
        <v>218</v>
      </c>
      <c r="G985" s="76">
        <v>100000000</v>
      </c>
      <c r="H985" s="76">
        <v>100000000</v>
      </c>
      <c r="I985" s="76">
        <v>100000000</v>
      </c>
      <c r="J985" s="76">
        <v>0</v>
      </c>
      <c r="K985" s="76">
        <v>0</v>
      </c>
      <c r="L985" s="76">
        <v>0</v>
      </c>
      <c r="M985" s="76">
        <v>0</v>
      </c>
      <c r="N985" s="76">
        <v>0</v>
      </c>
      <c r="O985" s="76">
        <v>100000000</v>
      </c>
      <c r="P985" s="56">
        <f t="shared" si="31"/>
        <v>0</v>
      </c>
    </row>
    <row r="986" spans="1:16" ht="14.4" hidden="1" x14ac:dyDescent="0.2">
      <c r="A986" s="75" t="s">
        <v>409</v>
      </c>
      <c r="B986" s="75" t="s">
        <v>764</v>
      </c>
      <c r="C986" s="58" t="str">
        <f t="shared" si="30"/>
        <v>21375500 Información y Comunicación</v>
      </c>
      <c r="D986" s="75" t="s">
        <v>18</v>
      </c>
      <c r="E986" s="75" t="s">
        <v>221</v>
      </c>
      <c r="F986" s="75" t="s">
        <v>222</v>
      </c>
      <c r="G986" s="76">
        <v>100000000</v>
      </c>
      <c r="H986" s="76">
        <v>100000000</v>
      </c>
      <c r="I986" s="76">
        <v>100000000</v>
      </c>
      <c r="J986" s="76">
        <v>0</v>
      </c>
      <c r="K986" s="76">
        <v>0</v>
      </c>
      <c r="L986" s="76">
        <v>0</v>
      </c>
      <c r="M986" s="76">
        <v>0</v>
      </c>
      <c r="N986" s="76">
        <v>0</v>
      </c>
      <c r="O986" s="76">
        <v>100000000</v>
      </c>
      <c r="P986" s="56">
        <f t="shared" si="31"/>
        <v>0</v>
      </c>
    </row>
    <row r="987" spans="1:16" ht="14.4" hidden="1" x14ac:dyDescent="0.2">
      <c r="A987" s="75" t="s">
        <v>409</v>
      </c>
      <c r="B987" s="75" t="s">
        <v>764</v>
      </c>
      <c r="C987" s="58" t="str">
        <f t="shared" si="30"/>
        <v>21375500 Información y Comunicación</v>
      </c>
      <c r="D987" s="75" t="s">
        <v>18</v>
      </c>
      <c r="E987" s="75" t="s">
        <v>223</v>
      </c>
      <c r="F987" s="75" t="s">
        <v>224</v>
      </c>
      <c r="G987" s="76">
        <v>62800000</v>
      </c>
      <c r="H987" s="76">
        <v>62800000</v>
      </c>
      <c r="I987" s="76">
        <v>48884145.68</v>
      </c>
      <c r="J987" s="76">
        <v>0</v>
      </c>
      <c r="K987" s="76">
        <v>27178477.469999999</v>
      </c>
      <c r="L987" s="76">
        <v>0</v>
      </c>
      <c r="M987" s="76">
        <v>13342330.02</v>
      </c>
      <c r="N987" s="76">
        <v>13342330.02</v>
      </c>
      <c r="O987" s="76">
        <v>22279192.510000002</v>
      </c>
      <c r="P987" s="56">
        <f t="shared" si="31"/>
        <v>0.21245748439490444</v>
      </c>
    </row>
    <row r="988" spans="1:16" ht="14.4" hidden="1" x14ac:dyDescent="0.2">
      <c r="A988" s="75" t="s">
        <v>409</v>
      </c>
      <c r="B988" s="75" t="s">
        <v>764</v>
      </c>
      <c r="C988" s="58" t="str">
        <f t="shared" si="30"/>
        <v>21375500 Información y Comunicación</v>
      </c>
      <c r="D988" s="75" t="s">
        <v>18</v>
      </c>
      <c r="E988" s="75" t="s">
        <v>225</v>
      </c>
      <c r="F988" s="75" t="s">
        <v>226</v>
      </c>
      <c r="G988" s="76">
        <v>47800000</v>
      </c>
      <c r="H988" s="76">
        <v>47800000</v>
      </c>
      <c r="I988" s="76">
        <v>33884145.68</v>
      </c>
      <c r="J988" s="76">
        <v>0</v>
      </c>
      <c r="K988" s="76">
        <v>27178477.469999999</v>
      </c>
      <c r="L988" s="76">
        <v>0</v>
      </c>
      <c r="M988" s="76">
        <v>6705668.0199999996</v>
      </c>
      <c r="N988" s="76">
        <v>6705668.0199999996</v>
      </c>
      <c r="O988" s="76">
        <v>13915854.51</v>
      </c>
      <c r="P988" s="56">
        <f t="shared" si="31"/>
        <v>0.14028594184100418</v>
      </c>
    </row>
    <row r="989" spans="1:16" ht="14.4" hidden="1" x14ac:dyDescent="0.2">
      <c r="A989" s="75" t="s">
        <v>409</v>
      </c>
      <c r="B989" s="75" t="s">
        <v>764</v>
      </c>
      <c r="C989" s="58" t="str">
        <f t="shared" si="30"/>
        <v>21375500 Información y Comunicación</v>
      </c>
      <c r="D989" s="75" t="s">
        <v>18</v>
      </c>
      <c r="E989" s="75" t="s">
        <v>227</v>
      </c>
      <c r="F989" s="75" t="s">
        <v>228</v>
      </c>
      <c r="G989" s="76">
        <v>15000000</v>
      </c>
      <c r="H989" s="76">
        <v>15000000</v>
      </c>
      <c r="I989" s="76">
        <v>15000000</v>
      </c>
      <c r="J989" s="76">
        <v>0</v>
      </c>
      <c r="K989" s="76">
        <v>0</v>
      </c>
      <c r="L989" s="76">
        <v>0</v>
      </c>
      <c r="M989" s="76">
        <v>6636662</v>
      </c>
      <c r="N989" s="76">
        <v>6636662</v>
      </c>
      <c r="O989" s="76">
        <v>8363338</v>
      </c>
      <c r="P989" s="56">
        <f t="shared" si="31"/>
        <v>0.44244413333333332</v>
      </c>
    </row>
    <row r="990" spans="1:16" ht="14.4" hidden="1" x14ac:dyDescent="0.2">
      <c r="A990" s="75" t="s">
        <v>409</v>
      </c>
      <c r="B990" s="75" t="s">
        <v>764</v>
      </c>
      <c r="C990" s="58" t="str">
        <f t="shared" si="30"/>
        <v>21375500 Información y Comunicación</v>
      </c>
      <c r="D990" s="75" t="s">
        <v>18</v>
      </c>
      <c r="E990" s="75" t="s">
        <v>241</v>
      </c>
      <c r="F990" s="75" t="s">
        <v>242</v>
      </c>
      <c r="G990" s="76">
        <v>19928006</v>
      </c>
      <c r="H990" s="76">
        <v>19928006</v>
      </c>
      <c r="I990" s="76">
        <v>18520462.870000001</v>
      </c>
      <c r="J990" s="76">
        <v>0</v>
      </c>
      <c r="K990" s="76">
        <v>8847249</v>
      </c>
      <c r="L990" s="76">
        <v>0</v>
      </c>
      <c r="M990" s="76">
        <v>9134347.6999999993</v>
      </c>
      <c r="N990" s="76">
        <v>9134347.6999999993</v>
      </c>
      <c r="O990" s="76">
        <v>1946409.3</v>
      </c>
      <c r="P990" s="56">
        <f t="shared" si="31"/>
        <v>0.45836737002186767</v>
      </c>
    </row>
    <row r="991" spans="1:16" ht="14.4" hidden="1" x14ac:dyDescent="0.2">
      <c r="A991" s="75" t="s">
        <v>409</v>
      </c>
      <c r="B991" s="75" t="s">
        <v>764</v>
      </c>
      <c r="C991" s="58" t="str">
        <f t="shared" si="30"/>
        <v>21375500 Información y Comunicación</v>
      </c>
      <c r="D991" s="75" t="s">
        <v>18</v>
      </c>
      <c r="E991" s="75" t="s">
        <v>417</v>
      </c>
      <c r="F991" s="75" t="s">
        <v>418</v>
      </c>
      <c r="G991" s="76">
        <v>2284590</v>
      </c>
      <c r="H991" s="76">
        <v>2284590</v>
      </c>
      <c r="I991" s="76">
        <v>2284590</v>
      </c>
      <c r="J991" s="76">
        <v>0</v>
      </c>
      <c r="K991" s="76">
        <v>0</v>
      </c>
      <c r="L991" s="76">
        <v>0</v>
      </c>
      <c r="M991" s="76">
        <v>1783344.3</v>
      </c>
      <c r="N991" s="76">
        <v>1783344.3</v>
      </c>
      <c r="O991" s="76">
        <v>501245.7</v>
      </c>
      <c r="P991" s="56">
        <f t="shared" si="31"/>
        <v>0.78059708744238576</v>
      </c>
    </row>
    <row r="992" spans="1:16" ht="14.4" hidden="1" x14ac:dyDescent="0.2">
      <c r="A992" s="75" t="s">
        <v>409</v>
      </c>
      <c r="B992" s="75" t="s">
        <v>764</v>
      </c>
      <c r="C992" s="58" t="str">
        <f t="shared" si="30"/>
        <v>21375500 Información y Comunicación</v>
      </c>
      <c r="D992" s="75" t="s">
        <v>18</v>
      </c>
      <c r="E992" s="75" t="s">
        <v>419</v>
      </c>
      <c r="F992" s="75" t="s">
        <v>420</v>
      </c>
      <c r="G992" s="76">
        <v>4695600</v>
      </c>
      <c r="H992" s="76">
        <v>4695600</v>
      </c>
      <c r="I992" s="76">
        <v>3922308</v>
      </c>
      <c r="J992" s="76">
        <v>0</v>
      </c>
      <c r="K992" s="76">
        <v>0</v>
      </c>
      <c r="L992" s="76">
        <v>0</v>
      </c>
      <c r="M992" s="76">
        <v>3922308</v>
      </c>
      <c r="N992" s="76">
        <v>3922308</v>
      </c>
      <c r="O992" s="76">
        <v>773292</v>
      </c>
      <c r="P992" s="56">
        <f t="shared" si="31"/>
        <v>0.83531561461794024</v>
      </c>
    </row>
    <row r="993" spans="1:16" ht="14.4" hidden="1" x14ac:dyDescent="0.2">
      <c r="A993" s="75" t="s">
        <v>409</v>
      </c>
      <c r="B993" s="75" t="s">
        <v>764</v>
      </c>
      <c r="C993" s="58" t="str">
        <f t="shared" si="30"/>
        <v>21375500 Información y Comunicación</v>
      </c>
      <c r="D993" s="75" t="s">
        <v>18</v>
      </c>
      <c r="E993" s="75" t="s">
        <v>421</v>
      </c>
      <c r="F993" s="75" t="s">
        <v>422</v>
      </c>
      <c r="G993" s="76">
        <v>9030000</v>
      </c>
      <c r="H993" s="76">
        <v>9030000</v>
      </c>
      <c r="I993" s="76">
        <v>8607011.1199999992</v>
      </c>
      <c r="J993" s="76">
        <v>0</v>
      </c>
      <c r="K993" s="76">
        <v>8607011</v>
      </c>
      <c r="L993" s="76">
        <v>0</v>
      </c>
      <c r="M993" s="76">
        <v>0</v>
      </c>
      <c r="N993" s="76">
        <v>0</v>
      </c>
      <c r="O993" s="76">
        <v>422989</v>
      </c>
      <c r="P993" s="56">
        <f t="shared" si="31"/>
        <v>0</v>
      </c>
    </row>
    <row r="994" spans="1:16" ht="14.4" hidden="1" x14ac:dyDescent="0.2">
      <c r="A994" s="75" t="s">
        <v>409</v>
      </c>
      <c r="B994" s="75" t="s">
        <v>764</v>
      </c>
      <c r="C994" s="58" t="str">
        <f t="shared" si="30"/>
        <v>21375500 Información y Comunicación</v>
      </c>
      <c r="D994" s="75" t="s">
        <v>18</v>
      </c>
      <c r="E994" s="75" t="s">
        <v>423</v>
      </c>
      <c r="F994" s="75" t="s">
        <v>424</v>
      </c>
      <c r="G994" s="76">
        <v>3010000</v>
      </c>
      <c r="H994" s="76">
        <v>3010000</v>
      </c>
      <c r="I994" s="76">
        <v>2895488.78</v>
      </c>
      <c r="J994" s="76">
        <v>0</v>
      </c>
      <c r="K994" s="76">
        <v>240238</v>
      </c>
      <c r="L994" s="76">
        <v>0</v>
      </c>
      <c r="M994" s="76">
        <v>2655250</v>
      </c>
      <c r="N994" s="76">
        <v>2655250</v>
      </c>
      <c r="O994" s="76">
        <v>114512</v>
      </c>
      <c r="P994" s="56">
        <f t="shared" si="31"/>
        <v>0.88214285714285712</v>
      </c>
    </row>
    <row r="995" spans="1:16" ht="14.4" hidden="1" x14ac:dyDescent="0.2">
      <c r="A995" s="75" t="s">
        <v>409</v>
      </c>
      <c r="B995" s="75" t="s">
        <v>764</v>
      </c>
      <c r="C995" s="58" t="str">
        <f t="shared" si="30"/>
        <v>21375500 Información y Comunicación</v>
      </c>
      <c r="D995" s="75" t="s">
        <v>18</v>
      </c>
      <c r="E995" s="75" t="s">
        <v>425</v>
      </c>
      <c r="F995" s="75" t="s">
        <v>426</v>
      </c>
      <c r="G995" s="76">
        <v>336518</v>
      </c>
      <c r="H995" s="76">
        <v>336518</v>
      </c>
      <c r="I995" s="76">
        <v>319881.38</v>
      </c>
      <c r="J995" s="76">
        <v>0</v>
      </c>
      <c r="K995" s="76">
        <v>0</v>
      </c>
      <c r="L995" s="76">
        <v>0</v>
      </c>
      <c r="M995" s="76">
        <v>282261.81</v>
      </c>
      <c r="N995" s="76">
        <v>282261.81</v>
      </c>
      <c r="O995" s="76">
        <v>54256.19</v>
      </c>
      <c r="P995" s="56">
        <f t="shared" si="31"/>
        <v>0.83877180418283714</v>
      </c>
    </row>
    <row r="996" spans="1:16" ht="14.4" hidden="1" x14ac:dyDescent="0.2">
      <c r="A996" s="75" t="s">
        <v>409</v>
      </c>
      <c r="B996" s="75" t="s">
        <v>764</v>
      </c>
      <c r="C996" s="58" t="str">
        <f t="shared" si="30"/>
        <v>21375500 Información y Comunicación</v>
      </c>
      <c r="D996" s="75" t="s">
        <v>18</v>
      </c>
      <c r="E996" s="75" t="s">
        <v>427</v>
      </c>
      <c r="F996" s="75" t="s">
        <v>428</v>
      </c>
      <c r="G996" s="76">
        <v>571298</v>
      </c>
      <c r="H996" s="76">
        <v>571298</v>
      </c>
      <c r="I996" s="76">
        <v>491183.59</v>
      </c>
      <c r="J996" s="76">
        <v>0</v>
      </c>
      <c r="K996" s="76">
        <v>0</v>
      </c>
      <c r="L996" s="76">
        <v>0</v>
      </c>
      <c r="M996" s="76">
        <v>491183.59</v>
      </c>
      <c r="N996" s="76">
        <v>491183.59</v>
      </c>
      <c r="O996" s="76">
        <v>80114.41</v>
      </c>
      <c r="P996" s="56">
        <f t="shared" si="31"/>
        <v>0.85976773942845941</v>
      </c>
    </row>
    <row r="997" spans="1:16" ht="14.4" hidden="1" x14ac:dyDescent="0.2">
      <c r="A997" s="75" t="s">
        <v>409</v>
      </c>
      <c r="B997" s="75" t="s">
        <v>764</v>
      </c>
      <c r="C997" s="58" t="str">
        <f t="shared" si="30"/>
        <v>21375500 Información y Comunicación</v>
      </c>
      <c r="D997" s="75" t="s">
        <v>251</v>
      </c>
      <c r="E997" s="75" t="s">
        <v>252</v>
      </c>
      <c r="F997" s="75" t="s">
        <v>253</v>
      </c>
      <c r="G997" s="76">
        <v>226399274</v>
      </c>
      <c r="H997" s="76">
        <v>226399274</v>
      </c>
      <c r="I997" s="76">
        <v>222399274</v>
      </c>
      <c r="J997" s="76">
        <v>2419719.48</v>
      </c>
      <c r="K997" s="76">
        <v>15038830.49</v>
      </c>
      <c r="L997" s="76">
        <v>0</v>
      </c>
      <c r="M997" s="76">
        <v>18094947.379999999</v>
      </c>
      <c r="N997" s="76">
        <v>16588281.09</v>
      </c>
      <c r="O997" s="76">
        <v>190845776.65000001</v>
      </c>
      <c r="P997" s="56">
        <f t="shared" si="31"/>
        <v>7.9924935536674901E-2</v>
      </c>
    </row>
    <row r="998" spans="1:16" ht="14.4" hidden="1" x14ac:dyDescent="0.2">
      <c r="A998" s="75" t="s">
        <v>409</v>
      </c>
      <c r="B998" s="75" t="s">
        <v>764</v>
      </c>
      <c r="C998" s="58" t="str">
        <f t="shared" si="30"/>
        <v>21375500 Información y Comunicación</v>
      </c>
      <c r="D998" s="75" t="s">
        <v>251</v>
      </c>
      <c r="E998" s="75" t="s">
        <v>254</v>
      </c>
      <c r="F998" s="75" t="s">
        <v>255</v>
      </c>
      <c r="G998" s="76">
        <v>55400000</v>
      </c>
      <c r="H998" s="76">
        <v>71400000</v>
      </c>
      <c r="I998" s="76">
        <v>67400000</v>
      </c>
      <c r="J998" s="76">
        <v>2419719.48</v>
      </c>
      <c r="K998" s="76">
        <v>5968581.2199999997</v>
      </c>
      <c r="L998" s="76">
        <v>0</v>
      </c>
      <c r="M998" s="76">
        <v>0</v>
      </c>
      <c r="N998" s="76">
        <v>0</v>
      </c>
      <c r="O998" s="76">
        <v>63011699.299999997</v>
      </c>
      <c r="P998" s="56">
        <f t="shared" si="31"/>
        <v>0</v>
      </c>
    </row>
    <row r="999" spans="1:16" ht="14.4" hidden="1" x14ac:dyDescent="0.2">
      <c r="A999" s="75" t="s">
        <v>409</v>
      </c>
      <c r="B999" s="75" t="s">
        <v>764</v>
      </c>
      <c r="C999" s="58" t="str">
        <f t="shared" si="30"/>
        <v>21375500 Información y Comunicación</v>
      </c>
      <c r="D999" s="75" t="s">
        <v>251</v>
      </c>
      <c r="E999" s="75" t="s">
        <v>258</v>
      </c>
      <c r="F999" s="75" t="s">
        <v>259</v>
      </c>
      <c r="G999" s="76">
        <v>8400000</v>
      </c>
      <c r="H999" s="76">
        <v>8400000</v>
      </c>
      <c r="I999" s="76">
        <v>8400000</v>
      </c>
      <c r="J999" s="76">
        <v>2419719.48</v>
      </c>
      <c r="K999" s="76">
        <v>0</v>
      </c>
      <c r="L999" s="76">
        <v>0</v>
      </c>
      <c r="M999" s="76">
        <v>0</v>
      </c>
      <c r="N999" s="76">
        <v>0</v>
      </c>
      <c r="O999" s="76">
        <v>5980280.5199999996</v>
      </c>
      <c r="P999" s="56">
        <f t="shared" si="31"/>
        <v>0</v>
      </c>
    </row>
    <row r="1000" spans="1:16" ht="14.4" hidden="1" x14ac:dyDescent="0.2">
      <c r="A1000" s="75" t="s">
        <v>409</v>
      </c>
      <c r="B1000" s="75" t="s">
        <v>764</v>
      </c>
      <c r="C1000" s="58" t="str">
        <f t="shared" si="30"/>
        <v>21375500 Información y Comunicación</v>
      </c>
      <c r="D1000" s="75" t="s">
        <v>251</v>
      </c>
      <c r="E1000" s="75" t="s">
        <v>260</v>
      </c>
      <c r="F1000" s="75" t="s">
        <v>261</v>
      </c>
      <c r="G1000" s="76">
        <v>10000000</v>
      </c>
      <c r="H1000" s="76">
        <v>10000000</v>
      </c>
      <c r="I1000" s="76">
        <v>6000000</v>
      </c>
      <c r="J1000" s="76">
        <v>0</v>
      </c>
      <c r="K1000" s="76">
        <v>5968581.2199999997</v>
      </c>
      <c r="L1000" s="76">
        <v>0</v>
      </c>
      <c r="M1000" s="76">
        <v>0</v>
      </c>
      <c r="N1000" s="76">
        <v>0</v>
      </c>
      <c r="O1000" s="76">
        <v>4031418.78</v>
      </c>
      <c r="P1000" s="56">
        <f t="shared" si="31"/>
        <v>0</v>
      </c>
    </row>
    <row r="1001" spans="1:16" ht="14.4" hidden="1" x14ac:dyDescent="0.2">
      <c r="A1001" s="75" t="s">
        <v>409</v>
      </c>
      <c r="B1001" s="75" t="s">
        <v>764</v>
      </c>
      <c r="C1001" s="58" t="str">
        <f t="shared" si="30"/>
        <v>21375500 Información y Comunicación</v>
      </c>
      <c r="D1001" s="75" t="s">
        <v>251</v>
      </c>
      <c r="E1001" s="75" t="s">
        <v>262</v>
      </c>
      <c r="F1001" s="75" t="s">
        <v>263</v>
      </c>
      <c r="G1001" s="76">
        <v>30000000</v>
      </c>
      <c r="H1001" s="76">
        <v>46000000</v>
      </c>
      <c r="I1001" s="76">
        <v>46000000</v>
      </c>
      <c r="J1001" s="76">
        <v>0</v>
      </c>
      <c r="K1001" s="76">
        <v>0</v>
      </c>
      <c r="L1001" s="76">
        <v>0</v>
      </c>
      <c r="M1001" s="76">
        <v>0</v>
      </c>
      <c r="N1001" s="76">
        <v>0</v>
      </c>
      <c r="O1001" s="76">
        <v>46000000</v>
      </c>
      <c r="P1001" s="56">
        <f t="shared" si="31"/>
        <v>0</v>
      </c>
    </row>
    <row r="1002" spans="1:16" ht="14.4" hidden="1" x14ac:dyDescent="0.2">
      <c r="A1002" s="75" t="s">
        <v>409</v>
      </c>
      <c r="B1002" s="75" t="s">
        <v>764</v>
      </c>
      <c r="C1002" s="58" t="str">
        <f t="shared" si="30"/>
        <v>21375500 Información y Comunicación</v>
      </c>
      <c r="D1002" s="75" t="s">
        <v>251</v>
      </c>
      <c r="E1002" s="75" t="s">
        <v>353</v>
      </c>
      <c r="F1002" s="75" t="s">
        <v>354</v>
      </c>
      <c r="G1002" s="76">
        <v>1000000</v>
      </c>
      <c r="H1002" s="76">
        <v>1000000</v>
      </c>
      <c r="I1002" s="76">
        <v>1000000</v>
      </c>
      <c r="J1002" s="76">
        <v>0</v>
      </c>
      <c r="K1002" s="76">
        <v>0</v>
      </c>
      <c r="L1002" s="76">
        <v>0</v>
      </c>
      <c r="M1002" s="76">
        <v>0</v>
      </c>
      <c r="N1002" s="76">
        <v>0</v>
      </c>
      <c r="O1002" s="76">
        <v>1000000</v>
      </c>
      <c r="P1002" s="56">
        <f t="shared" si="31"/>
        <v>0</v>
      </c>
    </row>
    <row r="1003" spans="1:16" ht="14.4" hidden="1" x14ac:dyDescent="0.2">
      <c r="A1003" s="75" t="s">
        <v>409</v>
      </c>
      <c r="B1003" s="75" t="s">
        <v>764</v>
      </c>
      <c r="C1003" s="58" t="str">
        <f t="shared" si="30"/>
        <v>21375500 Información y Comunicación</v>
      </c>
      <c r="D1003" s="75" t="s">
        <v>251</v>
      </c>
      <c r="E1003" s="75" t="s">
        <v>264</v>
      </c>
      <c r="F1003" s="75" t="s">
        <v>265</v>
      </c>
      <c r="G1003" s="76">
        <v>6000000</v>
      </c>
      <c r="H1003" s="76">
        <v>6000000</v>
      </c>
      <c r="I1003" s="76">
        <v>6000000</v>
      </c>
      <c r="J1003" s="76">
        <v>0</v>
      </c>
      <c r="K1003" s="76">
        <v>0</v>
      </c>
      <c r="L1003" s="76">
        <v>0</v>
      </c>
      <c r="M1003" s="76">
        <v>0</v>
      </c>
      <c r="N1003" s="76">
        <v>0</v>
      </c>
      <c r="O1003" s="76">
        <v>6000000</v>
      </c>
      <c r="P1003" s="56">
        <f t="shared" si="31"/>
        <v>0</v>
      </c>
    </row>
    <row r="1004" spans="1:16" ht="14.4" hidden="1" x14ac:dyDescent="0.2">
      <c r="A1004" s="75" t="s">
        <v>409</v>
      </c>
      <c r="B1004" s="75" t="s">
        <v>764</v>
      </c>
      <c r="C1004" s="58" t="str">
        <f t="shared" si="30"/>
        <v>21375500 Información y Comunicación</v>
      </c>
      <c r="D1004" s="75" t="s">
        <v>251</v>
      </c>
      <c r="E1004" s="75" t="s">
        <v>266</v>
      </c>
      <c r="F1004" s="75" t="s">
        <v>267</v>
      </c>
      <c r="G1004" s="76">
        <v>129999274</v>
      </c>
      <c r="H1004" s="76">
        <v>129999274</v>
      </c>
      <c r="I1004" s="76">
        <v>129999274</v>
      </c>
      <c r="J1004" s="76">
        <v>0</v>
      </c>
      <c r="K1004" s="76">
        <v>0</v>
      </c>
      <c r="L1004" s="76">
        <v>0</v>
      </c>
      <c r="M1004" s="76">
        <v>2535943.9500000002</v>
      </c>
      <c r="N1004" s="76">
        <v>2535943.9500000002</v>
      </c>
      <c r="O1004" s="76">
        <v>127463330.05</v>
      </c>
      <c r="P1004" s="56">
        <f t="shared" si="31"/>
        <v>1.9507370095005302E-2</v>
      </c>
    </row>
    <row r="1005" spans="1:16" ht="14.4" hidden="1" x14ac:dyDescent="0.2">
      <c r="A1005" s="75" t="s">
        <v>409</v>
      </c>
      <c r="B1005" s="75" t="s">
        <v>764</v>
      </c>
      <c r="C1005" s="58" t="str">
        <f t="shared" si="30"/>
        <v>21375500 Información y Comunicación</v>
      </c>
      <c r="D1005" s="75" t="s">
        <v>251</v>
      </c>
      <c r="E1005" s="75" t="s">
        <v>268</v>
      </c>
      <c r="F1005" s="75" t="s">
        <v>269</v>
      </c>
      <c r="G1005" s="76">
        <v>129999274</v>
      </c>
      <c r="H1005" s="76">
        <v>129999274</v>
      </c>
      <c r="I1005" s="76">
        <v>129999274</v>
      </c>
      <c r="J1005" s="76">
        <v>0</v>
      </c>
      <c r="K1005" s="76">
        <v>0</v>
      </c>
      <c r="L1005" s="76">
        <v>0</v>
      </c>
      <c r="M1005" s="76">
        <v>2535943.9500000002</v>
      </c>
      <c r="N1005" s="76">
        <v>2535943.9500000002</v>
      </c>
      <c r="O1005" s="76">
        <v>127463330.05</v>
      </c>
      <c r="P1005" s="56">
        <f t="shared" si="31"/>
        <v>1.9507370095005302E-2</v>
      </c>
    </row>
    <row r="1006" spans="1:16" ht="14.4" hidden="1" x14ac:dyDescent="0.2">
      <c r="A1006" s="75" t="s">
        <v>409</v>
      </c>
      <c r="B1006" s="75" t="s">
        <v>764</v>
      </c>
      <c r="C1006" s="58" t="str">
        <f t="shared" si="30"/>
        <v>21375500 Información y Comunicación</v>
      </c>
      <c r="D1006" s="75" t="s">
        <v>251</v>
      </c>
      <c r="E1006" s="75" t="s">
        <v>272</v>
      </c>
      <c r="F1006" s="75" t="s">
        <v>273</v>
      </c>
      <c r="G1006" s="76">
        <v>41000000</v>
      </c>
      <c r="H1006" s="76">
        <v>25000000</v>
      </c>
      <c r="I1006" s="76">
        <v>25000000</v>
      </c>
      <c r="J1006" s="76">
        <v>0</v>
      </c>
      <c r="K1006" s="76">
        <v>9070249.2699999996</v>
      </c>
      <c r="L1006" s="76">
        <v>0</v>
      </c>
      <c r="M1006" s="76">
        <v>15559003.43</v>
      </c>
      <c r="N1006" s="76">
        <v>14052337.140000001</v>
      </c>
      <c r="O1006" s="76">
        <v>370747.3</v>
      </c>
      <c r="P1006" s="56">
        <f t="shared" si="31"/>
        <v>0.62236013719999994</v>
      </c>
    </row>
    <row r="1007" spans="1:16" ht="14.4" hidden="1" x14ac:dyDescent="0.2">
      <c r="A1007" s="75" t="s">
        <v>409</v>
      </c>
      <c r="B1007" s="75" t="s">
        <v>764</v>
      </c>
      <c r="C1007" s="58" t="str">
        <f t="shared" si="30"/>
        <v>21375500 Información y Comunicación</v>
      </c>
      <c r="D1007" s="75" t="s">
        <v>251</v>
      </c>
      <c r="E1007" s="75" t="s">
        <v>274</v>
      </c>
      <c r="F1007" s="75" t="s">
        <v>275</v>
      </c>
      <c r="G1007" s="76">
        <v>41000000</v>
      </c>
      <c r="H1007" s="76">
        <v>25000000</v>
      </c>
      <c r="I1007" s="76">
        <v>25000000</v>
      </c>
      <c r="J1007" s="76">
        <v>0</v>
      </c>
      <c r="K1007" s="76">
        <v>9070249.2699999996</v>
      </c>
      <c r="L1007" s="76">
        <v>0</v>
      </c>
      <c r="M1007" s="76">
        <v>15559003.43</v>
      </c>
      <c r="N1007" s="76">
        <v>14052337.140000001</v>
      </c>
      <c r="O1007" s="76">
        <v>370747.3</v>
      </c>
      <c r="P1007" s="56">
        <f t="shared" si="31"/>
        <v>0.62236013719999994</v>
      </c>
    </row>
    <row r="1008" spans="1:16" ht="14.4" hidden="1" x14ac:dyDescent="0.2">
      <c r="A1008" s="75" t="s">
        <v>429</v>
      </c>
      <c r="B1008" s="75" t="s">
        <v>765</v>
      </c>
      <c r="C1008" s="58" t="str">
        <f t="shared" si="30"/>
        <v>21375800 Desarrollo Artístico y Extensión Musical</v>
      </c>
      <c r="D1008" s="75" t="s">
        <v>18</v>
      </c>
      <c r="E1008" s="75" t="s">
        <v>19</v>
      </c>
      <c r="F1008" s="75" t="s">
        <v>19</v>
      </c>
      <c r="G1008" s="76">
        <v>3722650826</v>
      </c>
      <c r="H1008" s="76">
        <v>3702126322</v>
      </c>
      <c r="I1008" s="76">
        <v>3540232673.1500001</v>
      </c>
      <c r="J1008" s="76">
        <v>57530360.619999997</v>
      </c>
      <c r="K1008" s="76">
        <v>358249215.16000003</v>
      </c>
      <c r="L1008" s="76">
        <v>8037682.96</v>
      </c>
      <c r="M1008" s="76">
        <v>1797845532.53</v>
      </c>
      <c r="N1008" s="76">
        <v>1797677592.53</v>
      </c>
      <c r="O1008" s="76">
        <v>1480463530.73</v>
      </c>
      <c r="P1008" s="56">
        <f t="shared" si="31"/>
        <v>0.48562511815068204</v>
      </c>
    </row>
    <row r="1009" spans="1:16" ht="14.4" hidden="1" x14ac:dyDescent="0.2">
      <c r="A1009" s="75" t="s">
        <v>429</v>
      </c>
      <c r="B1009" s="75" t="s">
        <v>765</v>
      </c>
      <c r="C1009" s="58" t="str">
        <f t="shared" si="30"/>
        <v>21375800 Desarrollo Artístico y Extensión Musical</v>
      </c>
      <c r="D1009" s="75" t="s">
        <v>18</v>
      </c>
      <c r="E1009" s="75" t="s">
        <v>21</v>
      </c>
      <c r="F1009" s="75" t="s">
        <v>22</v>
      </c>
      <c r="G1009" s="76">
        <v>3017724885</v>
      </c>
      <c r="H1009" s="76">
        <v>2991150857</v>
      </c>
      <c r="I1009" s="76">
        <v>2991150857</v>
      </c>
      <c r="J1009" s="76">
        <v>0</v>
      </c>
      <c r="K1009" s="76">
        <v>226155172.46000001</v>
      </c>
      <c r="L1009" s="76">
        <v>0</v>
      </c>
      <c r="M1009" s="76">
        <v>1575490474.6400001</v>
      </c>
      <c r="N1009" s="76">
        <v>1575490474.6400001</v>
      </c>
      <c r="O1009" s="76">
        <v>1189505209.9000001</v>
      </c>
      <c r="P1009" s="56">
        <f t="shared" si="31"/>
        <v>0.52671715669337771</v>
      </c>
    </row>
    <row r="1010" spans="1:16" ht="14.4" hidden="1" x14ac:dyDescent="0.2">
      <c r="A1010" s="75" t="s">
        <v>429</v>
      </c>
      <c r="B1010" s="75" t="s">
        <v>765</v>
      </c>
      <c r="C1010" s="58" t="str">
        <f t="shared" si="30"/>
        <v>21375800 Desarrollo Artístico y Extensión Musical</v>
      </c>
      <c r="D1010" s="75" t="s">
        <v>18</v>
      </c>
      <c r="E1010" s="75" t="s">
        <v>23</v>
      </c>
      <c r="F1010" s="75" t="s">
        <v>24</v>
      </c>
      <c r="G1010" s="76">
        <v>1560159350</v>
      </c>
      <c r="H1010" s="76">
        <v>1561907325</v>
      </c>
      <c r="I1010" s="76">
        <v>1561907325</v>
      </c>
      <c r="J1010" s="76">
        <v>0</v>
      </c>
      <c r="K1010" s="76">
        <v>7080315.3200000003</v>
      </c>
      <c r="L1010" s="76">
        <v>0</v>
      </c>
      <c r="M1010" s="76">
        <v>851755291.29999995</v>
      </c>
      <c r="N1010" s="76">
        <v>851755291.29999995</v>
      </c>
      <c r="O1010" s="76">
        <v>703071718.38</v>
      </c>
      <c r="P1010" s="56">
        <f t="shared" si="31"/>
        <v>0.54533023673475634</v>
      </c>
    </row>
    <row r="1011" spans="1:16" ht="14.4" hidden="1" x14ac:dyDescent="0.2">
      <c r="A1011" s="75" t="s">
        <v>429</v>
      </c>
      <c r="B1011" s="75" t="s">
        <v>765</v>
      </c>
      <c r="C1011" s="58" t="str">
        <f t="shared" si="30"/>
        <v>21375800 Desarrollo Artístico y Extensión Musical</v>
      </c>
      <c r="D1011" s="75" t="s">
        <v>18</v>
      </c>
      <c r="E1011" s="75" t="s">
        <v>25</v>
      </c>
      <c r="F1011" s="75" t="s">
        <v>26</v>
      </c>
      <c r="G1011" s="76">
        <v>1558159350</v>
      </c>
      <c r="H1011" s="76">
        <v>1561907325</v>
      </c>
      <c r="I1011" s="76">
        <v>1561907325</v>
      </c>
      <c r="J1011" s="76">
        <v>0</v>
      </c>
      <c r="K1011" s="76">
        <v>7080315.3200000003</v>
      </c>
      <c r="L1011" s="76">
        <v>0</v>
      </c>
      <c r="M1011" s="76">
        <v>851755291.29999995</v>
      </c>
      <c r="N1011" s="76">
        <v>851755291.29999995</v>
      </c>
      <c r="O1011" s="76">
        <v>703071718.38</v>
      </c>
      <c r="P1011" s="56">
        <f t="shared" si="31"/>
        <v>0.54533023673475634</v>
      </c>
    </row>
    <row r="1012" spans="1:16" ht="14.4" hidden="1" x14ac:dyDescent="0.2">
      <c r="A1012" s="75" t="s">
        <v>429</v>
      </c>
      <c r="B1012" s="75" t="s">
        <v>765</v>
      </c>
      <c r="C1012" s="58" t="str">
        <f t="shared" si="30"/>
        <v>21375800 Desarrollo Artístico y Extensión Musical</v>
      </c>
      <c r="D1012" s="75" t="s">
        <v>18</v>
      </c>
      <c r="E1012" s="75" t="s">
        <v>27</v>
      </c>
      <c r="F1012" s="75" t="s">
        <v>28</v>
      </c>
      <c r="G1012" s="76">
        <v>2000000</v>
      </c>
      <c r="H1012" s="76">
        <v>0</v>
      </c>
      <c r="I1012" s="76">
        <v>0</v>
      </c>
      <c r="J1012" s="76">
        <v>0</v>
      </c>
      <c r="K1012" s="76">
        <v>0</v>
      </c>
      <c r="L1012" s="76">
        <v>0</v>
      </c>
      <c r="M1012" s="76">
        <v>0</v>
      </c>
      <c r="N1012" s="76">
        <v>0</v>
      </c>
      <c r="O1012" s="76">
        <v>0</v>
      </c>
      <c r="P1012" s="56">
        <f t="shared" si="31"/>
        <v>0</v>
      </c>
    </row>
    <row r="1013" spans="1:16" ht="14.4" hidden="1" x14ac:dyDescent="0.2">
      <c r="A1013" s="75" t="s">
        <v>429</v>
      </c>
      <c r="B1013" s="75" t="s">
        <v>765</v>
      </c>
      <c r="C1013" s="58" t="str">
        <f t="shared" si="30"/>
        <v>21375800 Desarrollo Artístico y Extensión Musical</v>
      </c>
      <c r="D1013" s="75" t="s">
        <v>18</v>
      </c>
      <c r="E1013" s="75" t="s">
        <v>29</v>
      </c>
      <c r="F1013" s="75" t="s">
        <v>30</v>
      </c>
      <c r="G1013" s="76">
        <v>2400000</v>
      </c>
      <c r="H1013" s="76">
        <v>2400000</v>
      </c>
      <c r="I1013" s="76">
        <v>2400000</v>
      </c>
      <c r="J1013" s="76">
        <v>0</v>
      </c>
      <c r="K1013" s="76">
        <v>0</v>
      </c>
      <c r="L1013" s="76">
        <v>0</v>
      </c>
      <c r="M1013" s="76">
        <v>1145325.57</v>
      </c>
      <c r="N1013" s="76">
        <v>1145325.57</v>
      </c>
      <c r="O1013" s="76">
        <v>1254674.43</v>
      </c>
      <c r="P1013" s="56">
        <f t="shared" si="31"/>
        <v>0.47721898750000002</v>
      </c>
    </row>
    <row r="1014" spans="1:16" ht="14.4" hidden="1" x14ac:dyDescent="0.2">
      <c r="A1014" s="75" t="s">
        <v>429</v>
      </c>
      <c r="B1014" s="75" t="s">
        <v>765</v>
      </c>
      <c r="C1014" s="58" t="str">
        <f t="shared" si="30"/>
        <v>21375800 Desarrollo Artístico y Extensión Musical</v>
      </c>
      <c r="D1014" s="75" t="s">
        <v>18</v>
      </c>
      <c r="E1014" s="75" t="s">
        <v>31</v>
      </c>
      <c r="F1014" s="75" t="s">
        <v>32</v>
      </c>
      <c r="G1014" s="76">
        <v>2400000</v>
      </c>
      <c r="H1014" s="76">
        <v>2400000</v>
      </c>
      <c r="I1014" s="76">
        <v>2400000</v>
      </c>
      <c r="J1014" s="76">
        <v>0</v>
      </c>
      <c r="K1014" s="76">
        <v>0</v>
      </c>
      <c r="L1014" s="76">
        <v>0</v>
      </c>
      <c r="M1014" s="76">
        <v>1145325.57</v>
      </c>
      <c r="N1014" s="76">
        <v>1145325.57</v>
      </c>
      <c r="O1014" s="76">
        <v>1254674.43</v>
      </c>
      <c r="P1014" s="56">
        <f t="shared" si="31"/>
        <v>0.47721898750000002</v>
      </c>
    </row>
    <row r="1015" spans="1:16" ht="14.4" hidden="1" x14ac:dyDescent="0.2">
      <c r="A1015" s="75" t="s">
        <v>429</v>
      </c>
      <c r="B1015" s="75" t="s">
        <v>765</v>
      </c>
      <c r="C1015" s="58" t="str">
        <f t="shared" si="30"/>
        <v>21375800 Desarrollo Artístico y Extensión Musical</v>
      </c>
      <c r="D1015" s="75" t="s">
        <v>18</v>
      </c>
      <c r="E1015" s="75" t="s">
        <v>33</v>
      </c>
      <c r="F1015" s="75" t="s">
        <v>34</v>
      </c>
      <c r="G1015" s="76">
        <v>990891329</v>
      </c>
      <c r="H1015" s="76">
        <v>966614590</v>
      </c>
      <c r="I1015" s="76">
        <v>966614590</v>
      </c>
      <c r="J1015" s="76">
        <v>0</v>
      </c>
      <c r="K1015" s="76">
        <v>2499572.14</v>
      </c>
      <c r="L1015" s="76">
        <v>0</v>
      </c>
      <c r="M1015" s="76">
        <v>489444969.76999998</v>
      </c>
      <c r="N1015" s="76">
        <v>489444969.76999998</v>
      </c>
      <c r="O1015" s="76">
        <v>474670048.08999997</v>
      </c>
      <c r="P1015" s="56">
        <f t="shared" si="31"/>
        <v>0.50634966079914023</v>
      </c>
    </row>
    <row r="1016" spans="1:16" ht="14.4" hidden="1" x14ac:dyDescent="0.2">
      <c r="A1016" s="75" t="s">
        <v>429</v>
      </c>
      <c r="B1016" s="75" t="s">
        <v>765</v>
      </c>
      <c r="C1016" s="58" t="str">
        <f t="shared" si="30"/>
        <v>21375800 Desarrollo Artístico y Extensión Musical</v>
      </c>
      <c r="D1016" s="75" t="s">
        <v>18</v>
      </c>
      <c r="E1016" s="75" t="s">
        <v>35</v>
      </c>
      <c r="F1016" s="75" t="s">
        <v>36</v>
      </c>
      <c r="G1016" s="76">
        <v>588300000</v>
      </c>
      <c r="H1016" s="76">
        <v>565386380</v>
      </c>
      <c r="I1016" s="76">
        <v>565386380</v>
      </c>
      <c r="J1016" s="76">
        <v>0</v>
      </c>
      <c r="K1016" s="76">
        <v>2499572.14</v>
      </c>
      <c r="L1016" s="76">
        <v>0</v>
      </c>
      <c r="M1016" s="76">
        <v>311124953.56999999</v>
      </c>
      <c r="N1016" s="76">
        <v>311124953.56999999</v>
      </c>
      <c r="O1016" s="76">
        <v>251761854.28999999</v>
      </c>
      <c r="P1016" s="56">
        <f t="shared" si="31"/>
        <v>0.55028731602979186</v>
      </c>
    </row>
    <row r="1017" spans="1:16" ht="14.4" hidden="1" x14ac:dyDescent="0.2">
      <c r="A1017" s="75" t="s">
        <v>429</v>
      </c>
      <c r="B1017" s="75" t="s">
        <v>765</v>
      </c>
      <c r="C1017" s="58" t="str">
        <f t="shared" si="30"/>
        <v>21375800 Desarrollo Artístico y Extensión Musical</v>
      </c>
      <c r="D1017" s="75" t="s">
        <v>18</v>
      </c>
      <c r="E1017" s="75" t="s">
        <v>37</v>
      </c>
      <c r="F1017" s="75" t="s">
        <v>38</v>
      </c>
      <c r="G1017" s="76">
        <v>34588290</v>
      </c>
      <c r="H1017" s="76">
        <v>34588290</v>
      </c>
      <c r="I1017" s="76">
        <v>34588290</v>
      </c>
      <c r="J1017" s="76">
        <v>0</v>
      </c>
      <c r="K1017" s="76">
        <v>0</v>
      </c>
      <c r="L1017" s="76">
        <v>0</v>
      </c>
      <c r="M1017" s="76">
        <v>4837559.57</v>
      </c>
      <c r="N1017" s="76">
        <v>4837559.57</v>
      </c>
      <c r="O1017" s="76">
        <v>29750730.43</v>
      </c>
      <c r="P1017" s="56">
        <f t="shared" si="31"/>
        <v>0.13986119493042298</v>
      </c>
    </row>
    <row r="1018" spans="1:16" ht="14.4" hidden="1" x14ac:dyDescent="0.2">
      <c r="A1018" s="75" t="s">
        <v>429</v>
      </c>
      <c r="B1018" s="75" t="s">
        <v>765</v>
      </c>
      <c r="C1018" s="58" t="str">
        <f t="shared" si="30"/>
        <v>21375800 Desarrollo Artístico y Extensión Musical</v>
      </c>
      <c r="D1018" s="75" t="s">
        <v>18</v>
      </c>
      <c r="E1018" s="75" t="s">
        <v>39</v>
      </c>
      <c r="F1018" s="75" t="s">
        <v>40</v>
      </c>
      <c r="G1018" s="76">
        <v>193134445</v>
      </c>
      <c r="H1018" s="76">
        <v>191921326</v>
      </c>
      <c r="I1018" s="76">
        <v>191921326</v>
      </c>
      <c r="J1018" s="76">
        <v>0</v>
      </c>
      <c r="K1018" s="76">
        <v>0</v>
      </c>
      <c r="L1018" s="76">
        <v>0</v>
      </c>
      <c r="M1018" s="76">
        <v>6335735.6900000004</v>
      </c>
      <c r="N1018" s="76">
        <v>6335735.6900000004</v>
      </c>
      <c r="O1018" s="76">
        <v>185585590.31</v>
      </c>
      <c r="P1018" s="56">
        <f t="shared" si="31"/>
        <v>3.3012150457943382E-2</v>
      </c>
    </row>
    <row r="1019" spans="1:16" ht="14.4" hidden="1" x14ac:dyDescent="0.2">
      <c r="A1019" s="75" t="s">
        <v>429</v>
      </c>
      <c r="B1019" s="75" t="s">
        <v>765</v>
      </c>
      <c r="C1019" s="58" t="str">
        <f t="shared" si="30"/>
        <v>21375800 Desarrollo Artístico y Extensión Musical</v>
      </c>
      <c r="D1019" s="75" t="s">
        <v>18</v>
      </c>
      <c r="E1019" s="75" t="s">
        <v>41</v>
      </c>
      <c r="F1019" s="75" t="s">
        <v>42</v>
      </c>
      <c r="G1019" s="76">
        <v>160368594</v>
      </c>
      <c r="H1019" s="76">
        <v>160218594</v>
      </c>
      <c r="I1019" s="76">
        <v>160218594</v>
      </c>
      <c r="J1019" s="76">
        <v>0</v>
      </c>
      <c r="K1019" s="76">
        <v>0</v>
      </c>
      <c r="L1019" s="76">
        <v>0</v>
      </c>
      <c r="M1019" s="76">
        <v>159605584.66</v>
      </c>
      <c r="N1019" s="76">
        <v>159605584.66</v>
      </c>
      <c r="O1019" s="76">
        <v>613009.34</v>
      </c>
      <c r="P1019" s="56">
        <f t="shared" si="31"/>
        <v>0.99617391886487283</v>
      </c>
    </row>
    <row r="1020" spans="1:16" ht="14.4" hidden="1" x14ac:dyDescent="0.2">
      <c r="A1020" s="75" t="s">
        <v>429</v>
      </c>
      <c r="B1020" s="75" t="s">
        <v>765</v>
      </c>
      <c r="C1020" s="58" t="str">
        <f t="shared" si="30"/>
        <v>21375800 Desarrollo Artístico y Extensión Musical</v>
      </c>
      <c r="D1020" s="75" t="s">
        <v>18</v>
      </c>
      <c r="E1020" s="75" t="s">
        <v>43</v>
      </c>
      <c r="F1020" s="75" t="s">
        <v>44</v>
      </c>
      <c r="G1020" s="76">
        <v>14500000</v>
      </c>
      <c r="H1020" s="76">
        <v>14500000</v>
      </c>
      <c r="I1020" s="76">
        <v>14500000</v>
      </c>
      <c r="J1020" s="76">
        <v>0</v>
      </c>
      <c r="K1020" s="76">
        <v>0</v>
      </c>
      <c r="L1020" s="76">
        <v>0</v>
      </c>
      <c r="M1020" s="76">
        <v>7541136.2800000003</v>
      </c>
      <c r="N1020" s="76">
        <v>7541136.2800000003</v>
      </c>
      <c r="O1020" s="76">
        <v>6958863.7199999997</v>
      </c>
      <c r="P1020" s="56">
        <f t="shared" si="31"/>
        <v>0.52007836413793107</v>
      </c>
    </row>
    <row r="1021" spans="1:16" ht="14.4" hidden="1" x14ac:dyDescent="0.2">
      <c r="A1021" s="75" t="s">
        <v>429</v>
      </c>
      <c r="B1021" s="75" t="s">
        <v>765</v>
      </c>
      <c r="C1021" s="58" t="str">
        <f t="shared" si="30"/>
        <v>21375800 Desarrollo Artístico y Extensión Musical</v>
      </c>
      <c r="D1021" s="75" t="s">
        <v>18</v>
      </c>
      <c r="E1021" s="75" t="s">
        <v>45</v>
      </c>
      <c r="F1021" s="75" t="s">
        <v>46</v>
      </c>
      <c r="G1021" s="76">
        <v>230130834</v>
      </c>
      <c r="H1021" s="76">
        <v>228125683</v>
      </c>
      <c r="I1021" s="76">
        <v>228125683</v>
      </c>
      <c r="J1021" s="76">
        <v>0</v>
      </c>
      <c r="K1021" s="76">
        <v>100477452</v>
      </c>
      <c r="L1021" s="76">
        <v>0</v>
      </c>
      <c r="M1021" s="76">
        <v>122439258</v>
      </c>
      <c r="N1021" s="76">
        <v>122439258</v>
      </c>
      <c r="O1021" s="76">
        <v>5208973</v>
      </c>
      <c r="P1021" s="56">
        <f t="shared" si="31"/>
        <v>0.5367184281482239</v>
      </c>
    </row>
    <row r="1022" spans="1:16" ht="14.4" hidden="1" x14ac:dyDescent="0.2">
      <c r="A1022" s="75" t="s">
        <v>429</v>
      </c>
      <c r="B1022" s="75" t="s">
        <v>765</v>
      </c>
      <c r="C1022" s="58" t="str">
        <f t="shared" si="30"/>
        <v>21375800 Desarrollo Artístico y Extensión Musical</v>
      </c>
      <c r="D1022" s="75" t="s">
        <v>18</v>
      </c>
      <c r="E1022" s="75" t="s">
        <v>430</v>
      </c>
      <c r="F1022" s="75" t="s">
        <v>48</v>
      </c>
      <c r="G1022" s="76">
        <v>218329252</v>
      </c>
      <c r="H1022" s="76">
        <v>216426929</v>
      </c>
      <c r="I1022" s="76">
        <v>216426929</v>
      </c>
      <c r="J1022" s="76">
        <v>0</v>
      </c>
      <c r="K1022" s="76">
        <v>95322532</v>
      </c>
      <c r="L1022" s="76">
        <v>0</v>
      </c>
      <c r="M1022" s="76">
        <v>116162551</v>
      </c>
      <c r="N1022" s="76">
        <v>116162551</v>
      </c>
      <c r="O1022" s="76">
        <v>4941846</v>
      </c>
      <c r="P1022" s="56">
        <f t="shared" si="31"/>
        <v>0.53672873120146702</v>
      </c>
    </row>
    <row r="1023" spans="1:16" ht="14.4" hidden="1" x14ac:dyDescent="0.2">
      <c r="A1023" s="75" t="s">
        <v>429</v>
      </c>
      <c r="B1023" s="75" t="s">
        <v>765</v>
      </c>
      <c r="C1023" s="58" t="str">
        <f t="shared" si="30"/>
        <v>21375800 Desarrollo Artístico y Extensión Musical</v>
      </c>
      <c r="D1023" s="75" t="s">
        <v>18</v>
      </c>
      <c r="E1023" s="75" t="s">
        <v>431</v>
      </c>
      <c r="F1023" s="75" t="s">
        <v>50</v>
      </c>
      <c r="G1023" s="76">
        <v>11801582</v>
      </c>
      <c r="H1023" s="76">
        <v>11698754</v>
      </c>
      <c r="I1023" s="76">
        <v>11698754</v>
      </c>
      <c r="J1023" s="76">
        <v>0</v>
      </c>
      <c r="K1023" s="76">
        <v>5154920</v>
      </c>
      <c r="L1023" s="76">
        <v>0</v>
      </c>
      <c r="M1023" s="76">
        <v>6276707</v>
      </c>
      <c r="N1023" s="76">
        <v>6276707</v>
      </c>
      <c r="O1023" s="76">
        <v>267127</v>
      </c>
      <c r="P1023" s="56">
        <f t="shared" si="31"/>
        <v>0.53652782168083879</v>
      </c>
    </row>
    <row r="1024" spans="1:16" ht="14.4" hidden="1" x14ac:dyDescent="0.2">
      <c r="A1024" s="75" t="s">
        <v>429</v>
      </c>
      <c r="B1024" s="75" t="s">
        <v>765</v>
      </c>
      <c r="C1024" s="58" t="str">
        <f t="shared" si="30"/>
        <v>21375800 Desarrollo Artístico y Extensión Musical</v>
      </c>
      <c r="D1024" s="75" t="s">
        <v>18</v>
      </c>
      <c r="E1024" s="75" t="s">
        <v>51</v>
      </c>
      <c r="F1024" s="75" t="s">
        <v>52</v>
      </c>
      <c r="G1024" s="76">
        <v>234143372</v>
      </c>
      <c r="H1024" s="76">
        <v>232103259</v>
      </c>
      <c r="I1024" s="76">
        <v>232103259</v>
      </c>
      <c r="J1024" s="76">
        <v>0</v>
      </c>
      <c r="K1024" s="76">
        <v>116097833</v>
      </c>
      <c r="L1024" s="76">
        <v>0</v>
      </c>
      <c r="M1024" s="76">
        <v>110705630</v>
      </c>
      <c r="N1024" s="76">
        <v>110705630</v>
      </c>
      <c r="O1024" s="76">
        <v>5299796</v>
      </c>
      <c r="P1024" s="56">
        <f t="shared" si="31"/>
        <v>0.47696715021136349</v>
      </c>
    </row>
    <row r="1025" spans="1:16" ht="14.4" hidden="1" x14ac:dyDescent="0.2">
      <c r="A1025" s="75" t="s">
        <v>429</v>
      </c>
      <c r="B1025" s="75" t="s">
        <v>765</v>
      </c>
      <c r="C1025" s="58" t="str">
        <f t="shared" si="30"/>
        <v>21375800 Desarrollo Artístico y Extensión Musical</v>
      </c>
      <c r="D1025" s="75" t="s">
        <v>18</v>
      </c>
      <c r="E1025" s="75" t="s">
        <v>432</v>
      </c>
      <c r="F1025" s="75" t="s">
        <v>54</v>
      </c>
      <c r="G1025" s="76">
        <v>127929140</v>
      </c>
      <c r="H1025" s="76">
        <v>126814481</v>
      </c>
      <c r="I1025" s="76">
        <v>126814481</v>
      </c>
      <c r="J1025" s="76">
        <v>0</v>
      </c>
      <c r="K1025" s="76">
        <v>69703816</v>
      </c>
      <c r="L1025" s="76">
        <v>0</v>
      </c>
      <c r="M1025" s="76">
        <v>54215011</v>
      </c>
      <c r="N1025" s="76">
        <v>54215011</v>
      </c>
      <c r="O1025" s="76">
        <v>2895654</v>
      </c>
      <c r="P1025" s="56">
        <f t="shared" si="31"/>
        <v>0.42751435461065368</v>
      </c>
    </row>
    <row r="1026" spans="1:16" ht="14.4" hidden="1" x14ac:dyDescent="0.2">
      <c r="A1026" s="75" t="s">
        <v>429</v>
      </c>
      <c r="B1026" s="75" t="s">
        <v>765</v>
      </c>
      <c r="C1026" s="58" t="str">
        <f t="shared" si="30"/>
        <v>21375800 Desarrollo Artístico y Extensión Musical</v>
      </c>
      <c r="D1026" s="75" t="s">
        <v>18</v>
      </c>
      <c r="E1026" s="75" t="s">
        <v>433</v>
      </c>
      <c r="F1026" s="75" t="s">
        <v>56</v>
      </c>
      <c r="G1026" s="76">
        <v>70809488</v>
      </c>
      <c r="H1026" s="76">
        <v>70192518</v>
      </c>
      <c r="I1026" s="76">
        <v>70192518</v>
      </c>
      <c r="J1026" s="76">
        <v>0</v>
      </c>
      <c r="K1026" s="76">
        <v>30929320</v>
      </c>
      <c r="L1026" s="76">
        <v>0</v>
      </c>
      <c r="M1026" s="76">
        <v>37660437</v>
      </c>
      <c r="N1026" s="76">
        <v>37660437</v>
      </c>
      <c r="O1026" s="76">
        <v>1602761</v>
      </c>
      <c r="P1026" s="56">
        <f t="shared" si="31"/>
        <v>0.53653064561667385</v>
      </c>
    </row>
    <row r="1027" spans="1:16" ht="14.4" hidden="1" x14ac:dyDescent="0.2">
      <c r="A1027" s="75" t="s">
        <v>429</v>
      </c>
      <c r="B1027" s="75" t="s">
        <v>765</v>
      </c>
      <c r="C1027" s="58" t="str">
        <f t="shared" si="30"/>
        <v>21375800 Desarrollo Artístico y Extensión Musical</v>
      </c>
      <c r="D1027" s="75" t="s">
        <v>18</v>
      </c>
      <c r="E1027" s="75" t="s">
        <v>434</v>
      </c>
      <c r="F1027" s="75" t="s">
        <v>58</v>
      </c>
      <c r="G1027" s="76">
        <v>35404744</v>
      </c>
      <c r="H1027" s="76">
        <v>35096260</v>
      </c>
      <c r="I1027" s="76">
        <v>35096260</v>
      </c>
      <c r="J1027" s="76">
        <v>0</v>
      </c>
      <c r="K1027" s="76">
        <v>15464697</v>
      </c>
      <c r="L1027" s="76">
        <v>0</v>
      </c>
      <c r="M1027" s="76">
        <v>18830182</v>
      </c>
      <c r="N1027" s="76">
        <v>18830182</v>
      </c>
      <c r="O1027" s="76">
        <v>801381</v>
      </c>
      <c r="P1027" s="56">
        <f t="shared" si="31"/>
        <v>0.53652959033241721</v>
      </c>
    </row>
    <row r="1028" spans="1:16" ht="14.4" hidden="1" x14ac:dyDescent="0.2">
      <c r="A1028" s="75" t="s">
        <v>429</v>
      </c>
      <c r="B1028" s="75" t="s">
        <v>765</v>
      </c>
      <c r="C1028" s="58" t="str">
        <f t="shared" si="30"/>
        <v>21375800 Desarrollo Artístico y Extensión Musical</v>
      </c>
      <c r="D1028" s="75" t="s">
        <v>18</v>
      </c>
      <c r="E1028" s="75" t="s">
        <v>61</v>
      </c>
      <c r="F1028" s="75" t="s">
        <v>62</v>
      </c>
      <c r="G1028" s="76">
        <v>453339545</v>
      </c>
      <c r="H1028" s="76">
        <v>423534688</v>
      </c>
      <c r="I1028" s="76">
        <v>302449495.38</v>
      </c>
      <c r="J1028" s="76">
        <v>0</v>
      </c>
      <c r="K1028" s="76">
        <v>99600807.879999995</v>
      </c>
      <c r="L1028" s="76">
        <v>8037682.96</v>
      </c>
      <c r="M1028" s="76">
        <v>132149522.70999999</v>
      </c>
      <c r="N1028" s="76">
        <v>131981582.70999999</v>
      </c>
      <c r="O1028" s="76">
        <v>183746674.44999999</v>
      </c>
      <c r="P1028" s="56">
        <f t="shared" si="31"/>
        <v>0.31201581937487016</v>
      </c>
    </row>
    <row r="1029" spans="1:16" ht="14.4" hidden="1" x14ac:dyDescent="0.2">
      <c r="A1029" s="75" t="s">
        <v>429</v>
      </c>
      <c r="B1029" s="75" t="s">
        <v>765</v>
      </c>
      <c r="C1029" s="58" t="str">
        <f t="shared" si="30"/>
        <v>21375800 Desarrollo Artístico y Extensión Musical</v>
      </c>
      <c r="D1029" s="75" t="s">
        <v>18</v>
      </c>
      <c r="E1029" s="75" t="s">
        <v>63</v>
      </c>
      <c r="F1029" s="75" t="s">
        <v>64</v>
      </c>
      <c r="G1029" s="76">
        <v>81000000</v>
      </c>
      <c r="H1029" s="76">
        <v>83823067</v>
      </c>
      <c r="I1029" s="76">
        <v>62244852.149999999</v>
      </c>
      <c r="J1029" s="76">
        <v>0</v>
      </c>
      <c r="K1029" s="76">
        <v>22761156.140000001</v>
      </c>
      <c r="L1029" s="76">
        <v>0</v>
      </c>
      <c r="M1029" s="76">
        <v>39483695.68</v>
      </c>
      <c r="N1029" s="76">
        <v>39483695.68</v>
      </c>
      <c r="O1029" s="76">
        <v>21578215.18</v>
      </c>
      <c r="P1029" s="56">
        <f t="shared" si="31"/>
        <v>0.47103616096509565</v>
      </c>
    </row>
    <row r="1030" spans="1:16" ht="14.4" hidden="1" x14ac:dyDescent="0.2">
      <c r="A1030" s="75" t="s">
        <v>429</v>
      </c>
      <c r="B1030" s="75" t="s">
        <v>765</v>
      </c>
      <c r="C1030" s="58" t="str">
        <f t="shared" si="30"/>
        <v>21375800 Desarrollo Artístico y Extensión Musical</v>
      </c>
      <c r="D1030" s="75" t="s">
        <v>18</v>
      </c>
      <c r="E1030" s="75" t="s">
        <v>283</v>
      </c>
      <c r="F1030" s="75" t="s">
        <v>284</v>
      </c>
      <c r="G1030" s="76">
        <v>75000000</v>
      </c>
      <c r="H1030" s="76">
        <v>83823067</v>
      </c>
      <c r="I1030" s="76">
        <v>62244852.149999999</v>
      </c>
      <c r="J1030" s="76">
        <v>0</v>
      </c>
      <c r="K1030" s="76">
        <v>22761156.140000001</v>
      </c>
      <c r="L1030" s="76">
        <v>0</v>
      </c>
      <c r="M1030" s="76">
        <v>39483695.68</v>
      </c>
      <c r="N1030" s="76">
        <v>39483695.68</v>
      </c>
      <c r="O1030" s="76">
        <v>21578215.18</v>
      </c>
      <c r="P1030" s="56">
        <f t="shared" si="31"/>
        <v>0.47103616096509565</v>
      </c>
    </row>
    <row r="1031" spans="1:16" ht="14.4" hidden="1" x14ac:dyDescent="0.2">
      <c r="A1031" s="75" t="s">
        <v>429</v>
      </c>
      <c r="B1031" s="75" t="s">
        <v>765</v>
      </c>
      <c r="C1031" s="58" t="str">
        <f t="shared" ref="C1031:C1094" si="32">+CONCATENATE(A1031," ",B1031)</f>
        <v>21375800 Desarrollo Artístico y Extensión Musical</v>
      </c>
      <c r="D1031" s="75" t="s">
        <v>18</v>
      </c>
      <c r="E1031" s="75" t="s">
        <v>65</v>
      </c>
      <c r="F1031" s="75" t="s">
        <v>66</v>
      </c>
      <c r="G1031" s="76">
        <v>6000000</v>
      </c>
      <c r="H1031" s="76">
        <v>0</v>
      </c>
      <c r="I1031" s="76">
        <v>0</v>
      </c>
      <c r="J1031" s="76">
        <v>0</v>
      </c>
      <c r="K1031" s="76">
        <v>0</v>
      </c>
      <c r="L1031" s="76">
        <v>0</v>
      </c>
      <c r="M1031" s="76">
        <v>0</v>
      </c>
      <c r="N1031" s="76">
        <v>0</v>
      </c>
      <c r="O1031" s="76">
        <v>0</v>
      </c>
      <c r="P1031" s="56">
        <f t="shared" ref="P1031:P1094" si="33">+IFERROR(M1031/H1031,0)</f>
        <v>0</v>
      </c>
    </row>
    <row r="1032" spans="1:16" ht="14.4" hidden="1" x14ac:dyDescent="0.2">
      <c r="A1032" s="75" t="s">
        <v>429</v>
      </c>
      <c r="B1032" s="75" t="s">
        <v>765</v>
      </c>
      <c r="C1032" s="58" t="str">
        <f t="shared" si="32"/>
        <v>21375800 Desarrollo Artístico y Extensión Musical</v>
      </c>
      <c r="D1032" s="75" t="s">
        <v>18</v>
      </c>
      <c r="E1032" s="75" t="s">
        <v>71</v>
      </c>
      <c r="F1032" s="75" t="s">
        <v>72</v>
      </c>
      <c r="G1032" s="76">
        <v>17500000</v>
      </c>
      <c r="H1032" s="76">
        <v>14616742</v>
      </c>
      <c r="I1032" s="76">
        <v>11611635.84</v>
      </c>
      <c r="J1032" s="76">
        <v>0</v>
      </c>
      <c r="K1032" s="76">
        <v>1216858.27</v>
      </c>
      <c r="L1032" s="76">
        <v>1354349.63</v>
      </c>
      <c r="M1032" s="76">
        <v>6158170</v>
      </c>
      <c r="N1032" s="76">
        <v>6065730</v>
      </c>
      <c r="O1032" s="76">
        <v>5887364.0999999996</v>
      </c>
      <c r="P1032" s="56">
        <f t="shared" si="33"/>
        <v>0.42130934513313567</v>
      </c>
    </row>
    <row r="1033" spans="1:16" ht="14.4" hidden="1" x14ac:dyDescent="0.2">
      <c r="A1033" s="75" t="s">
        <v>429</v>
      </c>
      <c r="B1033" s="75" t="s">
        <v>765</v>
      </c>
      <c r="C1033" s="58" t="str">
        <f t="shared" si="32"/>
        <v>21375800 Desarrollo Artístico y Extensión Musical</v>
      </c>
      <c r="D1033" s="75" t="s">
        <v>18</v>
      </c>
      <c r="E1033" s="75" t="s">
        <v>73</v>
      </c>
      <c r="F1033" s="75" t="s">
        <v>74</v>
      </c>
      <c r="G1033" s="76">
        <v>3000000</v>
      </c>
      <c r="H1033" s="76">
        <v>2482200</v>
      </c>
      <c r="I1033" s="76">
        <v>1889580.64</v>
      </c>
      <c r="J1033" s="76">
        <v>0</v>
      </c>
      <c r="K1033" s="76">
        <v>394114</v>
      </c>
      <c r="L1033" s="76">
        <v>0</v>
      </c>
      <c r="M1033" s="76">
        <v>1495466</v>
      </c>
      <c r="N1033" s="76">
        <v>1495466</v>
      </c>
      <c r="O1033" s="76">
        <v>592620</v>
      </c>
      <c r="P1033" s="56">
        <f t="shared" si="33"/>
        <v>0.60247602932882116</v>
      </c>
    </row>
    <row r="1034" spans="1:16" ht="14.4" hidden="1" x14ac:dyDescent="0.2">
      <c r="A1034" s="75" t="s">
        <v>429</v>
      </c>
      <c r="B1034" s="75" t="s">
        <v>765</v>
      </c>
      <c r="C1034" s="58" t="str">
        <f t="shared" si="32"/>
        <v>21375800 Desarrollo Artístico y Extensión Musical</v>
      </c>
      <c r="D1034" s="75" t="s">
        <v>18</v>
      </c>
      <c r="E1034" s="75" t="s">
        <v>75</v>
      </c>
      <c r="F1034" s="75" t="s">
        <v>76</v>
      </c>
      <c r="G1034" s="76">
        <v>9000000</v>
      </c>
      <c r="H1034" s="76">
        <v>8870400</v>
      </c>
      <c r="I1034" s="76">
        <v>6846786.7699999996</v>
      </c>
      <c r="J1034" s="76">
        <v>0</v>
      </c>
      <c r="K1034" s="76">
        <v>775296</v>
      </c>
      <c r="L1034" s="76">
        <v>0</v>
      </c>
      <c r="M1034" s="76">
        <v>4662704</v>
      </c>
      <c r="N1034" s="76">
        <v>4570264</v>
      </c>
      <c r="O1034" s="76">
        <v>3432400</v>
      </c>
      <c r="P1034" s="56">
        <f t="shared" si="33"/>
        <v>0.52564754689754689</v>
      </c>
    </row>
    <row r="1035" spans="1:16" ht="14.4" hidden="1" x14ac:dyDescent="0.2">
      <c r="A1035" s="75" t="s">
        <v>429</v>
      </c>
      <c r="B1035" s="75" t="s">
        <v>765</v>
      </c>
      <c r="C1035" s="58" t="str">
        <f t="shared" si="32"/>
        <v>21375800 Desarrollo Artístico y Extensión Musical</v>
      </c>
      <c r="D1035" s="75" t="s">
        <v>18</v>
      </c>
      <c r="E1035" s="75" t="s">
        <v>79</v>
      </c>
      <c r="F1035" s="75" t="s">
        <v>80</v>
      </c>
      <c r="G1035" s="76">
        <v>5500000</v>
      </c>
      <c r="H1035" s="76">
        <v>3264142</v>
      </c>
      <c r="I1035" s="76">
        <v>2875268.43</v>
      </c>
      <c r="J1035" s="76">
        <v>0</v>
      </c>
      <c r="K1035" s="76">
        <v>47448.27</v>
      </c>
      <c r="L1035" s="76">
        <v>1354349.63</v>
      </c>
      <c r="M1035" s="76">
        <v>0</v>
      </c>
      <c r="N1035" s="76">
        <v>0</v>
      </c>
      <c r="O1035" s="76">
        <v>1862344.1</v>
      </c>
      <c r="P1035" s="56">
        <f t="shared" si="33"/>
        <v>0</v>
      </c>
    </row>
    <row r="1036" spans="1:16" ht="14.4" hidden="1" x14ac:dyDescent="0.2">
      <c r="A1036" s="75" t="s">
        <v>429</v>
      </c>
      <c r="B1036" s="75" t="s">
        <v>765</v>
      </c>
      <c r="C1036" s="58" t="str">
        <f t="shared" si="32"/>
        <v>21375800 Desarrollo Artístico y Extensión Musical</v>
      </c>
      <c r="D1036" s="75" t="s">
        <v>18</v>
      </c>
      <c r="E1036" s="75" t="s">
        <v>83</v>
      </c>
      <c r="F1036" s="75" t="s">
        <v>84</v>
      </c>
      <c r="G1036" s="76">
        <v>76100000</v>
      </c>
      <c r="H1036" s="76">
        <v>72300000</v>
      </c>
      <c r="I1036" s="76">
        <v>41501580.950000003</v>
      </c>
      <c r="J1036" s="76">
        <v>0</v>
      </c>
      <c r="K1036" s="76">
        <v>1979010.23</v>
      </c>
      <c r="L1036" s="76">
        <v>0</v>
      </c>
      <c r="M1036" s="76">
        <v>12506107.08</v>
      </c>
      <c r="N1036" s="76">
        <v>12506107.08</v>
      </c>
      <c r="O1036" s="76">
        <v>57814882.689999998</v>
      </c>
      <c r="P1036" s="56">
        <f t="shared" si="33"/>
        <v>0.17297520165975103</v>
      </c>
    </row>
    <row r="1037" spans="1:16" ht="14.4" hidden="1" x14ac:dyDescent="0.2">
      <c r="A1037" s="75" t="s">
        <v>429</v>
      </c>
      <c r="B1037" s="75" t="s">
        <v>765</v>
      </c>
      <c r="C1037" s="58" t="str">
        <f t="shared" si="32"/>
        <v>21375800 Desarrollo Artístico y Extensión Musical</v>
      </c>
      <c r="D1037" s="75" t="s">
        <v>18</v>
      </c>
      <c r="E1037" s="75" t="s">
        <v>85</v>
      </c>
      <c r="F1037" s="75" t="s">
        <v>86</v>
      </c>
      <c r="G1037" s="76">
        <v>1100000</v>
      </c>
      <c r="H1037" s="76">
        <v>300000</v>
      </c>
      <c r="I1037" s="76">
        <v>300000</v>
      </c>
      <c r="J1037" s="76">
        <v>0</v>
      </c>
      <c r="K1037" s="76">
        <v>0</v>
      </c>
      <c r="L1037" s="76">
        <v>0</v>
      </c>
      <c r="M1037" s="76">
        <v>0</v>
      </c>
      <c r="N1037" s="76">
        <v>0</v>
      </c>
      <c r="O1037" s="76">
        <v>300000</v>
      </c>
      <c r="P1037" s="56">
        <f t="shared" si="33"/>
        <v>0</v>
      </c>
    </row>
    <row r="1038" spans="1:16" ht="14.4" hidden="1" x14ac:dyDescent="0.2">
      <c r="A1038" s="75" t="s">
        <v>429</v>
      </c>
      <c r="B1038" s="75" t="s">
        <v>765</v>
      </c>
      <c r="C1038" s="58" t="str">
        <f t="shared" si="32"/>
        <v>21375800 Desarrollo Artístico y Extensión Musical</v>
      </c>
      <c r="D1038" s="75" t="s">
        <v>18</v>
      </c>
      <c r="E1038" s="75" t="s">
        <v>316</v>
      </c>
      <c r="F1038" s="75" t="s">
        <v>317</v>
      </c>
      <c r="G1038" s="76">
        <v>0</v>
      </c>
      <c r="H1038" s="76">
        <v>0</v>
      </c>
      <c r="I1038" s="76">
        <v>0</v>
      </c>
      <c r="J1038" s="76">
        <v>0</v>
      </c>
      <c r="K1038" s="76">
        <v>0</v>
      </c>
      <c r="L1038" s="76">
        <v>0</v>
      </c>
      <c r="M1038" s="76">
        <v>0</v>
      </c>
      <c r="N1038" s="76">
        <v>0</v>
      </c>
      <c r="O1038" s="76">
        <v>0</v>
      </c>
      <c r="P1038" s="56">
        <f t="shared" si="33"/>
        <v>0</v>
      </c>
    </row>
    <row r="1039" spans="1:16" ht="14.4" hidden="1" x14ac:dyDescent="0.2">
      <c r="A1039" s="75" t="s">
        <v>429</v>
      </c>
      <c r="B1039" s="75" t="s">
        <v>765</v>
      </c>
      <c r="C1039" s="58" t="str">
        <f t="shared" si="32"/>
        <v>21375800 Desarrollo Artístico y Extensión Musical</v>
      </c>
      <c r="D1039" s="75" t="s">
        <v>18</v>
      </c>
      <c r="E1039" s="75" t="s">
        <v>318</v>
      </c>
      <c r="F1039" s="75" t="s">
        <v>319</v>
      </c>
      <c r="G1039" s="76">
        <v>73000000</v>
      </c>
      <c r="H1039" s="76">
        <v>70000000</v>
      </c>
      <c r="I1039" s="76">
        <v>40239297.619999997</v>
      </c>
      <c r="J1039" s="76">
        <v>0</v>
      </c>
      <c r="K1039" s="76">
        <v>1912260.26</v>
      </c>
      <c r="L1039" s="76">
        <v>0</v>
      </c>
      <c r="M1039" s="76">
        <v>12486740.710000001</v>
      </c>
      <c r="N1039" s="76">
        <v>12486740.710000001</v>
      </c>
      <c r="O1039" s="76">
        <v>55600999.030000001</v>
      </c>
      <c r="P1039" s="56">
        <f t="shared" si="33"/>
        <v>0.17838201014285715</v>
      </c>
    </row>
    <row r="1040" spans="1:16" ht="14.4" hidden="1" x14ac:dyDescent="0.2">
      <c r="A1040" s="75" t="s">
        <v>429</v>
      </c>
      <c r="B1040" s="75" t="s">
        <v>765</v>
      </c>
      <c r="C1040" s="58" t="str">
        <f t="shared" si="32"/>
        <v>21375800 Desarrollo Artístico y Extensión Musical</v>
      </c>
      <c r="D1040" s="75" t="s">
        <v>18</v>
      </c>
      <c r="E1040" s="75" t="s">
        <v>91</v>
      </c>
      <c r="F1040" s="75" t="s">
        <v>92</v>
      </c>
      <c r="G1040" s="76">
        <v>2000000</v>
      </c>
      <c r="H1040" s="76">
        <v>2000000</v>
      </c>
      <c r="I1040" s="76">
        <v>962283.33</v>
      </c>
      <c r="J1040" s="76">
        <v>0</v>
      </c>
      <c r="K1040" s="76">
        <v>66749.97</v>
      </c>
      <c r="L1040" s="76">
        <v>0</v>
      </c>
      <c r="M1040" s="76">
        <v>19366.37</v>
      </c>
      <c r="N1040" s="76">
        <v>19366.37</v>
      </c>
      <c r="O1040" s="76">
        <v>1913883.66</v>
      </c>
      <c r="P1040" s="56">
        <f t="shared" si="33"/>
        <v>9.6831849999999987E-3</v>
      </c>
    </row>
    <row r="1041" spans="1:16" ht="14.4" hidden="1" x14ac:dyDescent="0.2">
      <c r="A1041" s="75" t="s">
        <v>429</v>
      </c>
      <c r="B1041" s="75" t="s">
        <v>765</v>
      </c>
      <c r="C1041" s="58" t="str">
        <f t="shared" si="32"/>
        <v>21375800 Desarrollo Artístico y Extensión Musical</v>
      </c>
      <c r="D1041" s="75" t="s">
        <v>18</v>
      </c>
      <c r="E1041" s="75" t="s">
        <v>93</v>
      </c>
      <c r="F1041" s="75" t="s">
        <v>94</v>
      </c>
      <c r="G1041" s="76">
        <v>142950000</v>
      </c>
      <c r="H1041" s="76">
        <v>147272341</v>
      </c>
      <c r="I1041" s="76">
        <v>114930480.86</v>
      </c>
      <c r="J1041" s="76">
        <v>0</v>
      </c>
      <c r="K1041" s="76">
        <v>45718509.539999999</v>
      </c>
      <c r="L1041" s="76">
        <v>5169431.1100000003</v>
      </c>
      <c r="M1041" s="76">
        <v>60014792.259999998</v>
      </c>
      <c r="N1041" s="76">
        <v>60014792.259999998</v>
      </c>
      <c r="O1041" s="76">
        <v>36369608.090000004</v>
      </c>
      <c r="P1041" s="56">
        <f t="shared" si="33"/>
        <v>0.4075089175095003</v>
      </c>
    </row>
    <row r="1042" spans="1:16" ht="14.4" hidden="1" x14ac:dyDescent="0.2">
      <c r="A1042" s="75" t="s">
        <v>429</v>
      </c>
      <c r="B1042" s="75" t="s">
        <v>765</v>
      </c>
      <c r="C1042" s="58" t="str">
        <f t="shared" si="32"/>
        <v>21375800 Desarrollo Artístico y Extensión Musical</v>
      </c>
      <c r="D1042" s="75" t="s">
        <v>18</v>
      </c>
      <c r="E1042" s="75" t="s">
        <v>99</v>
      </c>
      <c r="F1042" s="75" t="s">
        <v>100</v>
      </c>
      <c r="G1042" s="76">
        <v>142000000</v>
      </c>
      <c r="H1042" s="76">
        <v>139752000</v>
      </c>
      <c r="I1042" s="76">
        <v>111249269.12</v>
      </c>
      <c r="J1042" s="76">
        <v>0</v>
      </c>
      <c r="K1042" s="76">
        <v>45718509.539999999</v>
      </c>
      <c r="L1042" s="76">
        <v>5169431.1100000003</v>
      </c>
      <c r="M1042" s="76">
        <v>59633965.310000002</v>
      </c>
      <c r="N1042" s="76">
        <v>59633965.310000002</v>
      </c>
      <c r="O1042" s="76">
        <v>29230094.039999999</v>
      </c>
      <c r="P1042" s="56">
        <f t="shared" si="33"/>
        <v>0.42671278629286163</v>
      </c>
    </row>
    <row r="1043" spans="1:16" ht="14.4" hidden="1" x14ac:dyDescent="0.2">
      <c r="A1043" s="75" t="s">
        <v>429</v>
      </c>
      <c r="B1043" s="75" t="s">
        <v>765</v>
      </c>
      <c r="C1043" s="58" t="str">
        <f t="shared" si="32"/>
        <v>21375800 Desarrollo Artístico y Extensión Musical</v>
      </c>
      <c r="D1043" s="75" t="s">
        <v>18</v>
      </c>
      <c r="E1043" s="75" t="s">
        <v>101</v>
      </c>
      <c r="F1043" s="75" t="s">
        <v>102</v>
      </c>
      <c r="G1043" s="76">
        <v>950000</v>
      </c>
      <c r="H1043" s="76">
        <v>7520341</v>
      </c>
      <c r="I1043" s="76">
        <v>3681211.74</v>
      </c>
      <c r="J1043" s="76">
        <v>0</v>
      </c>
      <c r="K1043" s="76">
        <v>0</v>
      </c>
      <c r="L1043" s="76">
        <v>0</v>
      </c>
      <c r="M1043" s="76">
        <v>380826.95</v>
      </c>
      <c r="N1043" s="76">
        <v>380826.95</v>
      </c>
      <c r="O1043" s="76">
        <v>7139514.0499999998</v>
      </c>
      <c r="P1043" s="56">
        <f t="shared" si="33"/>
        <v>5.0639585359227725E-2</v>
      </c>
    </row>
    <row r="1044" spans="1:16" ht="14.4" hidden="1" x14ac:dyDescent="0.2">
      <c r="A1044" s="75" t="s">
        <v>429</v>
      </c>
      <c r="B1044" s="75" t="s">
        <v>765</v>
      </c>
      <c r="C1044" s="58" t="str">
        <f t="shared" si="32"/>
        <v>21375800 Desarrollo Artístico y Extensión Musical</v>
      </c>
      <c r="D1044" s="75" t="s">
        <v>18</v>
      </c>
      <c r="E1044" s="75" t="s">
        <v>103</v>
      </c>
      <c r="F1044" s="75" t="s">
        <v>104</v>
      </c>
      <c r="G1044" s="76">
        <v>96989545</v>
      </c>
      <c r="H1044" s="76">
        <v>72489545</v>
      </c>
      <c r="I1044" s="76">
        <v>51188606.359999999</v>
      </c>
      <c r="J1044" s="76">
        <v>0</v>
      </c>
      <c r="K1044" s="76">
        <v>21029496.09</v>
      </c>
      <c r="L1044" s="76">
        <v>0</v>
      </c>
      <c r="M1044" s="76">
        <v>9493190.9100000001</v>
      </c>
      <c r="N1044" s="76">
        <v>9417690.9100000001</v>
      </c>
      <c r="O1044" s="76">
        <v>41966858</v>
      </c>
      <c r="P1044" s="56">
        <f t="shared" si="33"/>
        <v>0.13095944953165314</v>
      </c>
    </row>
    <row r="1045" spans="1:16" ht="14.4" hidden="1" x14ac:dyDescent="0.2">
      <c r="A1045" s="75" t="s">
        <v>429</v>
      </c>
      <c r="B1045" s="75" t="s">
        <v>765</v>
      </c>
      <c r="C1045" s="58" t="str">
        <f t="shared" si="32"/>
        <v>21375800 Desarrollo Artístico y Extensión Musical</v>
      </c>
      <c r="D1045" s="75" t="s">
        <v>18</v>
      </c>
      <c r="E1045" s="75" t="s">
        <v>105</v>
      </c>
      <c r="F1045" s="75" t="s">
        <v>106</v>
      </c>
      <c r="G1045" s="76">
        <v>65000000</v>
      </c>
      <c r="H1045" s="76">
        <v>40000000</v>
      </c>
      <c r="I1045" s="76">
        <v>20760681.010000002</v>
      </c>
      <c r="J1045" s="76">
        <v>0</v>
      </c>
      <c r="K1045" s="76">
        <v>213209.09</v>
      </c>
      <c r="L1045" s="76">
        <v>0</v>
      </c>
      <c r="M1045" s="76">
        <v>4290390.91</v>
      </c>
      <c r="N1045" s="76">
        <v>4290390.91</v>
      </c>
      <c r="O1045" s="76">
        <v>35496400</v>
      </c>
      <c r="P1045" s="56">
        <f t="shared" si="33"/>
        <v>0.10725977275000001</v>
      </c>
    </row>
    <row r="1046" spans="1:16" ht="14.4" hidden="1" x14ac:dyDescent="0.2">
      <c r="A1046" s="75" t="s">
        <v>429</v>
      </c>
      <c r="B1046" s="75" t="s">
        <v>765</v>
      </c>
      <c r="C1046" s="58" t="str">
        <f t="shared" si="32"/>
        <v>21375800 Desarrollo Artístico y Extensión Musical</v>
      </c>
      <c r="D1046" s="75" t="s">
        <v>18</v>
      </c>
      <c r="E1046" s="75" t="s">
        <v>107</v>
      </c>
      <c r="F1046" s="75" t="s">
        <v>108</v>
      </c>
      <c r="G1046" s="76">
        <v>31989545</v>
      </c>
      <c r="H1046" s="76">
        <v>32489545</v>
      </c>
      <c r="I1046" s="76">
        <v>30427925.350000001</v>
      </c>
      <c r="J1046" s="76">
        <v>0</v>
      </c>
      <c r="K1046" s="76">
        <v>20816287</v>
      </c>
      <c r="L1046" s="76">
        <v>0</v>
      </c>
      <c r="M1046" s="76">
        <v>5202800</v>
      </c>
      <c r="N1046" s="76">
        <v>5127300</v>
      </c>
      <c r="O1046" s="76">
        <v>6470458</v>
      </c>
      <c r="P1046" s="56">
        <f t="shared" si="33"/>
        <v>0.16013766890241152</v>
      </c>
    </row>
    <row r="1047" spans="1:16" ht="14.4" hidden="1" x14ac:dyDescent="0.2">
      <c r="A1047" s="75" t="s">
        <v>429</v>
      </c>
      <c r="B1047" s="75" t="s">
        <v>765</v>
      </c>
      <c r="C1047" s="58" t="str">
        <f t="shared" si="32"/>
        <v>21375800 Desarrollo Artístico y Extensión Musical</v>
      </c>
      <c r="D1047" s="75" t="s">
        <v>18</v>
      </c>
      <c r="E1047" s="75" t="s">
        <v>109</v>
      </c>
      <c r="F1047" s="75" t="s">
        <v>110</v>
      </c>
      <c r="G1047" s="76">
        <v>6000000</v>
      </c>
      <c r="H1047" s="76">
        <v>3000000</v>
      </c>
      <c r="I1047" s="76">
        <v>2229232.9300000002</v>
      </c>
      <c r="J1047" s="76">
        <v>0</v>
      </c>
      <c r="K1047" s="76">
        <v>1491917</v>
      </c>
      <c r="L1047" s="76">
        <v>0</v>
      </c>
      <c r="M1047" s="76">
        <v>0</v>
      </c>
      <c r="N1047" s="76">
        <v>0</v>
      </c>
      <c r="O1047" s="76">
        <v>1508083</v>
      </c>
      <c r="P1047" s="56">
        <f t="shared" si="33"/>
        <v>0</v>
      </c>
    </row>
    <row r="1048" spans="1:16" ht="14.4" hidden="1" x14ac:dyDescent="0.2">
      <c r="A1048" s="75" t="s">
        <v>429</v>
      </c>
      <c r="B1048" s="75" t="s">
        <v>765</v>
      </c>
      <c r="C1048" s="58" t="str">
        <f t="shared" si="32"/>
        <v>21375800 Desarrollo Artístico y Extensión Musical</v>
      </c>
      <c r="D1048" s="75" t="s">
        <v>18</v>
      </c>
      <c r="E1048" s="75" t="s">
        <v>111</v>
      </c>
      <c r="F1048" s="75" t="s">
        <v>112</v>
      </c>
      <c r="G1048" s="76">
        <v>6000000</v>
      </c>
      <c r="H1048" s="76">
        <v>3000000</v>
      </c>
      <c r="I1048" s="76">
        <v>2229232.9300000002</v>
      </c>
      <c r="J1048" s="76">
        <v>0</v>
      </c>
      <c r="K1048" s="76">
        <v>1491917</v>
      </c>
      <c r="L1048" s="76">
        <v>0</v>
      </c>
      <c r="M1048" s="76">
        <v>0</v>
      </c>
      <c r="N1048" s="76">
        <v>0</v>
      </c>
      <c r="O1048" s="76">
        <v>1508083</v>
      </c>
      <c r="P1048" s="56">
        <f t="shared" si="33"/>
        <v>0</v>
      </c>
    </row>
    <row r="1049" spans="1:16" ht="14.4" hidden="1" x14ac:dyDescent="0.2">
      <c r="A1049" s="75" t="s">
        <v>429</v>
      </c>
      <c r="B1049" s="75" t="s">
        <v>765</v>
      </c>
      <c r="C1049" s="58" t="str">
        <f t="shared" si="32"/>
        <v>21375800 Desarrollo Artístico y Extensión Musical</v>
      </c>
      <c r="D1049" s="75" t="s">
        <v>18</v>
      </c>
      <c r="E1049" s="75" t="s">
        <v>121</v>
      </c>
      <c r="F1049" s="75" t="s">
        <v>122</v>
      </c>
      <c r="G1049" s="76">
        <v>32500000</v>
      </c>
      <c r="H1049" s="76">
        <v>29570547</v>
      </c>
      <c r="I1049" s="76">
        <v>18280660.289999999</v>
      </c>
      <c r="J1049" s="76">
        <v>0</v>
      </c>
      <c r="K1049" s="76">
        <v>5170867.6100000003</v>
      </c>
      <c r="L1049" s="76">
        <v>1513902.22</v>
      </c>
      <c r="M1049" s="76">
        <v>4264113.78</v>
      </c>
      <c r="N1049" s="76">
        <v>4264113.78</v>
      </c>
      <c r="O1049" s="76">
        <v>18621663.390000001</v>
      </c>
      <c r="P1049" s="56">
        <f t="shared" si="33"/>
        <v>0.14420138322094617</v>
      </c>
    </row>
    <row r="1050" spans="1:16" ht="14.4" hidden="1" x14ac:dyDescent="0.2">
      <c r="A1050" s="75" t="s">
        <v>429</v>
      </c>
      <c r="B1050" s="75" t="s">
        <v>765</v>
      </c>
      <c r="C1050" s="58" t="str">
        <f t="shared" si="32"/>
        <v>21375800 Desarrollo Artístico y Extensión Musical</v>
      </c>
      <c r="D1050" s="75" t="s">
        <v>18</v>
      </c>
      <c r="E1050" s="75" t="s">
        <v>123</v>
      </c>
      <c r="F1050" s="75" t="s">
        <v>124</v>
      </c>
      <c r="G1050" s="76">
        <v>12000000</v>
      </c>
      <c r="H1050" s="76">
        <v>13070547</v>
      </c>
      <c r="I1050" s="76">
        <v>5530257.21</v>
      </c>
      <c r="J1050" s="76">
        <v>0</v>
      </c>
      <c r="K1050" s="76">
        <v>0</v>
      </c>
      <c r="L1050" s="76">
        <v>0</v>
      </c>
      <c r="M1050" s="76">
        <v>0</v>
      </c>
      <c r="N1050" s="76">
        <v>0</v>
      </c>
      <c r="O1050" s="76">
        <v>13070547</v>
      </c>
      <c r="P1050" s="56">
        <f t="shared" si="33"/>
        <v>0</v>
      </c>
    </row>
    <row r="1051" spans="1:16" ht="14.4" hidden="1" x14ac:dyDescent="0.2">
      <c r="A1051" s="75" t="s">
        <v>429</v>
      </c>
      <c r="B1051" s="75" t="s">
        <v>765</v>
      </c>
      <c r="C1051" s="58" t="str">
        <f t="shared" si="32"/>
        <v>21375800 Desarrollo Artístico y Extensión Musical</v>
      </c>
      <c r="D1051" s="75" t="s">
        <v>18</v>
      </c>
      <c r="E1051" s="75" t="s">
        <v>129</v>
      </c>
      <c r="F1051" s="75" t="s">
        <v>130</v>
      </c>
      <c r="G1051" s="76">
        <v>8000000</v>
      </c>
      <c r="H1051" s="76">
        <v>4000000</v>
      </c>
      <c r="I1051" s="76">
        <v>3839859.8</v>
      </c>
      <c r="J1051" s="76">
        <v>0</v>
      </c>
      <c r="K1051" s="76">
        <v>668763.97</v>
      </c>
      <c r="L1051" s="76">
        <v>643431.56000000006</v>
      </c>
      <c r="M1051" s="76">
        <v>2392458.7200000002</v>
      </c>
      <c r="N1051" s="76">
        <v>2392458.7200000002</v>
      </c>
      <c r="O1051" s="76">
        <v>295345.75</v>
      </c>
      <c r="P1051" s="56">
        <f t="shared" si="33"/>
        <v>0.59811468000000001</v>
      </c>
    </row>
    <row r="1052" spans="1:16" ht="14.4" hidden="1" x14ac:dyDescent="0.2">
      <c r="A1052" s="75" t="s">
        <v>429</v>
      </c>
      <c r="B1052" s="75" t="s">
        <v>765</v>
      </c>
      <c r="C1052" s="58" t="str">
        <f t="shared" si="32"/>
        <v>21375800 Desarrollo Artístico y Extensión Musical</v>
      </c>
      <c r="D1052" s="75" t="s">
        <v>18</v>
      </c>
      <c r="E1052" s="75" t="s">
        <v>133</v>
      </c>
      <c r="F1052" s="75" t="s">
        <v>134</v>
      </c>
      <c r="G1052" s="76">
        <v>8000000</v>
      </c>
      <c r="H1052" s="76">
        <v>8000000</v>
      </c>
      <c r="I1052" s="76">
        <v>5720613.25</v>
      </c>
      <c r="J1052" s="76">
        <v>0</v>
      </c>
      <c r="K1052" s="76">
        <v>2230669.2799999998</v>
      </c>
      <c r="L1052" s="76">
        <v>0</v>
      </c>
      <c r="M1052" s="76">
        <v>1823630.06</v>
      </c>
      <c r="N1052" s="76">
        <v>1823630.06</v>
      </c>
      <c r="O1052" s="76">
        <v>3945700.66</v>
      </c>
      <c r="P1052" s="56">
        <f t="shared" si="33"/>
        <v>0.22795375750000002</v>
      </c>
    </row>
    <row r="1053" spans="1:16" ht="14.4" hidden="1" x14ac:dyDescent="0.2">
      <c r="A1053" s="75" t="s">
        <v>429</v>
      </c>
      <c r="B1053" s="75" t="s">
        <v>765</v>
      </c>
      <c r="C1053" s="58" t="str">
        <f t="shared" si="32"/>
        <v>21375800 Desarrollo Artístico y Extensión Musical</v>
      </c>
      <c r="D1053" s="75" t="s">
        <v>18</v>
      </c>
      <c r="E1053" s="75" t="s">
        <v>137</v>
      </c>
      <c r="F1053" s="75" t="s">
        <v>138</v>
      </c>
      <c r="G1053" s="76">
        <v>4500000</v>
      </c>
      <c r="H1053" s="76">
        <v>4500000</v>
      </c>
      <c r="I1053" s="76">
        <v>3189930.03</v>
      </c>
      <c r="J1053" s="76">
        <v>0</v>
      </c>
      <c r="K1053" s="76">
        <v>2271434.36</v>
      </c>
      <c r="L1053" s="76">
        <v>870470.66</v>
      </c>
      <c r="M1053" s="76">
        <v>48025</v>
      </c>
      <c r="N1053" s="76">
        <v>48025</v>
      </c>
      <c r="O1053" s="76">
        <v>1310069.98</v>
      </c>
      <c r="P1053" s="56">
        <f t="shared" si="33"/>
        <v>1.0672222222222222E-2</v>
      </c>
    </row>
    <row r="1054" spans="1:16" ht="14.4" hidden="1" x14ac:dyDescent="0.2">
      <c r="A1054" s="75" t="s">
        <v>429</v>
      </c>
      <c r="B1054" s="75" t="s">
        <v>765</v>
      </c>
      <c r="C1054" s="58" t="str">
        <f t="shared" si="32"/>
        <v>21375800 Desarrollo Artístico y Extensión Musical</v>
      </c>
      <c r="D1054" s="75" t="s">
        <v>18</v>
      </c>
      <c r="E1054" s="75" t="s">
        <v>139</v>
      </c>
      <c r="F1054" s="75" t="s">
        <v>140</v>
      </c>
      <c r="G1054" s="76">
        <v>300000</v>
      </c>
      <c r="H1054" s="76">
        <v>462446</v>
      </c>
      <c r="I1054" s="76">
        <v>462446</v>
      </c>
      <c r="J1054" s="76">
        <v>0</v>
      </c>
      <c r="K1054" s="76">
        <v>232993</v>
      </c>
      <c r="L1054" s="76">
        <v>0</v>
      </c>
      <c r="M1054" s="76">
        <v>229453</v>
      </c>
      <c r="N1054" s="76">
        <v>229453</v>
      </c>
      <c r="O1054" s="76">
        <v>0</v>
      </c>
      <c r="P1054" s="56">
        <f t="shared" si="33"/>
        <v>0.49617252608953261</v>
      </c>
    </row>
    <row r="1055" spans="1:16" ht="14.4" hidden="1" x14ac:dyDescent="0.2">
      <c r="A1055" s="75" t="s">
        <v>429</v>
      </c>
      <c r="B1055" s="75" t="s">
        <v>765</v>
      </c>
      <c r="C1055" s="58" t="str">
        <f t="shared" si="32"/>
        <v>21375800 Desarrollo Artístico y Extensión Musical</v>
      </c>
      <c r="D1055" s="75" t="s">
        <v>18</v>
      </c>
      <c r="E1055" s="75" t="s">
        <v>141</v>
      </c>
      <c r="F1055" s="75" t="s">
        <v>142</v>
      </c>
      <c r="G1055" s="76">
        <v>0</v>
      </c>
      <c r="H1055" s="76">
        <v>232993</v>
      </c>
      <c r="I1055" s="76">
        <v>232993</v>
      </c>
      <c r="J1055" s="76">
        <v>0</v>
      </c>
      <c r="K1055" s="76">
        <v>232993</v>
      </c>
      <c r="L1055" s="76">
        <v>0</v>
      </c>
      <c r="M1055" s="76">
        <v>0</v>
      </c>
      <c r="N1055" s="76">
        <v>0</v>
      </c>
      <c r="O1055" s="76">
        <v>0</v>
      </c>
      <c r="P1055" s="56">
        <f t="shared" si="33"/>
        <v>0</v>
      </c>
    </row>
    <row r="1056" spans="1:16" ht="14.4" hidden="1" x14ac:dyDescent="0.2">
      <c r="A1056" s="75" t="s">
        <v>429</v>
      </c>
      <c r="B1056" s="75" t="s">
        <v>765</v>
      </c>
      <c r="C1056" s="58" t="str">
        <f t="shared" si="32"/>
        <v>21375800 Desarrollo Artístico y Extensión Musical</v>
      </c>
      <c r="D1056" s="75" t="s">
        <v>18</v>
      </c>
      <c r="E1056" s="75" t="s">
        <v>143</v>
      </c>
      <c r="F1056" s="75" t="s">
        <v>144</v>
      </c>
      <c r="G1056" s="76">
        <v>300000</v>
      </c>
      <c r="H1056" s="76">
        <v>229453</v>
      </c>
      <c r="I1056" s="76">
        <v>229453</v>
      </c>
      <c r="J1056" s="76">
        <v>0</v>
      </c>
      <c r="K1056" s="76">
        <v>0</v>
      </c>
      <c r="L1056" s="76">
        <v>0</v>
      </c>
      <c r="M1056" s="76">
        <v>229453</v>
      </c>
      <c r="N1056" s="76">
        <v>229453</v>
      </c>
      <c r="O1056" s="76">
        <v>0</v>
      </c>
      <c r="P1056" s="56">
        <f t="shared" si="33"/>
        <v>1</v>
      </c>
    </row>
    <row r="1057" spans="1:16" ht="14.4" hidden="1" x14ac:dyDescent="0.2">
      <c r="A1057" s="75" t="s">
        <v>429</v>
      </c>
      <c r="B1057" s="75" t="s">
        <v>765</v>
      </c>
      <c r="C1057" s="58" t="str">
        <f t="shared" si="32"/>
        <v>21375800 Desarrollo Artístico y Extensión Musical</v>
      </c>
      <c r="D1057" s="75" t="s">
        <v>18</v>
      </c>
      <c r="E1057" s="75" t="s">
        <v>151</v>
      </c>
      <c r="F1057" s="75" t="s">
        <v>152</v>
      </c>
      <c r="G1057" s="76">
        <v>21900000</v>
      </c>
      <c r="H1057" s="76">
        <v>28323820</v>
      </c>
      <c r="I1057" s="76">
        <v>16427537.07</v>
      </c>
      <c r="J1057" s="76">
        <v>0</v>
      </c>
      <c r="K1057" s="76">
        <v>2462876.36</v>
      </c>
      <c r="L1057" s="76">
        <v>0</v>
      </c>
      <c r="M1057" s="76">
        <v>2766962.65</v>
      </c>
      <c r="N1057" s="76">
        <v>2766962.65</v>
      </c>
      <c r="O1057" s="76">
        <v>23093980.989999998</v>
      </c>
      <c r="P1057" s="56">
        <f t="shared" si="33"/>
        <v>9.7690306251063591E-2</v>
      </c>
    </row>
    <row r="1058" spans="1:16" ht="14.4" hidden="1" x14ac:dyDescent="0.2">
      <c r="A1058" s="75" t="s">
        <v>429</v>
      </c>
      <c r="B1058" s="75" t="s">
        <v>765</v>
      </c>
      <c r="C1058" s="58" t="str">
        <f t="shared" si="32"/>
        <v>21375800 Desarrollo Artístico y Extensión Musical</v>
      </c>
      <c r="D1058" s="75" t="s">
        <v>18</v>
      </c>
      <c r="E1058" s="75" t="s">
        <v>153</v>
      </c>
      <c r="F1058" s="75" t="s">
        <v>154</v>
      </c>
      <c r="G1058" s="76">
        <v>4000000</v>
      </c>
      <c r="H1058" s="76">
        <v>3500000</v>
      </c>
      <c r="I1058" s="76">
        <v>2355510.89</v>
      </c>
      <c r="J1058" s="76">
        <v>0</v>
      </c>
      <c r="K1058" s="76">
        <v>79853</v>
      </c>
      <c r="L1058" s="76">
        <v>0</v>
      </c>
      <c r="M1058" s="76">
        <v>1120147</v>
      </c>
      <c r="N1058" s="76">
        <v>1120147</v>
      </c>
      <c r="O1058" s="76">
        <v>2300000</v>
      </c>
      <c r="P1058" s="56">
        <f t="shared" si="33"/>
        <v>0.32004199999999999</v>
      </c>
    </row>
    <row r="1059" spans="1:16" ht="14.4" hidden="1" x14ac:dyDescent="0.2">
      <c r="A1059" s="75" t="s">
        <v>429</v>
      </c>
      <c r="B1059" s="75" t="s">
        <v>765</v>
      </c>
      <c r="C1059" s="58" t="str">
        <f t="shared" si="32"/>
        <v>21375800 Desarrollo Artístico y Extensión Musical</v>
      </c>
      <c r="D1059" s="75" t="s">
        <v>18</v>
      </c>
      <c r="E1059" s="75" t="s">
        <v>155</v>
      </c>
      <c r="F1059" s="75" t="s">
        <v>156</v>
      </c>
      <c r="G1059" s="76">
        <v>3000000</v>
      </c>
      <c r="H1059" s="76">
        <v>3500000</v>
      </c>
      <c r="I1059" s="76">
        <v>2355510.89</v>
      </c>
      <c r="J1059" s="76">
        <v>0</v>
      </c>
      <c r="K1059" s="76">
        <v>79853</v>
      </c>
      <c r="L1059" s="76">
        <v>0</v>
      </c>
      <c r="M1059" s="76">
        <v>1120147</v>
      </c>
      <c r="N1059" s="76">
        <v>1120147</v>
      </c>
      <c r="O1059" s="76">
        <v>2300000</v>
      </c>
      <c r="P1059" s="56">
        <f t="shared" si="33"/>
        <v>0.32004199999999999</v>
      </c>
    </row>
    <row r="1060" spans="1:16" ht="14.4" hidden="1" x14ac:dyDescent="0.2">
      <c r="A1060" s="75" t="s">
        <v>429</v>
      </c>
      <c r="B1060" s="75" t="s">
        <v>765</v>
      </c>
      <c r="C1060" s="58" t="str">
        <f t="shared" si="32"/>
        <v>21375800 Desarrollo Artístico y Extensión Musical</v>
      </c>
      <c r="D1060" s="75" t="s">
        <v>18</v>
      </c>
      <c r="E1060" s="75" t="s">
        <v>159</v>
      </c>
      <c r="F1060" s="75" t="s">
        <v>160</v>
      </c>
      <c r="G1060" s="76">
        <v>1000000</v>
      </c>
      <c r="H1060" s="76">
        <v>0</v>
      </c>
      <c r="I1060" s="76">
        <v>0</v>
      </c>
      <c r="J1060" s="76">
        <v>0</v>
      </c>
      <c r="K1060" s="76">
        <v>0</v>
      </c>
      <c r="L1060" s="76">
        <v>0</v>
      </c>
      <c r="M1060" s="76">
        <v>0</v>
      </c>
      <c r="N1060" s="76">
        <v>0</v>
      </c>
      <c r="O1060" s="76">
        <v>0</v>
      </c>
      <c r="P1060" s="56">
        <f t="shared" si="33"/>
        <v>0</v>
      </c>
    </row>
    <row r="1061" spans="1:16" ht="14.4" hidden="1" x14ac:dyDescent="0.2">
      <c r="A1061" s="75" t="s">
        <v>429</v>
      </c>
      <c r="B1061" s="75" t="s">
        <v>765</v>
      </c>
      <c r="C1061" s="58" t="str">
        <f t="shared" si="32"/>
        <v>21375800 Desarrollo Artístico y Extensión Musical</v>
      </c>
      <c r="D1061" s="75" t="s">
        <v>18</v>
      </c>
      <c r="E1061" s="75" t="s">
        <v>169</v>
      </c>
      <c r="F1061" s="75" t="s">
        <v>170</v>
      </c>
      <c r="G1061" s="76">
        <v>300000</v>
      </c>
      <c r="H1061" s="76">
        <v>250000</v>
      </c>
      <c r="I1061" s="76">
        <v>189772.92</v>
      </c>
      <c r="J1061" s="76">
        <v>0</v>
      </c>
      <c r="K1061" s="76">
        <v>0</v>
      </c>
      <c r="L1061" s="76">
        <v>0</v>
      </c>
      <c r="M1061" s="76">
        <v>0</v>
      </c>
      <c r="N1061" s="76">
        <v>0</v>
      </c>
      <c r="O1061" s="76">
        <v>250000</v>
      </c>
      <c r="P1061" s="56">
        <f t="shared" si="33"/>
        <v>0</v>
      </c>
    </row>
    <row r="1062" spans="1:16" ht="14.4" hidden="1" x14ac:dyDescent="0.2">
      <c r="A1062" s="75" t="s">
        <v>429</v>
      </c>
      <c r="B1062" s="75" t="s">
        <v>765</v>
      </c>
      <c r="C1062" s="58" t="str">
        <f t="shared" si="32"/>
        <v>21375800 Desarrollo Artístico y Extensión Musical</v>
      </c>
      <c r="D1062" s="75" t="s">
        <v>18</v>
      </c>
      <c r="E1062" s="75" t="s">
        <v>177</v>
      </c>
      <c r="F1062" s="75" t="s">
        <v>178</v>
      </c>
      <c r="G1062" s="76">
        <v>300000</v>
      </c>
      <c r="H1062" s="76">
        <v>250000</v>
      </c>
      <c r="I1062" s="76">
        <v>189772.92</v>
      </c>
      <c r="J1062" s="76">
        <v>0</v>
      </c>
      <c r="K1062" s="76">
        <v>0</v>
      </c>
      <c r="L1062" s="76">
        <v>0</v>
      </c>
      <c r="M1062" s="76">
        <v>0</v>
      </c>
      <c r="N1062" s="76">
        <v>0</v>
      </c>
      <c r="O1062" s="76">
        <v>250000</v>
      </c>
      <c r="P1062" s="56">
        <f t="shared" si="33"/>
        <v>0</v>
      </c>
    </row>
    <row r="1063" spans="1:16" ht="14.4" hidden="1" x14ac:dyDescent="0.2">
      <c r="A1063" s="75" t="s">
        <v>429</v>
      </c>
      <c r="B1063" s="75" t="s">
        <v>765</v>
      </c>
      <c r="C1063" s="58" t="str">
        <f t="shared" si="32"/>
        <v>21375800 Desarrollo Artístico y Extensión Musical</v>
      </c>
      <c r="D1063" s="75" t="s">
        <v>18</v>
      </c>
      <c r="E1063" s="75" t="s">
        <v>183</v>
      </c>
      <c r="F1063" s="75" t="s">
        <v>184</v>
      </c>
      <c r="G1063" s="76">
        <v>10000000</v>
      </c>
      <c r="H1063" s="76">
        <v>7000000</v>
      </c>
      <c r="I1063" s="76">
        <v>3221184.17</v>
      </c>
      <c r="J1063" s="76">
        <v>0</v>
      </c>
      <c r="K1063" s="76">
        <v>0</v>
      </c>
      <c r="L1063" s="76">
        <v>0</v>
      </c>
      <c r="M1063" s="76">
        <v>0</v>
      </c>
      <c r="N1063" s="76">
        <v>0</v>
      </c>
      <c r="O1063" s="76">
        <v>7000000</v>
      </c>
      <c r="P1063" s="56">
        <f t="shared" si="33"/>
        <v>0</v>
      </c>
    </row>
    <row r="1064" spans="1:16" ht="14.4" hidden="1" x14ac:dyDescent="0.2">
      <c r="A1064" s="75" t="s">
        <v>429</v>
      </c>
      <c r="B1064" s="75" t="s">
        <v>765</v>
      </c>
      <c r="C1064" s="58" t="str">
        <f t="shared" si="32"/>
        <v>21375800 Desarrollo Artístico y Extensión Musical</v>
      </c>
      <c r="D1064" s="75" t="s">
        <v>18</v>
      </c>
      <c r="E1064" s="75" t="s">
        <v>187</v>
      </c>
      <c r="F1064" s="75" t="s">
        <v>188</v>
      </c>
      <c r="G1064" s="76">
        <v>10000000</v>
      </c>
      <c r="H1064" s="76">
        <v>7000000</v>
      </c>
      <c r="I1064" s="76">
        <v>3221184.17</v>
      </c>
      <c r="J1064" s="76">
        <v>0</v>
      </c>
      <c r="K1064" s="76">
        <v>0</v>
      </c>
      <c r="L1064" s="76">
        <v>0</v>
      </c>
      <c r="M1064" s="76">
        <v>0</v>
      </c>
      <c r="N1064" s="76">
        <v>0</v>
      </c>
      <c r="O1064" s="76">
        <v>7000000</v>
      </c>
      <c r="P1064" s="56">
        <f t="shared" si="33"/>
        <v>0</v>
      </c>
    </row>
    <row r="1065" spans="1:16" ht="14.4" hidden="1" x14ac:dyDescent="0.2">
      <c r="A1065" s="75" t="s">
        <v>429</v>
      </c>
      <c r="B1065" s="75" t="s">
        <v>765</v>
      </c>
      <c r="C1065" s="58" t="str">
        <f t="shared" si="32"/>
        <v>21375800 Desarrollo Artístico y Extensión Musical</v>
      </c>
      <c r="D1065" s="75" t="s">
        <v>18</v>
      </c>
      <c r="E1065" s="75" t="s">
        <v>189</v>
      </c>
      <c r="F1065" s="75" t="s">
        <v>190</v>
      </c>
      <c r="G1065" s="76">
        <v>7600000</v>
      </c>
      <c r="H1065" s="76">
        <v>17573820</v>
      </c>
      <c r="I1065" s="76">
        <v>10661069.09</v>
      </c>
      <c r="J1065" s="76">
        <v>0</v>
      </c>
      <c r="K1065" s="76">
        <v>2383023.36</v>
      </c>
      <c r="L1065" s="76">
        <v>0</v>
      </c>
      <c r="M1065" s="76">
        <v>1646815.65</v>
      </c>
      <c r="N1065" s="76">
        <v>1646815.65</v>
      </c>
      <c r="O1065" s="76">
        <v>13543980.99</v>
      </c>
      <c r="P1065" s="56">
        <f t="shared" si="33"/>
        <v>9.3708462360488493E-2</v>
      </c>
    </row>
    <row r="1066" spans="1:16" ht="14.4" hidden="1" x14ac:dyDescent="0.2">
      <c r="A1066" s="75" t="s">
        <v>429</v>
      </c>
      <c r="B1066" s="75" t="s">
        <v>765</v>
      </c>
      <c r="C1066" s="58" t="str">
        <f t="shared" si="32"/>
        <v>21375800 Desarrollo Artístico y Extensión Musical</v>
      </c>
      <c r="D1066" s="75" t="s">
        <v>18</v>
      </c>
      <c r="E1066" s="75" t="s">
        <v>191</v>
      </c>
      <c r="F1066" s="75" t="s">
        <v>192</v>
      </c>
      <c r="G1066" s="76">
        <v>500000</v>
      </c>
      <c r="H1066" s="76">
        <v>500000</v>
      </c>
      <c r="I1066" s="76">
        <v>354436.67</v>
      </c>
      <c r="J1066" s="76">
        <v>0</v>
      </c>
      <c r="K1066" s="76">
        <v>0</v>
      </c>
      <c r="L1066" s="76">
        <v>0</v>
      </c>
      <c r="M1066" s="76">
        <v>0</v>
      </c>
      <c r="N1066" s="76">
        <v>0</v>
      </c>
      <c r="O1066" s="76">
        <v>500000</v>
      </c>
      <c r="P1066" s="56">
        <f t="shared" si="33"/>
        <v>0</v>
      </c>
    </row>
    <row r="1067" spans="1:16" ht="14.4" hidden="1" x14ac:dyDescent="0.2">
      <c r="A1067" s="75" t="s">
        <v>429</v>
      </c>
      <c r="B1067" s="75" t="s">
        <v>765</v>
      </c>
      <c r="C1067" s="58" t="str">
        <f t="shared" si="32"/>
        <v>21375800 Desarrollo Artístico y Extensión Musical</v>
      </c>
      <c r="D1067" s="75" t="s">
        <v>18</v>
      </c>
      <c r="E1067" s="75" t="s">
        <v>195</v>
      </c>
      <c r="F1067" s="75" t="s">
        <v>196</v>
      </c>
      <c r="G1067" s="76">
        <v>1500000</v>
      </c>
      <c r="H1067" s="76">
        <v>500000</v>
      </c>
      <c r="I1067" s="76">
        <v>228890.87</v>
      </c>
      <c r="J1067" s="76">
        <v>0</v>
      </c>
      <c r="K1067" s="76">
        <v>0</v>
      </c>
      <c r="L1067" s="76">
        <v>0</v>
      </c>
      <c r="M1067" s="76">
        <v>0</v>
      </c>
      <c r="N1067" s="76">
        <v>0</v>
      </c>
      <c r="O1067" s="76">
        <v>500000</v>
      </c>
      <c r="P1067" s="56">
        <f t="shared" si="33"/>
        <v>0</v>
      </c>
    </row>
    <row r="1068" spans="1:16" ht="14.4" hidden="1" x14ac:dyDescent="0.2">
      <c r="A1068" s="75" t="s">
        <v>429</v>
      </c>
      <c r="B1068" s="75" t="s">
        <v>765</v>
      </c>
      <c r="C1068" s="58" t="str">
        <f t="shared" si="32"/>
        <v>21375800 Desarrollo Artístico y Extensión Musical</v>
      </c>
      <c r="D1068" s="75" t="s">
        <v>18</v>
      </c>
      <c r="E1068" s="75" t="s">
        <v>197</v>
      </c>
      <c r="F1068" s="75" t="s">
        <v>198</v>
      </c>
      <c r="G1068" s="76">
        <v>0</v>
      </c>
      <c r="H1068" s="76">
        <v>10973820</v>
      </c>
      <c r="I1068" s="76">
        <v>5023614.3099999996</v>
      </c>
      <c r="J1068" s="76">
        <v>0</v>
      </c>
      <c r="K1068" s="76">
        <v>0</v>
      </c>
      <c r="L1068" s="76">
        <v>0</v>
      </c>
      <c r="M1068" s="76">
        <v>0</v>
      </c>
      <c r="N1068" s="76">
        <v>0</v>
      </c>
      <c r="O1068" s="76">
        <v>10973820</v>
      </c>
      <c r="P1068" s="56">
        <f t="shared" si="33"/>
        <v>0</v>
      </c>
    </row>
    <row r="1069" spans="1:16" ht="14.4" hidden="1" x14ac:dyDescent="0.2">
      <c r="A1069" s="75" t="s">
        <v>429</v>
      </c>
      <c r="B1069" s="75" t="s">
        <v>765</v>
      </c>
      <c r="C1069" s="58" t="str">
        <f t="shared" si="32"/>
        <v>21375800 Desarrollo Artístico y Extensión Musical</v>
      </c>
      <c r="D1069" s="75" t="s">
        <v>18</v>
      </c>
      <c r="E1069" s="75" t="s">
        <v>199</v>
      </c>
      <c r="F1069" s="75" t="s">
        <v>200</v>
      </c>
      <c r="G1069" s="76">
        <v>5000000</v>
      </c>
      <c r="H1069" s="76">
        <v>5000000</v>
      </c>
      <c r="I1069" s="76">
        <v>4628803.24</v>
      </c>
      <c r="J1069" s="76">
        <v>0</v>
      </c>
      <c r="K1069" s="76">
        <v>2383023.36</v>
      </c>
      <c r="L1069" s="76">
        <v>0</v>
      </c>
      <c r="M1069" s="76">
        <v>1646815.65</v>
      </c>
      <c r="N1069" s="76">
        <v>1646815.65</v>
      </c>
      <c r="O1069" s="76">
        <v>970160.99</v>
      </c>
      <c r="P1069" s="56">
        <f t="shared" si="33"/>
        <v>0.32936313</v>
      </c>
    </row>
    <row r="1070" spans="1:16" ht="14.4" hidden="1" x14ac:dyDescent="0.2">
      <c r="A1070" s="75" t="s">
        <v>429</v>
      </c>
      <c r="B1070" s="75" t="s">
        <v>765</v>
      </c>
      <c r="C1070" s="58" t="str">
        <f t="shared" si="32"/>
        <v>21375800 Desarrollo Artístico y Extensión Musical</v>
      </c>
      <c r="D1070" s="75" t="s">
        <v>18</v>
      </c>
      <c r="E1070" s="75" t="s">
        <v>201</v>
      </c>
      <c r="F1070" s="75" t="s">
        <v>202</v>
      </c>
      <c r="G1070" s="76">
        <v>300000</v>
      </c>
      <c r="H1070" s="76">
        <v>300000</v>
      </c>
      <c r="I1070" s="76">
        <v>212662</v>
      </c>
      <c r="J1070" s="76">
        <v>0</v>
      </c>
      <c r="K1070" s="76">
        <v>0</v>
      </c>
      <c r="L1070" s="76">
        <v>0</v>
      </c>
      <c r="M1070" s="76">
        <v>0</v>
      </c>
      <c r="N1070" s="76">
        <v>0</v>
      </c>
      <c r="O1070" s="76">
        <v>300000</v>
      </c>
      <c r="P1070" s="56">
        <f t="shared" si="33"/>
        <v>0</v>
      </c>
    </row>
    <row r="1071" spans="1:16" ht="14.4" hidden="1" x14ac:dyDescent="0.2">
      <c r="A1071" s="75" t="s">
        <v>429</v>
      </c>
      <c r="B1071" s="75" t="s">
        <v>765</v>
      </c>
      <c r="C1071" s="58" t="str">
        <f t="shared" si="32"/>
        <v>21375800 Desarrollo Artístico y Extensión Musical</v>
      </c>
      <c r="D1071" s="75" t="s">
        <v>18</v>
      </c>
      <c r="E1071" s="75" t="s">
        <v>205</v>
      </c>
      <c r="F1071" s="75" t="s">
        <v>206</v>
      </c>
      <c r="G1071" s="76">
        <v>300000</v>
      </c>
      <c r="H1071" s="76">
        <v>300000</v>
      </c>
      <c r="I1071" s="76">
        <v>212662</v>
      </c>
      <c r="J1071" s="76">
        <v>0</v>
      </c>
      <c r="K1071" s="76">
        <v>0</v>
      </c>
      <c r="L1071" s="76">
        <v>0</v>
      </c>
      <c r="M1071" s="76">
        <v>0</v>
      </c>
      <c r="N1071" s="76">
        <v>0</v>
      </c>
      <c r="O1071" s="76">
        <v>300000</v>
      </c>
      <c r="P1071" s="56">
        <f t="shared" si="33"/>
        <v>0</v>
      </c>
    </row>
    <row r="1072" spans="1:16" ht="14.4" hidden="1" x14ac:dyDescent="0.2">
      <c r="A1072" s="75" t="s">
        <v>429</v>
      </c>
      <c r="B1072" s="75" t="s">
        <v>765</v>
      </c>
      <c r="C1072" s="58" t="str">
        <f t="shared" si="32"/>
        <v>21375800 Desarrollo Artístico y Extensión Musical</v>
      </c>
      <c r="D1072" s="75" t="s">
        <v>18</v>
      </c>
      <c r="E1072" s="75" t="s">
        <v>207</v>
      </c>
      <c r="F1072" s="75" t="s">
        <v>208</v>
      </c>
      <c r="G1072" s="76">
        <v>143360529</v>
      </c>
      <c r="H1072" s="76">
        <v>172791090</v>
      </c>
      <c r="I1072" s="76">
        <v>151748266.69999999</v>
      </c>
      <c r="J1072" s="76">
        <v>0</v>
      </c>
      <c r="K1072" s="76">
        <v>30030358.460000001</v>
      </c>
      <c r="L1072" s="76">
        <v>0</v>
      </c>
      <c r="M1072" s="76">
        <v>83839825.530000001</v>
      </c>
      <c r="N1072" s="76">
        <v>83839825.530000001</v>
      </c>
      <c r="O1072" s="76">
        <v>58920906.009999998</v>
      </c>
      <c r="P1072" s="56">
        <f t="shared" si="33"/>
        <v>0.48520919411990515</v>
      </c>
    </row>
    <row r="1073" spans="1:16" ht="14.4" hidden="1" x14ac:dyDescent="0.2">
      <c r="A1073" s="75" t="s">
        <v>429</v>
      </c>
      <c r="B1073" s="75" t="s">
        <v>765</v>
      </c>
      <c r="C1073" s="58" t="str">
        <f t="shared" si="32"/>
        <v>21375800 Desarrollo Artístico y Extensión Musical</v>
      </c>
      <c r="D1073" s="75" t="s">
        <v>18</v>
      </c>
      <c r="E1073" s="75" t="s">
        <v>209</v>
      </c>
      <c r="F1073" s="75" t="s">
        <v>210</v>
      </c>
      <c r="G1073" s="76">
        <v>42957756</v>
      </c>
      <c r="H1073" s="76">
        <v>42583460</v>
      </c>
      <c r="I1073" s="76">
        <v>42583460</v>
      </c>
      <c r="J1073" s="76">
        <v>0</v>
      </c>
      <c r="K1073" s="76">
        <v>18763801.699999999</v>
      </c>
      <c r="L1073" s="76">
        <v>0</v>
      </c>
      <c r="M1073" s="76">
        <v>22847317.300000001</v>
      </c>
      <c r="N1073" s="76">
        <v>22847317.300000001</v>
      </c>
      <c r="O1073" s="76">
        <v>972341</v>
      </c>
      <c r="P1073" s="56">
        <f t="shared" si="33"/>
        <v>0.53653031717009381</v>
      </c>
    </row>
    <row r="1074" spans="1:16" ht="14.4" hidden="1" x14ac:dyDescent="0.2">
      <c r="A1074" s="75" t="s">
        <v>429</v>
      </c>
      <c r="B1074" s="75" t="s">
        <v>765</v>
      </c>
      <c r="C1074" s="58" t="str">
        <f t="shared" si="32"/>
        <v>21375800 Desarrollo Artístico y Extensión Musical</v>
      </c>
      <c r="D1074" s="75" t="s">
        <v>18</v>
      </c>
      <c r="E1074" s="75" t="s">
        <v>435</v>
      </c>
      <c r="F1074" s="75" t="s">
        <v>212</v>
      </c>
      <c r="G1074" s="76">
        <v>37056965</v>
      </c>
      <c r="H1074" s="76">
        <v>36734084</v>
      </c>
      <c r="I1074" s="76">
        <v>36734084</v>
      </c>
      <c r="J1074" s="76">
        <v>0</v>
      </c>
      <c r="K1074" s="76">
        <v>16186356.48</v>
      </c>
      <c r="L1074" s="76">
        <v>0</v>
      </c>
      <c r="M1074" s="76">
        <v>19708949.52</v>
      </c>
      <c r="N1074" s="76">
        <v>19708949.52</v>
      </c>
      <c r="O1074" s="76">
        <v>838778</v>
      </c>
      <c r="P1074" s="56">
        <f t="shared" si="33"/>
        <v>0.53653031119545547</v>
      </c>
    </row>
    <row r="1075" spans="1:16" ht="14.4" hidden="1" x14ac:dyDescent="0.2">
      <c r="A1075" s="75" t="s">
        <v>429</v>
      </c>
      <c r="B1075" s="75" t="s">
        <v>765</v>
      </c>
      <c r="C1075" s="58" t="str">
        <f t="shared" si="32"/>
        <v>21375800 Desarrollo Artístico y Extensión Musical</v>
      </c>
      <c r="D1075" s="75" t="s">
        <v>18</v>
      </c>
      <c r="E1075" s="75" t="s">
        <v>436</v>
      </c>
      <c r="F1075" s="75" t="s">
        <v>214</v>
      </c>
      <c r="G1075" s="76">
        <v>5900791</v>
      </c>
      <c r="H1075" s="76">
        <v>5849376</v>
      </c>
      <c r="I1075" s="76">
        <v>5849376</v>
      </c>
      <c r="J1075" s="76">
        <v>0</v>
      </c>
      <c r="K1075" s="76">
        <v>2577445.2200000002</v>
      </c>
      <c r="L1075" s="76">
        <v>0</v>
      </c>
      <c r="M1075" s="76">
        <v>3138367.78</v>
      </c>
      <c r="N1075" s="76">
        <v>3138367.78</v>
      </c>
      <c r="O1075" s="76">
        <v>133563</v>
      </c>
      <c r="P1075" s="56">
        <f t="shared" si="33"/>
        <v>0.53653035469082511</v>
      </c>
    </row>
    <row r="1076" spans="1:16" ht="14.4" hidden="1" x14ac:dyDescent="0.2">
      <c r="A1076" s="75" t="s">
        <v>429</v>
      </c>
      <c r="B1076" s="75" t="s">
        <v>765</v>
      </c>
      <c r="C1076" s="58" t="str">
        <f t="shared" si="32"/>
        <v>21375800 Desarrollo Artístico y Extensión Musical</v>
      </c>
      <c r="D1076" s="75" t="s">
        <v>18</v>
      </c>
      <c r="E1076" s="75" t="s">
        <v>223</v>
      </c>
      <c r="F1076" s="75" t="s">
        <v>224</v>
      </c>
      <c r="G1076" s="76">
        <v>9500000</v>
      </c>
      <c r="H1076" s="76">
        <v>36943028</v>
      </c>
      <c r="I1076" s="76">
        <v>36884802.670000002</v>
      </c>
      <c r="J1076" s="76">
        <v>0</v>
      </c>
      <c r="K1076" s="76">
        <v>0</v>
      </c>
      <c r="L1076" s="76">
        <v>0</v>
      </c>
      <c r="M1076" s="76">
        <v>8933116</v>
      </c>
      <c r="N1076" s="76">
        <v>8933116</v>
      </c>
      <c r="O1076" s="76">
        <v>28009912</v>
      </c>
      <c r="P1076" s="56">
        <f t="shared" si="33"/>
        <v>0.24180789944993139</v>
      </c>
    </row>
    <row r="1077" spans="1:16" ht="14.4" hidden="1" x14ac:dyDescent="0.2">
      <c r="A1077" s="75" t="s">
        <v>429</v>
      </c>
      <c r="B1077" s="75" t="s">
        <v>765</v>
      </c>
      <c r="C1077" s="58" t="str">
        <f t="shared" si="32"/>
        <v>21375800 Desarrollo Artístico y Extensión Musical</v>
      </c>
      <c r="D1077" s="75" t="s">
        <v>18</v>
      </c>
      <c r="E1077" s="75" t="s">
        <v>225</v>
      </c>
      <c r="F1077" s="75" t="s">
        <v>226</v>
      </c>
      <c r="G1077" s="76">
        <v>200000</v>
      </c>
      <c r="H1077" s="76">
        <v>27643028</v>
      </c>
      <c r="I1077" s="76">
        <v>27584802.670000002</v>
      </c>
      <c r="J1077" s="76">
        <v>0</v>
      </c>
      <c r="K1077" s="76">
        <v>0</v>
      </c>
      <c r="L1077" s="76">
        <v>0</v>
      </c>
      <c r="M1077" s="76">
        <v>0</v>
      </c>
      <c r="N1077" s="76">
        <v>0</v>
      </c>
      <c r="O1077" s="76">
        <v>27643028</v>
      </c>
      <c r="P1077" s="56">
        <f t="shared" si="33"/>
        <v>0</v>
      </c>
    </row>
    <row r="1078" spans="1:16" ht="14.4" hidden="1" x14ac:dyDescent="0.2">
      <c r="A1078" s="75" t="s">
        <v>429</v>
      </c>
      <c r="B1078" s="75" t="s">
        <v>765</v>
      </c>
      <c r="C1078" s="58" t="str">
        <f t="shared" si="32"/>
        <v>21375800 Desarrollo Artístico y Extensión Musical</v>
      </c>
      <c r="D1078" s="75" t="s">
        <v>18</v>
      </c>
      <c r="E1078" s="75" t="s">
        <v>227</v>
      </c>
      <c r="F1078" s="75" t="s">
        <v>228</v>
      </c>
      <c r="G1078" s="76">
        <v>9300000</v>
      </c>
      <c r="H1078" s="76">
        <v>9300000</v>
      </c>
      <c r="I1078" s="76">
        <v>9300000</v>
      </c>
      <c r="J1078" s="76">
        <v>0</v>
      </c>
      <c r="K1078" s="76">
        <v>0</v>
      </c>
      <c r="L1078" s="76">
        <v>0</v>
      </c>
      <c r="M1078" s="76">
        <v>8933116</v>
      </c>
      <c r="N1078" s="76">
        <v>8933116</v>
      </c>
      <c r="O1078" s="76">
        <v>366884</v>
      </c>
      <c r="P1078" s="56">
        <f t="shared" si="33"/>
        <v>0.96055010752688175</v>
      </c>
    </row>
    <row r="1079" spans="1:16" ht="14.4" hidden="1" x14ac:dyDescent="0.2">
      <c r="A1079" s="75" t="s">
        <v>429</v>
      </c>
      <c r="B1079" s="75" t="s">
        <v>765</v>
      </c>
      <c r="C1079" s="58" t="str">
        <f t="shared" si="32"/>
        <v>21375800 Desarrollo Artístico y Extensión Musical</v>
      </c>
      <c r="D1079" s="75" t="s">
        <v>18</v>
      </c>
      <c r="E1079" s="75" t="s">
        <v>229</v>
      </c>
      <c r="F1079" s="75" t="s">
        <v>230</v>
      </c>
      <c r="G1079" s="76">
        <v>77402773</v>
      </c>
      <c r="H1079" s="76">
        <v>77402773</v>
      </c>
      <c r="I1079" s="76">
        <v>56418175.030000001</v>
      </c>
      <c r="J1079" s="76">
        <v>0</v>
      </c>
      <c r="K1079" s="76">
        <v>11266556.76</v>
      </c>
      <c r="L1079" s="76">
        <v>0</v>
      </c>
      <c r="M1079" s="76">
        <v>45151617.57</v>
      </c>
      <c r="N1079" s="76">
        <v>45151617.57</v>
      </c>
      <c r="O1079" s="76">
        <v>20984598.670000002</v>
      </c>
      <c r="P1079" s="56">
        <f t="shared" si="33"/>
        <v>0.58333333316107427</v>
      </c>
    </row>
    <row r="1080" spans="1:16" ht="14.4" hidden="1" x14ac:dyDescent="0.2">
      <c r="A1080" s="75" t="s">
        <v>429</v>
      </c>
      <c r="B1080" s="75" t="s">
        <v>765</v>
      </c>
      <c r="C1080" s="58" t="str">
        <f t="shared" si="32"/>
        <v>21375800 Desarrollo Artístico y Extensión Musical</v>
      </c>
      <c r="D1080" s="75" t="s">
        <v>18</v>
      </c>
      <c r="E1080" s="75" t="s">
        <v>437</v>
      </c>
      <c r="F1080" s="75" t="s">
        <v>438</v>
      </c>
      <c r="G1080" s="76">
        <v>77402773</v>
      </c>
      <c r="H1080" s="76">
        <v>77402773</v>
      </c>
      <c r="I1080" s="76">
        <v>56418175.030000001</v>
      </c>
      <c r="J1080" s="76">
        <v>0</v>
      </c>
      <c r="K1080" s="76">
        <v>11266556.76</v>
      </c>
      <c r="L1080" s="76">
        <v>0</v>
      </c>
      <c r="M1080" s="76">
        <v>45151617.57</v>
      </c>
      <c r="N1080" s="76">
        <v>45151617.57</v>
      </c>
      <c r="O1080" s="76">
        <v>20984598.670000002</v>
      </c>
      <c r="P1080" s="56">
        <f t="shared" si="33"/>
        <v>0.58333333316107427</v>
      </c>
    </row>
    <row r="1081" spans="1:16" ht="14.4" hidden="1" x14ac:dyDescent="0.2">
      <c r="A1081" s="75" t="s">
        <v>429</v>
      </c>
      <c r="B1081" s="75" t="s">
        <v>765</v>
      </c>
      <c r="C1081" s="58" t="str">
        <f t="shared" si="32"/>
        <v>21375800 Desarrollo Artístico y Extensión Musical</v>
      </c>
      <c r="D1081" s="75" t="s">
        <v>18</v>
      </c>
      <c r="E1081" s="75" t="s">
        <v>237</v>
      </c>
      <c r="F1081" s="75" t="s">
        <v>238</v>
      </c>
      <c r="G1081" s="76">
        <v>13500000</v>
      </c>
      <c r="H1081" s="76">
        <v>15861829</v>
      </c>
      <c r="I1081" s="76">
        <v>15861829</v>
      </c>
      <c r="J1081" s="76">
        <v>0</v>
      </c>
      <c r="K1081" s="76">
        <v>0</v>
      </c>
      <c r="L1081" s="76">
        <v>0</v>
      </c>
      <c r="M1081" s="76">
        <v>6907774.6600000001</v>
      </c>
      <c r="N1081" s="76">
        <v>6907774.6600000001</v>
      </c>
      <c r="O1081" s="76">
        <v>8954054.3399999999</v>
      </c>
      <c r="P1081" s="56">
        <f t="shared" si="33"/>
        <v>0.43549672991683369</v>
      </c>
    </row>
    <row r="1082" spans="1:16" ht="14.4" hidden="1" x14ac:dyDescent="0.2">
      <c r="A1082" s="75" t="s">
        <v>429</v>
      </c>
      <c r="B1082" s="75" t="s">
        <v>765</v>
      </c>
      <c r="C1082" s="58" t="str">
        <f t="shared" si="32"/>
        <v>21375800 Desarrollo Artístico y Extensión Musical</v>
      </c>
      <c r="D1082" s="75" t="s">
        <v>18</v>
      </c>
      <c r="E1082" s="75" t="s">
        <v>239</v>
      </c>
      <c r="F1082" s="75" t="s">
        <v>240</v>
      </c>
      <c r="G1082" s="76">
        <v>13500000</v>
      </c>
      <c r="H1082" s="76">
        <v>15861829</v>
      </c>
      <c r="I1082" s="76">
        <v>15861829</v>
      </c>
      <c r="J1082" s="76">
        <v>0</v>
      </c>
      <c r="K1082" s="76">
        <v>0</v>
      </c>
      <c r="L1082" s="76">
        <v>0</v>
      </c>
      <c r="M1082" s="76">
        <v>6907774.6600000001</v>
      </c>
      <c r="N1082" s="76">
        <v>6907774.6600000001</v>
      </c>
      <c r="O1082" s="76">
        <v>8954054.3399999999</v>
      </c>
      <c r="P1082" s="56">
        <f t="shared" si="33"/>
        <v>0.43549672991683369</v>
      </c>
    </row>
    <row r="1083" spans="1:16" ht="14.4" hidden="1" x14ac:dyDescent="0.2">
      <c r="A1083" s="75" t="s">
        <v>429</v>
      </c>
      <c r="B1083" s="75" t="s">
        <v>765</v>
      </c>
      <c r="C1083" s="58" t="str">
        <f t="shared" si="32"/>
        <v>21375800 Desarrollo Artístico y Extensión Musical</v>
      </c>
      <c r="D1083" s="75" t="s">
        <v>251</v>
      </c>
      <c r="E1083" s="75" t="s">
        <v>252</v>
      </c>
      <c r="F1083" s="75" t="s">
        <v>253</v>
      </c>
      <c r="G1083" s="76">
        <v>86325867</v>
      </c>
      <c r="H1083" s="76">
        <v>86325867</v>
      </c>
      <c r="I1083" s="76">
        <v>78456517</v>
      </c>
      <c r="J1083" s="76">
        <v>57530360.619999997</v>
      </c>
      <c r="K1083" s="76">
        <v>0</v>
      </c>
      <c r="L1083" s="76">
        <v>0</v>
      </c>
      <c r="M1083" s="76">
        <v>3598747</v>
      </c>
      <c r="N1083" s="76">
        <v>3598747</v>
      </c>
      <c r="O1083" s="76">
        <v>25196759.379999999</v>
      </c>
      <c r="P1083" s="56">
        <f t="shared" si="33"/>
        <v>4.1687933467265383E-2</v>
      </c>
    </row>
    <row r="1084" spans="1:16" ht="14.4" hidden="1" x14ac:dyDescent="0.2">
      <c r="A1084" s="75" t="s">
        <v>429</v>
      </c>
      <c r="B1084" s="75" t="s">
        <v>765</v>
      </c>
      <c r="C1084" s="58" t="str">
        <f t="shared" si="32"/>
        <v>21375800 Desarrollo Artístico y Extensión Musical</v>
      </c>
      <c r="D1084" s="75" t="s">
        <v>251</v>
      </c>
      <c r="E1084" s="75" t="s">
        <v>254</v>
      </c>
      <c r="F1084" s="75" t="s">
        <v>255</v>
      </c>
      <c r="G1084" s="76">
        <v>85209664</v>
      </c>
      <c r="H1084" s="76">
        <v>86025867</v>
      </c>
      <c r="I1084" s="76">
        <v>78156517</v>
      </c>
      <c r="J1084" s="76">
        <v>57530360.619999997</v>
      </c>
      <c r="K1084" s="76">
        <v>0</v>
      </c>
      <c r="L1084" s="76">
        <v>0</v>
      </c>
      <c r="M1084" s="76">
        <v>3598747</v>
      </c>
      <c r="N1084" s="76">
        <v>3598747</v>
      </c>
      <c r="O1084" s="76">
        <v>24896759.379999999</v>
      </c>
      <c r="P1084" s="56">
        <f t="shared" si="33"/>
        <v>4.1833312763938785E-2</v>
      </c>
    </row>
    <row r="1085" spans="1:16" ht="14.4" hidden="1" x14ac:dyDescent="0.2">
      <c r="A1085" s="75" t="s">
        <v>429</v>
      </c>
      <c r="B1085" s="75" t="s">
        <v>765</v>
      </c>
      <c r="C1085" s="58" t="str">
        <f t="shared" si="32"/>
        <v>21375800 Desarrollo Artístico y Extensión Musical</v>
      </c>
      <c r="D1085" s="75" t="s">
        <v>251</v>
      </c>
      <c r="E1085" s="75" t="s">
        <v>258</v>
      </c>
      <c r="F1085" s="75" t="s">
        <v>259</v>
      </c>
      <c r="G1085" s="76">
        <v>0</v>
      </c>
      <c r="H1085" s="76">
        <v>1341164</v>
      </c>
      <c r="I1085" s="76">
        <v>1341164</v>
      </c>
      <c r="J1085" s="76">
        <v>0</v>
      </c>
      <c r="K1085" s="76">
        <v>0</v>
      </c>
      <c r="L1085" s="76">
        <v>0</v>
      </c>
      <c r="M1085" s="76">
        <v>0</v>
      </c>
      <c r="N1085" s="76">
        <v>0</v>
      </c>
      <c r="O1085" s="76">
        <v>1341164</v>
      </c>
      <c r="P1085" s="56">
        <f t="shared" si="33"/>
        <v>0</v>
      </c>
    </row>
    <row r="1086" spans="1:16" ht="14.4" hidden="1" x14ac:dyDescent="0.2">
      <c r="A1086" s="75" t="s">
        <v>429</v>
      </c>
      <c r="B1086" s="75" t="s">
        <v>765</v>
      </c>
      <c r="C1086" s="58" t="str">
        <f t="shared" si="32"/>
        <v>21375800 Desarrollo Artístico y Extensión Musical</v>
      </c>
      <c r="D1086" s="75" t="s">
        <v>251</v>
      </c>
      <c r="E1086" s="75" t="s">
        <v>260</v>
      </c>
      <c r="F1086" s="75" t="s">
        <v>261</v>
      </c>
      <c r="G1086" s="76">
        <v>2000000</v>
      </c>
      <c r="H1086" s="76">
        <v>2000000</v>
      </c>
      <c r="I1086" s="76">
        <v>2000000</v>
      </c>
      <c r="J1086" s="76">
        <v>0</v>
      </c>
      <c r="K1086" s="76">
        <v>0</v>
      </c>
      <c r="L1086" s="76">
        <v>0</v>
      </c>
      <c r="M1086" s="76">
        <v>0</v>
      </c>
      <c r="N1086" s="76">
        <v>0</v>
      </c>
      <c r="O1086" s="76">
        <v>2000000</v>
      </c>
      <c r="P1086" s="56">
        <f t="shared" si="33"/>
        <v>0</v>
      </c>
    </row>
    <row r="1087" spans="1:16" ht="14.4" hidden="1" x14ac:dyDescent="0.2">
      <c r="A1087" s="75" t="s">
        <v>429</v>
      </c>
      <c r="B1087" s="75" t="s">
        <v>765</v>
      </c>
      <c r="C1087" s="58" t="str">
        <f t="shared" si="32"/>
        <v>21375800 Desarrollo Artístico y Extensión Musical</v>
      </c>
      <c r="D1087" s="75" t="s">
        <v>251</v>
      </c>
      <c r="E1087" s="75" t="s">
        <v>262</v>
      </c>
      <c r="F1087" s="75" t="s">
        <v>263</v>
      </c>
      <c r="G1087" s="76">
        <v>0</v>
      </c>
      <c r="H1087" s="76">
        <v>11293617</v>
      </c>
      <c r="I1087" s="76">
        <v>11293617</v>
      </c>
      <c r="J1087" s="76">
        <v>0</v>
      </c>
      <c r="K1087" s="76">
        <v>0</v>
      </c>
      <c r="L1087" s="76">
        <v>0</v>
      </c>
      <c r="M1087" s="76">
        <v>0</v>
      </c>
      <c r="N1087" s="76">
        <v>0</v>
      </c>
      <c r="O1087" s="76">
        <v>11293617</v>
      </c>
      <c r="P1087" s="56">
        <f t="shared" si="33"/>
        <v>0</v>
      </c>
    </row>
    <row r="1088" spans="1:16" ht="14.4" hidden="1" x14ac:dyDescent="0.2">
      <c r="A1088" s="75" t="s">
        <v>429</v>
      </c>
      <c r="B1088" s="75" t="s">
        <v>765</v>
      </c>
      <c r="C1088" s="58" t="str">
        <f t="shared" si="32"/>
        <v>21375800 Desarrollo Artístico y Extensión Musical</v>
      </c>
      <c r="D1088" s="75" t="s">
        <v>251</v>
      </c>
      <c r="E1088" s="75" t="s">
        <v>355</v>
      </c>
      <c r="F1088" s="75" t="s">
        <v>356</v>
      </c>
      <c r="G1088" s="76">
        <v>83209664</v>
      </c>
      <c r="H1088" s="76">
        <v>71391086</v>
      </c>
      <c r="I1088" s="76">
        <v>63521736</v>
      </c>
      <c r="J1088" s="76">
        <v>57530360.619999997</v>
      </c>
      <c r="K1088" s="76">
        <v>0</v>
      </c>
      <c r="L1088" s="76">
        <v>0</v>
      </c>
      <c r="M1088" s="76">
        <v>3598747</v>
      </c>
      <c r="N1088" s="76">
        <v>3598747</v>
      </c>
      <c r="O1088" s="76">
        <v>10261978.380000001</v>
      </c>
      <c r="P1088" s="56">
        <f t="shared" si="33"/>
        <v>5.0408912395589554E-2</v>
      </c>
    </row>
    <row r="1089" spans="1:16" ht="14.4" hidden="1" x14ac:dyDescent="0.2">
      <c r="A1089" s="75" t="s">
        <v>429</v>
      </c>
      <c r="B1089" s="75" t="s">
        <v>765</v>
      </c>
      <c r="C1089" s="58" t="str">
        <f t="shared" si="32"/>
        <v>21375800 Desarrollo Artístico y Extensión Musical</v>
      </c>
      <c r="D1089" s="75" t="s">
        <v>251</v>
      </c>
      <c r="E1089" s="75" t="s">
        <v>272</v>
      </c>
      <c r="F1089" s="75" t="s">
        <v>273</v>
      </c>
      <c r="G1089" s="76">
        <v>1116203</v>
      </c>
      <c r="H1089" s="76">
        <v>300000</v>
      </c>
      <c r="I1089" s="76">
        <v>300000</v>
      </c>
      <c r="J1089" s="76">
        <v>0</v>
      </c>
      <c r="K1089" s="76">
        <v>0</v>
      </c>
      <c r="L1089" s="76">
        <v>0</v>
      </c>
      <c r="M1089" s="76">
        <v>0</v>
      </c>
      <c r="N1089" s="76">
        <v>0</v>
      </c>
      <c r="O1089" s="76">
        <v>300000</v>
      </c>
      <c r="P1089" s="56">
        <f t="shared" si="33"/>
        <v>0</v>
      </c>
    </row>
    <row r="1090" spans="1:16" ht="14.4" hidden="1" x14ac:dyDescent="0.2">
      <c r="A1090" s="75" t="s">
        <v>429</v>
      </c>
      <c r="B1090" s="75" t="s">
        <v>765</v>
      </c>
      <c r="C1090" s="58" t="str">
        <f t="shared" si="32"/>
        <v>21375800 Desarrollo Artístico y Extensión Musical</v>
      </c>
      <c r="D1090" s="75" t="s">
        <v>251</v>
      </c>
      <c r="E1090" s="75" t="s">
        <v>274</v>
      </c>
      <c r="F1090" s="75" t="s">
        <v>275</v>
      </c>
      <c r="G1090" s="76">
        <v>1116203</v>
      </c>
      <c r="H1090" s="76">
        <v>300000</v>
      </c>
      <c r="I1090" s="76">
        <v>300000</v>
      </c>
      <c r="J1090" s="76">
        <v>0</v>
      </c>
      <c r="K1090" s="76">
        <v>0</v>
      </c>
      <c r="L1090" s="76">
        <v>0</v>
      </c>
      <c r="M1090" s="76">
        <v>0</v>
      </c>
      <c r="N1090" s="76">
        <v>0</v>
      </c>
      <c r="O1090" s="76">
        <v>300000</v>
      </c>
      <c r="P1090" s="56">
        <f t="shared" si="33"/>
        <v>0</v>
      </c>
    </row>
    <row r="1091" spans="1:16" ht="14.4" hidden="1" x14ac:dyDescent="0.2">
      <c r="A1091" s="75" t="s">
        <v>439</v>
      </c>
      <c r="B1091" s="75" t="s">
        <v>440</v>
      </c>
      <c r="C1091" s="58" t="str">
        <f t="shared" si="32"/>
        <v>21375801 CENTRO NACIONAL DE LA MÚSICA</v>
      </c>
      <c r="D1091" s="75" t="s">
        <v>18</v>
      </c>
      <c r="E1091" s="75" t="s">
        <v>19</v>
      </c>
      <c r="F1091" s="75" t="s">
        <v>19</v>
      </c>
      <c r="G1091" s="76">
        <v>3030596590</v>
      </c>
      <c r="H1091" s="76">
        <v>3028596590</v>
      </c>
      <c r="I1091" s="76">
        <v>2706396171.4099998</v>
      </c>
      <c r="J1091" s="76">
        <v>0</v>
      </c>
      <c r="K1091" s="76">
        <v>0</v>
      </c>
      <c r="L1091" s="76">
        <v>0</v>
      </c>
      <c r="M1091" s="76">
        <v>1435422536.45</v>
      </c>
      <c r="N1091" s="76">
        <v>1427568937.49</v>
      </c>
      <c r="O1091" s="76">
        <v>1593174053.55</v>
      </c>
      <c r="P1091" s="56">
        <f t="shared" si="33"/>
        <v>0.47395633383117558</v>
      </c>
    </row>
    <row r="1092" spans="1:16" ht="14.4" hidden="1" x14ac:dyDescent="0.2">
      <c r="A1092" s="75" t="s">
        <v>439</v>
      </c>
      <c r="B1092" s="75" t="s">
        <v>440</v>
      </c>
      <c r="C1092" s="58" t="str">
        <f t="shared" si="32"/>
        <v>21375801 CENTRO NACIONAL DE LA MÚSICA</v>
      </c>
      <c r="D1092" s="75" t="s">
        <v>18</v>
      </c>
      <c r="E1092" s="75" t="s">
        <v>21</v>
      </c>
      <c r="F1092" s="75" t="s">
        <v>22</v>
      </c>
      <c r="G1092" s="76">
        <v>2395234432</v>
      </c>
      <c r="H1092" s="76">
        <v>2395234432</v>
      </c>
      <c r="I1092" s="76">
        <v>2245588830</v>
      </c>
      <c r="J1092" s="76">
        <v>0</v>
      </c>
      <c r="K1092" s="76">
        <v>0</v>
      </c>
      <c r="L1092" s="76">
        <v>0</v>
      </c>
      <c r="M1092" s="76">
        <v>1137085759.6600001</v>
      </c>
      <c r="N1092" s="76">
        <v>1137085759.6600001</v>
      </c>
      <c r="O1092" s="76">
        <v>1258148672.3399999</v>
      </c>
      <c r="P1092" s="56">
        <f t="shared" si="33"/>
        <v>0.47472837918021382</v>
      </c>
    </row>
    <row r="1093" spans="1:16" ht="14.4" hidden="1" x14ac:dyDescent="0.2">
      <c r="A1093" s="75" t="s">
        <v>439</v>
      </c>
      <c r="B1093" s="75" t="s">
        <v>440</v>
      </c>
      <c r="C1093" s="58" t="str">
        <f t="shared" si="32"/>
        <v>21375801 CENTRO NACIONAL DE LA MÚSICA</v>
      </c>
      <c r="D1093" s="75" t="s">
        <v>18</v>
      </c>
      <c r="E1093" s="75" t="s">
        <v>23</v>
      </c>
      <c r="F1093" s="75" t="s">
        <v>24</v>
      </c>
      <c r="G1093" s="76">
        <v>1109137313</v>
      </c>
      <c r="H1093" s="76">
        <v>1215211164</v>
      </c>
      <c r="I1093" s="76">
        <v>1131434014</v>
      </c>
      <c r="J1093" s="76">
        <v>0</v>
      </c>
      <c r="K1093" s="76">
        <v>0</v>
      </c>
      <c r="L1093" s="76">
        <v>0</v>
      </c>
      <c r="M1093" s="76">
        <v>567586735.10000002</v>
      </c>
      <c r="N1093" s="76">
        <v>567586735.10000002</v>
      </c>
      <c r="O1093" s="76">
        <v>647624428.89999998</v>
      </c>
      <c r="P1093" s="56">
        <f t="shared" si="33"/>
        <v>0.46706840087917428</v>
      </c>
    </row>
    <row r="1094" spans="1:16" ht="14.4" hidden="1" x14ac:dyDescent="0.2">
      <c r="A1094" s="75" t="s">
        <v>439</v>
      </c>
      <c r="B1094" s="75" t="s">
        <v>440</v>
      </c>
      <c r="C1094" s="58" t="str">
        <f t="shared" si="32"/>
        <v>21375801 CENTRO NACIONAL DE LA MÚSICA</v>
      </c>
      <c r="D1094" s="75" t="s">
        <v>18</v>
      </c>
      <c r="E1094" s="75" t="s">
        <v>25</v>
      </c>
      <c r="F1094" s="75" t="s">
        <v>26</v>
      </c>
      <c r="G1094" s="76">
        <v>1077137313</v>
      </c>
      <c r="H1094" s="76">
        <v>1183211164</v>
      </c>
      <c r="I1094" s="76">
        <v>1109434014</v>
      </c>
      <c r="J1094" s="76">
        <v>0</v>
      </c>
      <c r="K1094" s="76">
        <v>0</v>
      </c>
      <c r="L1094" s="76">
        <v>0</v>
      </c>
      <c r="M1094" s="76">
        <v>561686085.10000002</v>
      </c>
      <c r="N1094" s="76">
        <v>561686085.10000002</v>
      </c>
      <c r="O1094" s="76">
        <v>621525078.89999998</v>
      </c>
      <c r="P1094" s="56">
        <f t="shared" si="33"/>
        <v>0.4747133074718014</v>
      </c>
    </row>
    <row r="1095" spans="1:16" ht="14.4" hidden="1" x14ac:dyDescent="0.2">
      <c r="A1095" s="75" t="s">
        <v>439</v>
      </c>
      <c r="B1095" s="75" t="s">
        <v>440</v>
      </c>
      <c r="C1095" s="58" t="str">
        <f t="shared" ref="C1095:C1158" si="34">+CONCATENATE(A1095," ",B1095)</f>
        <v>21375801 CENTRO NACIONAL DE LA MÚSICA</v>
      </c>
      <c r="D1095" s="75" t="s">
        <v>18</v>
      </c>
      <c r="E1095" s="75" t="s">
        <v>27</v>
      </c>
      <c r="F1095" s="75" t="s">
        <v>28</v>
      </c>
      <c r="G1095" s="76">
        <v>32000000</v>
      </c>
      <c r="H1095" s="76">
        <v>32000000</v>
      </c>
      <c r="I1095" s="76">
        <v>22000000</v>
      </c>
      <c r="J1095" s="76">
        <v>0</v>
      </c>
      <c r="K1095" s="76">
        <v>0</v>
      </c>
      <c r="L1095" s="76">
        <v>0</v>
      </c>
      <c r="M1095" s="76">
        <v>5900650</v>
      </c>
      <c r="N1095" s="76">
        <v>5900650</v>
      </c>
      <c r="O1095" s="76">
        <v>26099350</v>
      </c>
      <c r="P1095" s="56">
        <f t="shared" ref="P1095:P1158" si="35">+IFERROR(M1095/H1095,0)</f>
        <v>0.18439531249999999</v>
      </c>
    </row>
    <row r="1096" spans="1:16" ht="14.4" hidden="1" x14ac:dyDescent="0.2">
      <c r="A1096" s="75" t="s">
        <v>439</v>
      </c>
      <c r="B1096" s="75" t="s">
        <v>440</v>
      </c>
      <c r="C1096" s="58" t="str">
        <f t="shared" si="34"/>
        <v>21375801 CENTRO NACIONAL DE LA MÚSICA</v>
      </c>
      <c r="D1096" s="75" t="s">
        <v>18</v>
      </c>
      <c r="E1096" s="75" t="s">
        <v>29</v>
      </c>
      <c r="F1096" s="75" t="s">
        <v>30</v>
      </c>
      <c r="G1096" s="76">
        <v>4200000</v>
      </c>
      <c r="H1096" s="76">
        <v>4200000</v>
      </c>
      <c r="I1096" s="76">
        <v>4200000</v>
      </c>
      <c r="J1096" s="76">
        <v>0</v>
      </c>
      <c r="K1096" s="76">
        <v>0</v>
      </c>
      <c r="L1096" s="76">
        <v>0</v>
      </c>
      <c r="M1096" s="76">
        <v>2658690.7000000002</v>
      </c>
      <c r="N1096" s="76">
        <v>2658690.7000000002</v>
      </c>
      <c r="O1096" s="76">
        <v>1541309.3</v>
      </c>
      <c r="P1096" s="56">
        <f t="shared" si="35"/>
        <v>0.63302159523809531</v>
      </c>
    </row>
    <row r="1097" spans="1:16" ht="14.4" hidden="1" x14ac:dyDescent="0.2">
      <c r="A1097" s="75" t="s">
        <v>439</v>
      </c>
      <c r="B1097" s="75" t="s">
        <v>440</v>
      </c>
      <c r="C1097" s="58" t="str">
        <f t="shared" si="34"/>
        <v>21375801 CENTRO NACIONAL DE LA MÚSICA</v>
      </c>
      <c r="D1097" s="75" t="s">
        <v>18</v>
      </c>
      <c r="E1097" s="75" t="s">
        <v>31</v>
      </c>
      <c r="F1097" s="75" t="s">
        <v>32</v>
      </c>
      <c r="G1097" s="76">
        <v>4200000</v>
      </c>
      <c r="H1097" s="76">
        <v>4200000</v>
      </c>
      <c r="I1097" s="76">
        <v>4200000</v>
      </c>
      <c r="J1097" s="76">
        <v>0</v>
      </c>
      <c r="K1097" s="76">
        <v>0</v>
      </c>
      <c r="L1097" s="76">
        <v>0</v>
      </c>
      <c r="M1097" s="76">
        <v>2658690.7000000002</v>
      </c>
      <c r="N1097" s="76">
        <v>2658690.7000000002</v>
      </c>
      <c r="O1097" s="76">
        <v>1541309.3</v>
      </c>
      <c r="P1097" s="56">
        <f t="shared" si="35"/>
        <v>0.63302159523809531</v>
      </c>
    </row>
    <row r="1098" spans="1:16" ht="14.4" hidden="1" x14ac:dyDescent="0.2">
      <c r="A1098" s="75" t="s">
        <v>439</v>
      </c>
      <c r="B1098" s="75" t="s">
        <v>440</v>
      </c>
      <c r="C1098" s="58" t="str">
        <f t="shared" si="34"/>
        <v>21375801 CENTRO NACIONAL DE LA MÚSICA</v>
      </c>
      <c r="D1098" s="75" t="s">
        <v>18</v>
      </c>
      <c r="E1098" s="75" t="s">
        <v>33</v>
      </c>
      <c r="F1098" s="75" t="s">
        <v>34</v>
      </c>
      <c r="G1098" s="76">
        <v>900674116</v>
      </c>
      <c r="H1098" s="76">
        <v>794600265</v>
      </c>
      <c r="I1098" s="76">
        <v>752973816</v>
      </c>
      <c r="J1098" s="76">
        <v>0</v>
      </c>
      <c r="K1098" s="76">
        <v>0</v>
      </c>
      <c r="L1098" s="76">
        <v>0</v>
      </c>
      <c r="M1098" s="76">
        <v>383474265.75</v>
      </c>
      <c r="N1098" s="76">
        <v>383474265.75</v>
      </c>
      <c r="O1098" s="76">
        <v>411125999.25</v>
      </c>
      <c r="P1098" s="56">
        <f t="shared" si="35"/>
        <v>0.48260022383707613</v>
      </c>
    </row>
    <row r="1099" spans="1:16" ht="14.4" hidden="1" x14ac:dyDescent="0.2">
      <c r="A1099" s="75" t="s">
        <v>439</v>
      </c>
      <c r="B1099" s="75" t="s">
        <v>440</v>
      </c>
      <c r="C1099" s="58" t="str">
        <f t="shared" si="34"/>
        <v>21375801 CENTRO NACIONAL DE LA MÚSICA</v>
      </c>
      <c r="D1099" s="75" t="s">
        <v>18</v>
      </c>
      <c r="E1099" s="75" t="s">
        <v>35</v>
      </c>
      <c r="F1099" s="75" t="s">
        <v>36</v>
      </c>
      <c r="G1099" s="76">
        <v>394500000</v>
      </c>
      <c r="H1099" s="76">
        <v>335045493</v>
      </c>
      <c r="I1099" s="76">
        <v>314849391</v>
      </c>
      <c r="J1099" s="76">
        <v>0</v>
      </c>
      <c r="K1099" s="76">
        <v>0</v>
      </c>
      <c r="L1099" s="76">
        <v>0</v>
      </c>
      <c r="M1099" s="76">
        <v>162609207.69999999</v>
      </c>
      <c r="N1099" s="76">
        <v>162609207.69999999</v>
      </c>
      <c r="O1099" s="76">
        <v>172436285.30000001</v>
      </c>
      <c r="P1099" s="56">
        <f t="shared" si="35"/>
        <v>0.48533471154617197</v>
      </c>
    </row>
    <row r="1100" spans="1:16" ht="14.4" hidden="1" x14ac:dyDescent="0.2">
      <c r="A1100" s="75" t="s">
        <v>439</v>
      </c>
      <c r="B1100" s="75" t="s">
        <v>440</v>
      </c>
      <c r="C1100" s="58" t="str">
        <f t="shared" si="34"/>
        <v>21375801 CENTRO NACIONAL DE LA MÚSICA</v>
      </c>
      <c r="D1100" s="75" t="s">
        <v>18</v>
      </c>
      <c r="E1100" s="75" t="s">
        <v>37</v>
      </c>
      <c r="F1100" s="75" t="s">
        <v>38</v>
      </c>
      <c r="G1100" s="76">
        <v>111336500</v>
      </c>
      <c r="H1100" s="76">
        <v>87466320</v>
      </c>
      <c r="I1100" s="76">
        <v>82896465</v>
      </c>
      <c r="J1100" s="76">
        <v>0</v>
      </c>
      <c r="K1100" s="76">
        <v>0</v>
      </c>
      <c r="L1100" s="76">
        <v>0</v>
      </c>
      <c r="M1100" s="76">
        <v>49944589.460000001</v>
      </c>
      <c r="N1100" s="76">
        <v>49944589.460000001</v>
      </c>
      <c r="O1100" s="76">
        <v>37521730.539999999</v>
      </c>
      <c r="P1100" s="56">
        <f t="shared" si="35"/>
        <v>0.57101509998362798</v>
      </c>
    </row>
    <row r="1101" spans="1:16" ht="14.4" hidden="1" x14ac:dyDescent="0.2">
      <c r="A1101" s="75" t="s">
        <v>439</v>
      </c>
      <c r="B1101" s="75" t="s">
        <v>440</v>
      </c>
      <c r="C1101" s="58" t="str">
        <f t="shared" si="34"/>
        <v>21375801 CENTRO NACIONAL DE LA MÚSICA</v>
      </c>
      <c r="D1101" s="75" t="s">
        <v>18</v>
      </c>
      <c r="E1101" s="75" t="s">
        <v>39</v>
      </c>
      <c r="F1101" s="75" t="s">
        <v>40</v>
      </c>
      <c r="G1101" s="76">
        <v>152176152</v>
      </c>
      <c r="H1101" s="76">
        <v>152176152</v>
      </c>
      <c r="I1101" s="76">
        <v>143815660</v>
      </c>
      <c r="J1101" s="76">
        <v>0</v>
      </c>
      <c r="K1101" s="76">
        <v>0</v>
      </c>
      <c r="L1101" s="76">
        <v>0</v>
      </c>
      <c r="M1101" s="76">
        <v>2902581.29</v>
      </c>
      <c r="N1101" s="76">
        <v>2902581.29</v>
      </c>
      <c r="O1101" s="76">
        <v>149273570.71000001</v>
      </c>
      <c r="P1101" s="56">
        <f t="shared" si="35"/>
        <v>1.9073824984088179E-2</v>
      </c>
    </row>
    <row r="1102" spans="1:16" ht="14.4" hidden="1" x14ac:dyDescent="0.2">
      <c r="A1102" s="75" t="s">
        <v>439</v>
      </c>
      <c r="B1102" s="75" t="s">
        <v>440</v>
      </c>
      <c r="C1102" s="58" t="str">
        <f t="shared" si="34"/>
        <v>21375801 CENTRO NACIONAL DE LA MÚSICA</v>
      </c>
      <c r="D1102" s="75" t="s">
        <v>18</v>
      </c>
      <c r="E1102" s="75" t="s">
        <v>41</v>
      </c>
      <c r="F1102" s="75" t="s">
        <v>42</v>
      </c>
      <c r="G1102" s="76">
        <v>124861464</v>
      </c>
      <c r="H1102" s="76">
        <v>118361464</v>
      </c>
      <c r="I1102" s="76">
        <v>113861464</v>
      </c>
      <c r="J1102" s="76">
        <v>0</v>
      </c>
      <c r="K1102" s="76">
        <v>0</v>
      </c>
      <c r="L1102" s="76">
        <v>0</v>
      </c>
      <c r="M1102" s="76">
        <v>113861464</v>
      </c>
      <c r="N1102" s="76">
        <v>113861464</v>
      </c>
      <c r="O1102" s="76">
        <v>4500000</v>
      </c>
      <c r="P1102" s="56">
        <f t="shared" si="35"/>
        <v>0.96198086904366098</v>
      </c>
    </row>
    <row r="1103" spans="1:16" ht="14.4" hidden="1" x14ac:dyDescent="0.2">
      <c r="A1103" s="75" t="s">
        <v>439</v>
      </c>
      <c r="B1103" s="75" t="s">
        <v>440</v>
      </c>
      <c r="C1103" s="58" t="str">
        <f t="shared" si="34"/>
        <v>21375801 CENTRO NACIONAL DE LA MÚSICA</v>
      </c>
      <c r="D1103" s="75" t="s">
        <v>18</v>
      </c>
      <c r="E1103" s="75" t="s">
        <v>43</v>
      </c>
      <c r="F1103" s="75" t="s">
        <v>44</v>
      </c>
      <c r="G1103" s="76">
        <v>117800000</v>
      </c>
      <c r="H1103" s="76">
        <v>101550836</v>
      </c>
      <c r="I1103" s="76">
        <v>97550836</v>
      </c>
      <c r="J1103" s="76">
        <v>0</v>
      </c>
      <c r="K1103" s="76">
        <v>0</v>
      </c>
      <c r="L1103" s="76">
        <v>0</v>
      </c>
      <c r="M1103" s="76">
        <v>54156423.299999997</v>
      </c>
      <c r="N1103" s="76">
        <v>54156423.299999997</v>
      </c>
      <c r="O1103" s="76">
        <v>47394412.700000003</v>
      </c>
      <c r="P1103" s="56">
        <f t="shared" si="35"/>
        <v>0.53329372197388902</v>
      </c>
    </row>
    <row r="1104" spans="1:16" ht="14.4" hidden="1" x14ac:dyDescent="0.2">
      <c r="A1104" s="75" t="s">
        <v>439</v>
      </c>
      <c r="B1104" s="75" t="s">
        <v>440</v>
      </c>
      <c r="C1104" s="58" t="str">
        <f t="shared" si="34"/>
        <v>21375801 CENTRO NACIONAL DE LA MÚSICA</v>
      </c>
      <c r="D1104" s="75" t="s">
        <v>18</v>
      </c>
      <c r="E1104" s="75" t="s">
        <v>45</v>
      </c>
      <c r="F1104" s="75" t="s">
        <v>46</v>
      </c>
      <c r="G1104" s="76">
        <v>181528941</v>
      </c>
      <c r="H1104" s="76">
        <v>181528941</v>
      </c>
      <c r="I1104" s="76">
        <v>171743251</v>
      </c>
      <c r="J1104" s="76">
        <v>0</v>
      </c>
      <c r="K1104" s="76">
        <v>0</v>
      </c>
      <c r="L1104" s="76">
        <v>0</v>
      </c>
      <c r="M1104" s="76">
        <v>88979566</v>
      </c>
      <c r="N1104" s="76">
        <v>88979566</v>
      </c>
      <c r="O1104" s="76">
        <v>92549375</v>
      </c>
      <c r="P1104" s="56">
        <f t="shared" si="35"/>
        <v>0.49016738328242659</v>
      </c>
    </row>
    <row r="1105" spans="1:16" ht="14.4" hidden="1" x14ac:dyDescent="0.2">
      <c r="A1105" s="75" t="s">
        <v>439</v>
      </c>
      <c r="B1105" s="75" t="s">
        <v>440</v>
      </c>
      <c r="C1105" s="58" t="str">
        <f t="shared" si="34"/>
        <v>21375801 CENTRO NACIONAL DE LA MÚSICA</v>
      </c>
      <c r="D1105" s="75" t="s">
        <v>18</v>
      </c>
      <c r="E1105" s="75" t="s">
        <v>441</v>
      </c>
      <c r="F1105" s="75" t="s">
        <v>48</v>
      </c>
      <c r="G1105" s="76">
        <v>172219764</v>
      </c>
      <c r="H1105" s="76">
        <v>172219764</v>
      </c>
      <c r="I1105" s="76">
        <v>162935904</v>
      </c>
      <c r="J1105" s="76">
        <v>0</v>
      </c>
      <c r="K1105" s="76">
        <v>0</v>
      </c>
      <c r="L1105" s="76">
        <v>0</v>
      </c>
      <c r="M1105" s="76">
        <v>84420826</v>
      </c>
      <c r="N1105" s="76">
        <v>84420826</v>
      </c>
      <c r="O1105" s="76">
        <v>87798938</v>
      </c>
      <c r="P1105" s="56">
        <f t="shared" si="35"/>
        <v>0.49019243807580642</v>
      </c>
    </row>
    <row r="1106" spans="1:16" ht="14.4" hidden="1" x14ac:dyDescent="0.2">
      <c r="A1106" s="75" t="s">
        <v>439</v>
      </c>
      <c r="B1106" s="75" t="s">
        <v>440</v>
      </c>
      <c r="C1106" s="58" t="str">
        <f t="shared" si="34"/>
        <v>21375801 CENTRO NACIONAL DE LA MÚSICA</v>
      </c>
      <c r="D1106" s="75" t="s">
        <v>18</v>
      </c>
      <c r="E1106" s="75" t="s">
        <v>442</v>
      </c>
      <c r="F1106" s="75" t="s">
        <v>50</v>
      </c>
      <c r="G1106" s="76">
        <v>9309177</v>
      </c>
      <c r="H1106" s="76">
        <v>9309177</v>
      </c>
      <c r="I1106" s="76">
        <v>8807347</v>
      </c>
      <c r="J1106" s="76">
        <v>0</v>
      </c>
      <c r="K1106" s="76">
        <v>0</v>
      </c>
      <c r="L1106" s="76">
        <v>0</v>
      </c>
      <c r="M1106" s="76">
        <v>4558740</v>
      </c>
      <c r="N1106" s="76">
        <v>4558740</v>
      </c>
      <c r="O1106" s="76">
        <v>4750437</v>
      </c>
      <c r="P1106" s="56">
        <f t="shared" si="35"/>
        <v>0.48970386963315876</v>
      </c>
    </row>
    <row r="1107" spans="1:16" ht="14.4" hidden="1" x14ac:dyDescent="0.2">
      <c r="A1107" s="75" t="s">
        <v>439</v>
      </c>
      <c r="B1107" s="75" t="s">
        <v>440</v>
      </c>
      <c r="C1107" s="58" t="str">
        <f t="shared" si="34"/>
        <v>21375801 CENTRO NACIONAL DE LA MÚSICA</v>
      </c>
      <c r="D1107" s="75" t="s">
        <v>18</v>
      </c>
      <c r="E1107" s="75" t="s">
        <v>51</v>
      </c>
      <c r="F1107" s="75" t="s">
        <v>52</v>
      </c>
      <c r="G1107" s="76">
        <v>199694062</v>
      </c>
      <c r="H1107" s="76">
        <v>199694062</v>
      </c>
      <c r="I1107" s="76">
        <v>185237749</v>
      </c>
      <c r="J1107" s="76">
        <v>0</v>
      </c>
      <c r="K1107" s="76">
        <v>0</v>
      </c>
      <c r="L1107" s="76">
        <v>0</v>
      </c>
      <c r="M1107" s="76">
        <v>94386502.109999999</v>
      </c>
      <c r="N1107" s="76">
        <v>94386502.109999999</v>
      </c>
      <c r="O1107" s="76">
        <v>105307559.89</v>
      </c>
      <c r="P1107" s="56">
        <f t="shared" si="35"/>
        <v>0.47265552698307073</v>
      </c>
    </row>
    <row r="1108" spans="1:16" ht="14.4" hidden="1" x14ac:dyDescent="0.2">
      <c r="A1108" s="75" t="s">
        <v>439</v>
      </c>
      <c r="B1108" s="75" t="s">
        <v>440</v>
      </c>
      <c r="C1108" s="58" t="str">
        <f t="shared" si="34"/>
        <v>21375801 CENTRO NACIONAL DE LA MÚSICA</v>
      </c>
      <c r="D1108" s="75" t="s">
        <v>18</v>
      </c>
      <c r="E1108" s="75" t="s">
        <v>443</v>
      </c>
      <c r="F1108" s="75" t="s">
        <v>54</v>
      </c>
      <c r="G1108" s="76">
        <v>100911473</v>
      </c>
      <c r="H1108" s="76">
        <v>100911473</v>
      </c>
      <c r="I1108" s="76">
        <v>95471633</v>
      </c>
      <c r="J1108" s="76">
        <v>0</v>
      </c>
      <c r="K1108" s="76">
        <v>0</v>
      </c>
      <c r="L1108" s="76">
        <v>0</v>
      </c>
      <c r="M1108" s="76">
        <v>49440062</v>
      </c>
      <c r="N1108" s="76">
        <v>49440062</v>
      </c>
      <c r="O1108" s="76">
        <v>51471411</v>
      </c>
      <c r="P1108" s="56">
        <f t="shared" si="35"/>
        <v>0.48993499480480279</v>
      </c>
    </row>
    <row r="1109" spans="1:16" ht="14.4" hidden="1" x14ac:dyDescent="0.2">
      <c r="A1109" s="75" t="s">
        <v>439</v>
      </c>
      <c r="B1109" s="75" t="s">
        <v>440</v>
      </c>
      <c r="C1109" s="58" t="str">
        <f t="shared" si="34"/>
        <v>21375801 CENTRO NACIONAL DE LA MÚSICA</v>
      </c>
      <c r="D1109" s="75" t="s">
        <v>18</v>
      </c>
      <c r="E1109" s="75" t="s">
        <v>444</v>
      </c>
      <c r="F1109" s="75" t="s">
        <v>56</v>
      </c>
      <c r="G1109" s="76">
        <v>55855059</v>
      </c>
      <c r="H1109" s="76">
        <v>55855059</v>
      </c>
      <c r="I1109" s="76">
        <v>52844077</v>
      </c>
      <c r="J1109" s="76">
        <v>0</v>
      </c>
      <c r="K1109" s="76">
        <v>0</v>
      </c>
      <c r="L1109" s="76">
        <v>0</v>
      </c>
      <c r="M1109" s="76">
        <v>27352629</v>
      </c>
      <c r="N1109" s="76">
        <v>27352629</v>
      </c>
      <c r="O1109" s="76">
        <v>28502430</v>
      </c>
      <c r="P1109" s="56">
        <f t="shared" si="35"/>
        <v>0.48970727969332195</v>
      </c>
    </row>
    <row r="1110" spans="1:16" ht="14.4" hidden="1" x14ac:dyDescent="0.2">
      <c r="A1110" s="75" t="s">
        <v>439</v>
      </c>
      <c r="B1110" s="75" t="s">
        <v>440</v>
      </c>
      <c r="C1110" s="58" t="str">
        <f t="shared" si="34"/>
        <v>21375801 CENTRO NACIONAL DE LA MÚSICA</v>
      </c>
      <c r="D1110" s="75" t="s">
        <v>18</v>
      </c>
      <c r="E1110" s="75" t="s">
        <v>445</v>
      </c>
      <c r="F1110" s="75" t="s">
        <v>58</v>
      </c>
      <c r="G1110" s="76">
        <v>27927530</v>
      </c>
      <c r="H1110" s="76">
        <v>27927530</v>
      </c>
      <c r="I1110" s="76">
        <v>26422039</v>
      </c>
      <c r="J1110" s="76">
        <v>0</v>
      </c>
      <c r="K1110" s="76">
        <v>0</v>
      </c>
      <c r="L1110" s="76">
        <v>0</v>
      </c>
      <c r="M1110" s="76">
        <v>13676312</v>
      </c>
      <c r="N1110" s="76">
        <v>13676312</v>
      </c>
      <c r="O1110" s="76">
        <v>14251218</v>
      </c>
      <c r="P1110" s="56">
        <f t="shared" si="35"/>
        <v>0.48970718140845254</v>
      </c>
    </row>
    <row r="1111" spans="1:16" ht="14.4" hidden="1" x14ac:dyDescent="0.2">
      <c r="A1111" s="75" t="s">
        <v>439</v>
      </c>
      <c r="B1111" s="75" t="s">
        <v>440</v>
      </c>
      <c r="C1111" s="58" t="str">
        <f t="shared" si="34"/>
        <v>21375801 CENTRO NACIONAL DE LA MÚSICA</v>
      </c>
      <c r="D1111" s="75" t="s">
        <v>18</v>
      </c>
      <c r="E1111" s="75" t="s">
        <v>446</v>
      </c>
      <c r="F1111" s="75" t="s">
        <v>60</v>
      </c>
      <c r="G1111" s="76">
        <v>15000000</v>
      </c>
      <c r="H1111" s="76">
        <v>15000000</v>
      </c>
      <c r="I1111" s="76">
        <v>10500000</v>
      </c>
      <c r="J1111" s="76">
        <v>0</v>
      </c>
      <c r="K1111" s="76">
        <v>0</v>
      </c>
      <c r="L1111" s="76">
        <v>0</v>
      </c>
      <c r="M1111" s="76">
        <v>3917499.11</v>
      </c>
      <c r="N1111" s="76">
        <v>3917499.11</v>
      </c>
      <c r="O1111" s="76">
        <v>11082500.890000001</v>
      </c>
      <c r="P1111" s="56">
        <f t="shared" si="35"/>
        <v>0.2611666073333333</v>
      </c>
    </row>
    <row r="1112" spans="1:16" ht="14.4" hidden="1" x14ac:dyDescent="0.2">
      <c r="A1112" s="75" t="s">
        <v>439</v>
      </c>
      <c r="B1112" s="75" t="s">
        <v>440</v>
      </c>
      <c r="C1112" s="58" t="str">
        <f t="shared" si="34"/>
        <v>21375801 CENTRO NACIONAL DE LA MÚSICA</v>
      </c>
      <c r="D1112" s="75" t="s">
        <v>18</v>
      </c>
      <c r="E1112" s="75" t="s">
        <v>61</v>
      </c>
      <c r="F1112" s="75" t="s">
        <v>62</v>
      </c>
      <c r="G1112" s="76">
        <v>392507251</v>
      </c>
      <c r="H1112" s="76">
        <v>402507251</v>
      </c>
      <c r="I1112" s="76">
        <v>263998062.31999999</v>
      </c>
      <c r="J1112" s="76">
        <v>0</v>
      </c>
      <c r="K1112" s="76">
        <v>0</v>
      </c>
      <c r="L1112" s="76">
        <v>0</v>
      </c>
      <c r="M1112" s="76">
        <v>182147080.69999999</v>
      </c>
      <c r="N1112" s="76">
        <v>174403411.09</v>
      </c>
      <c r="O1112" s="76">
        <v>220360170.30000001</v>
      </c>
      <c r="P1112" s="56">
        <f t="shared" si="35"/>
        <v>0.45253117862465536</v>
      </c>
    </row>
    <row r="1113" spans="1:16" ht="14.4" hidden="1" x14ac:dyDescent="0.2">
      <c r="A1113" s="75" t="s">
        <v>439</v>
      </c>
      <c r="B1113" s="75" t="s">
        <v>440</v>
      </c>
      <c r="C1113" s="58" t="str">
        <f t="shared" si="34"/>
        <v>21375801 CENTRO NACIONAL DE LA MÚSICA</v>
      </c>
      <c r="D1113" s="75" t="s">
        <v>18</v>
      </c>
      <c r="E1113" s="75" t="s">
        <v>63</v>
      </c>
      <c r="F1113" s="75" t="s">
        <v>64</v>
      </c>
      <c r="G1113" s="76">
        <v>34932555</v>
      </c>
      <c r="H1113" s="76">
        <v>39232555</v>
      </c>
      <c r="I1113" s="76">
        <v>25232674.350000001</v>
      </c>
      <c r="J1113" s="76">
        <v>0</v>
      </c>
      <c r="K1113" s="76">
        <v>0</v>
      </c>
      <c r="L1113" s="76">
        <v>0</v>
      </c>
      <c r="M1113" s="76">
        <v>17939388.260000002</v>
      </c>
      <c r="N1113" s="76">
        <v>17392668.25</v>
      </c>
      <c r="O1113" s="76">
        <v>21293166.739999998</v>
      </c>
      <c r="P1113" s="56">
        <f t="shared" si="35"/>
        <v>0.45725771008286364</v>
      </c>
    </row>
    <row r="1114" spans="1:16" ht="14.4" hidden="1" x14ac:dyDescent="0.2">
      <c r="A1114" s="75" t="s">
        <v>439</v>
      </c>
      <c r="B1114" s="75" t="s">
        <v>440</v>
      </c>
      <c r="C1114" s="58" t="str">
        <f t="shared" si="34"/>
        <v>21375801 CENTRO NACIONAL DE LA MÚSICA</v>
      </c>
      <c r="D1114" s="75" t="s">
        <v>18</v>
      </c>
      <c r="E1114" s="75" t="s">
        <v>65</v>
      </c>
      <c r="F1114" s="75" t="s">
        <v>66</v>
      </c>
      <c r="G1114" s="76">
        <v>34932555</v>
      </c>
      <c r="H1114" s="76">
        <v>34732555</v>
      </c>
      <c r="I1114" s="76">
        <v>22415470.129999999</v>
      </c>
      <c r="J1114" s="76">
        <v>0</v>
      </c>
      <c r="K1114" s="76">
        <v>0</v>
      </c>
      <c r="L1114" s="76">
        <v>0</v>
      </c>
      <c r="M1114" s="76">
        <v>15122184.039999999</v>
      </c>
      <c r="N1114" s="76">
        <v>14575464.029999999</v>
      </c>
      <c r="O1114" s="76">
        <v>19610370.960000001</v>
      </c>
      <c r="P1114" s="56">
        <f t="shared" si="35"/>
        <v>0.43538933545199882</v>
      </c>
    </row>
    <row r="1115" spans="1:16" ht="14.4" hidden="1" x14ac:dyDescent="0.2">
      <c r="A1115" s="75" t="s">
        <v>439</v>
      </c>
      <c r="B1115" s="75" t="s">
        <v>440</v>
      </c>
      <c r="C1115" s="58" t="str">
        <f t="shared" si="34"/>
        <v>21375801 CENTRO NACIONAL DE LA MÚSICA</v>
      </c>
      <c r="D1115" s="75" t="s">
        <v>18</v>
      </c>
      <c r="E1115" s="75" t="s">
        <v>69</v>
      </c>
      <c r="F1115" s="75" t="s">
        <v>70</v>
      </c>
      <c r="G1115" s="76">
        <v>0</v>
      </c>
      <c r="H1115" s="76">
        <v>4500000</v>
      </c>
      <c r="I1115" s="76">
        <v>2817204.22</v>
      </c>
      <c r="J1115" s="76">
        <v>0</v>
      </c>
      <c r="K1115" s="76">
        <v>0</v>
      </c>
      <c r="L1115" s="76">
        <v>0</v>
      </c>
      <c r="M1115" s="76">
        <v>2817204.22</v>
      </c>
      <c r="N1115" s="76">
        <v>2817204.22</v>
      </c>
      <c r="O1115" s="76">
        <v>1682795.78</v>
      </c>
      <c r="P1115" s="56">
        <f t="shared" si="35"/>
        <v>0.62604538222222228</v>
      </c>
    </row>
    <row r="1116" spans="1:16" ht="14.4" hidden="1" x14ac:dyDescent="0.2">
      <c r="A1116" s="75" t="s">
        <v>439</v>
      </c>
      <c r="B1116" s="75" t="s">
        <v>440</v>
      </c>
      <c r="C1116" s="58" t="str">
        <f t="shared" si="34"/>
        <v>21375801 CENTRO NACIONAL DE LA MÚSICA</v>
      </c>
      <c r="D1116" s="75" t="s">
        <v>18</v>
      </c>
      <c r="E1116" s="75" t="s">
        <v>71</v>
      </c>
      <c r="F1116" s="75" t="s">
        <v>72</v>
      </c>
      <c r="G1116" s="76">
        <v>42600000</v>
      </c>
      <c r="H1116" s="76">
        <v>36060000</v>
      </c>
      <c r="I1116" s="76">
        <v>25366255.649999999</v>
      </c>
      <c r="J1116" s="76">
        <v>0</v>
      </c>
      <c r="K1116" s="76">
        <v>0</v>
      </c>
      <c r="L1116" s="76">
        <v>0</v>
      </c>
      <c r="M1116" s="76">
        <v>17756810.510000002</v>
      </c>
      <c r="N1116" s="76">
        <v>17756810.510000002</v>
      </c>
      <c r="O1116" s="76">
        <v>18303189.489999998</v>
      </c>
      <c r="P1116" s="56">
        <f t="shared" si="35"/>
        <v>0.49242402967276766</v>
      </c>
    </row>
    <row r="1117" spans="1:16" ht="14.4" hidden="1" x14ac:dyDescent="0.2">
      <c r="A1117" s="75" t="s">
        <v>439</v>
      </c>
      <c r="B1117" s="75" t="s">
        <v>440</v>
      </c>
      <c r="C1117" s="58" t="str">
        <f t="shared" si="34"/>
        <v>21375801 CENTRO NACIONAL DE LA MÚSICA</v>
      </c>
      <c r="D1117" s="75" t="s">
        <v>18</v>
      </c>
      <c r="E1117" s="75" t="s">
        <v>73</v>
      </c>
      <c r="F1117" s="75" t="s">
        <v>74</v>
      </c>
      <c r="G1117" s="76">
        <v>12600000</v>
      </c>
      <c r="H1117" s="76">
        <v>12600000</v>
      </c>
      <c r="I1117" s="76">
        <v>8931804.0899999999</v>
      </c>
      <c r="J1117" s="76">
        <v>0</v>
      </c>
      <c r="K1117" s="76">
        <v>0</v>
      </c>
      <c r="L1117" s="76">
        <v>0</v>
      </c>
      <c r="M1117" s="76">
        <v>6319182.8700000001</v>
      </c>
      <c r="N1117" s="76">
        <v>6319182.8700000001</v>
      </c>
      <c r="O1117" s="76">
        <v>6280817.1299999999</v>
      </c>
      <c r="P1117" s="56">
        <f t="shared" si="35"/>
        <v>0.50152245000000006</v>
      </c>
    </row>
    <row r="1118" spans="1:16" ht="14.4" hidden="1" x14ac:dyDescent="0.2">
      <c r="A1118" s="75" t="s">
        <v>439</v>
      </c>
      <c r="B1118" s="75" t="s">
        <v>440</v>
      </c>
      <c r="C1118" s="58" t="str">
        <f t="shared" si="34"/>
        <v>21375801 CENTRO NACIONAL DE LA MÚSICA</v>
      </c>
      <c r="D1118" s="75" t="s">
        <v>18</v>
      </c>
      <c r="E1118" s="75" t="s">
        <v>75</v>
      </c>
      <c r="F1118" s="75" t="s">
        <v>76</v>
      </c>
      <c r="G1118" s="76">
        <v>13260000</v>
      </c>
      <c r="H1118" s="76">
        <v>11000000</v>
      </c>
      <c r="I1118" s="76">
        <v>7894843.6399999997</v>
      </c>
      <c r="J1118" s="76">
        <v>0</v>
      </c>
      <c r="K1118" s="76">
        <v>0</v>
      </c>
      <c r="L1118" s="76">
        <v>0</v>
      </c>
      <c r="M1118" s="76">
        <v>5171895</v>
      </c>
      <c r="N1118" s="76">
        <v>5171895</v>
      </c>
      <c r="O1118" s="76">
        <v>5828105</v>
      </c>
      <c r="P1118" s="56">
        <f t="shared" si="35"/>
        <v>0.47017227272727274</v>
      </c>
    </row>
    <row r="1119" spans="1:16" ht="14.4" hidden="1" x14ac:dyDescent="0.2">
      <c r="A1119" s="75" t="s">
        <v>439</v>
      </c>
      <c r="B1119" s="75" t="s">
        <v>440</v>
      </c>
      <c r="C1119" s="58" t="str">
        <f t="shared" si="34"/>
        <v>21375801 CENTRO NACIONAL DE LA MÚSICA</v>
      </c>
      <c r="D1119" s="75" t="s">
        <v>18</v>
      </c>
      <c r="E1119" s="75" t="s">
        <v>77</v>
      </c>
      <c r="F1119" s="75" t="s">
        <v>78</v>
      </c>
      <c r="G1119" s="76">
        <v>480000</v>
      </c>
      <c r="H1119" s="76">
        <v>200000</v>
      </c>
      <c r="I1119" s="76">
        <v>200000</v>
      </c>
      <c r="J1119" s="76">
        <v>0</v>
      </c>
      <c r="K1119" s="76">
        <v>0</v>
      </c>
      <c r="L1119" s="76">
        <v>0</v>
      </c>
      <c r="M1119" s="76">
        <v>52235</v>
      </c>
      <c r="N1119" s="76">
        <v>52235</v>
      </c>
      <c r="O1119" s="76">
        <v>147765</v>
      </c>
      <c r="P1119" s="56">
        <f t="shared" si="35"/>
        <v>0.26117499999999999</v>
      </c>
    </row>
    <row r="1120" spans="1:16" ht="14.4" hidden="1" x14ac:dyDescent="0.2">
      <c r="A1120" s="75" t="s">
        <v>439</v>
      </c>
      <c r="B1120" s="75" t="s">
        <v>440</v>
      </c>
      <c r="C1120" s="58" t="str">
        <f t="shared" si="34"/>
        <v>21375801 CENTRO NACIONAL DE LA MÚSICA</v>
      </c>
      <c r="D1120" s="75" t="s">
        <v>18</v>
      </c>
      <c r="E1120" s="75" t="s">
        <v>79</v>
      </c>
      <c r="F1120" s="75" t="s">
        <v>80</v>
      </c>
      <c r="G1120" s="76">
        <v>16260000</v>
      </c>
      <c r="H1120" s="76">
        <v>12260000</v>
      </c>
      <c r="I1120" s="76">
        <v>8339607.9199999999</v>
      </c>
      <c r="J1120" s="76">
        <v>0</v>
      </c>
      <c r="K1120" s="76">
        <v>0</v>
      </c>
      <c r="L1120" s="76">
        <v>0</v>
      </c>
      <c r="M1120" s="76">
        <v>6213497.6399999997</v>
      </c>
      <c r="N1120" s="76">
        <v>6213497.6399999997</v>
      </c>
      <c r="O1120" s="76">
        <v>6046502.3600000003</v>
      </c>
      <c r="P1120" s="56">
        <f t="shared" si="35"/>
        <v>0.50681057422512232</v>
      </c>
    </row>
    <row r="1121" spans="1:16" ht="14.4" hidden="1" x14ac:dyDescent="0.2">
      <c r="A1121" s="75" t="s">
        <v>439</v>
      </c>
      <c r="B1121" s="75" t="s">
        <v>440</v>
      </c>
      <c r="C1121" s="58" t="str">
        <f t="shared" si="34"/>
        <v>21375801 CENTRO NACIONAL DE LA MÚSICA</v>
      </c>
      <c r="D1121" s="75" t="s">
        <v>18</v>
      </c>
      <c r="E1121" s="75" t="s">
        <v>83</v>
      </c>
      <c r="F1121" s="75" t="s">
        <v>84</v>
      </c>
      <c r="G1121" s="76">
        <v>14120086</v>
      </c>
      <c r="H1121" s="76">
        <v>15450086</v>
      </c>
      <c r="I1121" s="76">
        <v>10657707.300000001</v>
      </c>
      <c r="J1121" s="76">
        <v>0</v>
      </c>
      <c r="K1121" s="76">
        <v>0</v>
      </c>
      <c r="L1121" s="76">
        <v>0</v>
      </c>
      <c r="M1121" s="76">
        <v>9265288.1199999992</v>
      </c>
      <c r="N1121" s="76">
        <v>9130712.3200000003</v>
      </c>
      <c r="O1121" s="76">
        <v>6184797.8799999999</v>
      </c>
      <c r="P1121" s="56">
        <f t="shared" si="35"/>
        <v>0.59969168585857702</v>
      </c>
    </row>
    <row r="1122" spans="1:16" ht="14.4" hidden="1" x14ac:dyDescent="0.2">
      <c r="A1122" s="75" t="s">
        <v>439</v>
      </c>
      <c r="B1122" s="75" t="s">
        <v>440</v>
      </c>
      <c r="C1122" s="58" t="str">
        <f t="shared" si="34"/>
        <v>21375801 CENTRO NACIONAL DE LA MÚSICA</v>
      </c>
      <c r="D1122" s="75" t="s">
        <v>18</v>
      </c>
      <c r="E1122" s="75" t="s">
        <v>85</v>
      </c>
      <c r="F1122" s="75" t="s">
        <v>86</v>
      </c>
      <c r="G1122" s="76">
        <v>500000</v>
      </c>
      <c r="H1122" s="76">
        <v>200000</v>
      </c>
      <c r="I1122" s="76">
        <v>200000</v>
      </c>
      <c r="J1122" s="76">
        <v>0</v>
      </c>
      <c r="K1122" s="76">
        <v>0</v>
      </c>
      <c r="L1122" s="76">
        <v>0</v>
      </c>
      <c r="M1122" s="76">
        <v>0</v>
      </c>
      <c r="N1122" s="76">
        <v>0</v>
      </c>
      <c r="O1122" s="76">
        <v>200000</v>
      </c>
      <c r="P1122" s="56">
        <f t="shared" si="35"/>
        <v>0</v>
      </c>
    </row>
    <row r="1123" spans="1:16" ht="14.4" hidden="1" x14ac:dyDescent="0.2">
      <c r="A1123" s="75" t="s">
        <v>439</v>
      </c>
      <c r="B1123" s="75" t="s">
        <v>440</v>
      </c>
      <c r="C1123" s="58" t="str">
        <f t="shared" si="34"/>
        <v>21375801 CENTRO NACIONAL DE LA MÚSICA</v>
      </c>
      <c r="D1123" s="75" t="s">
        <v>18</v>
      </c>
      <c r="E1123" s="75" t="s">
        <v>316</v>
      </c>
      <c r="F1123" s="75" t="s">
        <v>317</v>
      </c>
      <c r="G1123" s="76">
        <v>700000</v>
      </c>
      <c r="H1123" s="76">
        <v>700000</v>
      </c>
      <c r="I1123" s="76">
        <v>496211.34</v>
      </c>
      <c r="J1123" s="76">
        <v>0</v>
      </c>
      <c r="K1123" s="76">
        <v>0</v>
      </c>
      <c r="L1123" s="76">
        <v>0</v>
      </c>
      <c r="M1123" s="76">
        <v>496211.34</v>
      </c>
      <c r="N1123" s="76">
        <v>496211.34</v>
      </c>
      <c r="O1123" s="76">
        <v>203788.66</v>
      </c>
      <c r="P1123" s="56">
        <f t="shared" si="35"/>
        <v>0.70887334285714287</v>
      </c>
    </row>
    <row r="1124" spans="1:16" ht="14.4" hidden="1" x14ac:dyDescent="0.2">
      <c r="A1124" s="75" t="s">
        <v>439</v>
      </c>
      <c r="B1124" s="75" t="s">
        <v>440</v>
      </c>
      <c r="C1124" s="58" t="str">
        <f t="shared" si="34"/>
        <v>21375801 CENTRO NACIONAL DE LA MÚSICA</v>
      </c>
      <c r="D1124" s="75" t="s">
        <v>18</v>
      </c>
      <c r="E1124" s="75" t="s">
        <v>87</v>
      </c>
      <c r="F1124" s="75" t="s">
        <v>88</v>
      </c>
      <c r="G1124" s="76">
        <v>450000</v>
      </c>
      <c r="H1124" s="76">
        <v>450000</v>
      </c>
      <c r="I1124" s="76">
        <v>376381.16</v>
      </c>
      <c r="J1124" s="76">
        <v>0</v>
      </c>
      <c r="K1124" s="76">
        <v>0</v>
      </c>
      <c r="L1124" s="76">
        <v>0</v>
      </c>
      <c r="M1124" s="76">
        <v>211650</v>
      </c>
      <c r="N1124" s="76">
        <v>211650</v>
      </c>
      <c r="O1124" s="76">
        <v>238350</v>
      </c>
      <c r="P1124" s="56">
        <f t="shared" si="35"/>
        <v>0.47033333333333333</v>
      </c>
    </row>
    <row r="1125" spans="1:16" ht="14.4" hidden="1" x14ac:dyDescent="0.2">
      <c r="A1125" s="75" t="s">
        <v>439</v>
      </c>
      <c r="B1125" s="75" t="s">
        <v>440</v>
      </c>
      <c r="C1125" s="58" t="str">
        <f t="shared" si="34"/>
        <v>21375801 CENTRO NACIONAL DE LA MÚSICA</v>
      </c>
      <c r="D1125" s="75" t="s">
        <v>18</v>
      </c>
      <c r="E1125" s="75" t="s">
        <v>318</v>
      </c>
      <c r="F1125" s="75" t="s">
        <v>319</v>
      </c>
      <c r="G1125" s="76">
        <v>7000000</v>
      </c>
      <c r="H1125" s="76">
        <v>8680000</v>
      </c>
      <c r="I1125" s="76">
        <v>6071881.8600000003</v>
      </c>
      <c r="J1125" s="76">
        <v>0</v>
      </c>
      <c r="K1125" s="76">
        <v>0</v>
      </c>
      <c r="L1125" s="76">
        <v>0</v>
      </c>
      <c r="M1125" s="76">
        <v>5647627</v>
      </c>
      <c r="N1125" s="76">
        <v>5647627</v>
      </c>
      <c r="O1125" s="76">
        <v>3032373</v>
      </c>
      <c r="P1125" s="56">
        <f t="shared" si="35"/>
        <v>0.65064827188940089</v>
      </c>
    </row>
    <row r="1126" spans="1:16" ht="14.4" hidden="1" x14ac:dyDescent="0.2">
      <c r="A1126" s="75" t="s">
        <v>439</v>
      </c>
      <c r="B1126" s="75" t="s">
        <v>440</v>
      </c>
      <c r="C1126" s="58" t="str">
        <f t="shared" si="34"/>
        <v>21375801 CENTRO NACIONAL DE LA MÚSICA</v>
      </c>
      <c r="D1126" s="75" t="s">
        <v>18</v>
      </c>
      <c r="E1126" s="75" t="s">
        <v>89</v>
      </c>
      <c r="F1126" s="75" t="s">
        <v>90</v>
      </c>
      <c r="G1126" s="76">
        <v>5470086</v>
      </c>
      <c r="H1126" s="76">
        <v>5420086</v>
      </c>
      <c r="I1126" s="76">
        <v>3513232.94</v>
      </c>
      <c r="J1126" s="76">
        <v>0</v>
      </c>
      <c r="K1126" s="76">
        <v>0</v>
      </c>
      <c r="L1126" s="76">
        <v>0</v>
      </c>
      <c r="M1126" s="76">
        <v>2909799.78</v>
      </c>
      <c r="N1126" s="76">
        <v>2775223.98</v>
      </c>
      <c r="O1126" s="76">
        <v>2510286.2200000002</v>
      </c>
      <c r="P1126" s="56">
        <f t="shared" si="35"/>
        <v>0.53685490968224481</v>
      </c>
    </row>
    <row r="1127" spans="1:16" ht="14.4" hidden="1" x14ac:dyDescent="0.2">
      <c r="A1127" s="75" t="s">
        <v>439</v>
      </c>
      <c r="B1127" s="75" t="s">
        <v>440</v>
      </c>
      <c r="C1127" s="58" t="str">
        <f t="shared" si="34"/>
        <v>21375801 CENTRO NACIONAL DE LA MÚSICA</v>
      </c>
      <c r="D1127" s="75" t="s">
        <v>18</v>
      </c>
      <c r="E1127" s="75" t="s">
        <v>93</v>
      </c>
      <c r="F1127" s="75" t="s">
        <v>94</v>
      </c>
      <c r="G1127" s="76">
        <v>233614610</v>
      </c>
      <c r="H1127" s="76">
        <v>245077610</v>
      </c>
      <c r="I1127" s="76">
        <v>153852537.44</v>
      </c>
      <c r="J1127" s="76">
        <v>0</v>
      </c>
      <c r="K1127" s="76">
        <v>0</v>
      </c>
      <c r="L1127" s="76">
        <v>0</v>
      </c>
      <c r="M1127" s="76">
        <v>101486911.61</v>
      </c>
      <c r="N1127" s="76">
        <v>95715690.510000005</v>
      </c>
      <c r="O1127" s="76">
        <v>143590698.38999999</v>
      </c>
      <c r="P1127" s="56">
        <f t="shared" si="35"/>
        <v>0.41410111519367271</v>
      </c>
    </row>
    <row r="1128" spans="1:16" ht="14.4" hidden="1" x14ac:dyDescent="0.2">
      <c r="A1128" s="75" t="s">
        <v>439</v>
      </c>
      <c r="B1128" s="75" t="s">
        <v>440</v>
      </c>
      <c r="C1128" s="58" t="str">
        <f t="shared" si="34"/>
        <v>21375801 CENTRO NACIONAL DE LA MÚSICA</v>
      </c>
      <c r="D1128" s="75" t="s">
        <v>18</v>
      </c>
      <c r="E1128" s="75" t="s">
        <v>287</v>
      </c>
      <c r="F1128" s="75" t="s">
        <v>288</v>
      </c>
      <c r="G1128" s="76">
        <v>0</v>
      </c>
      <c r="H1128" s="76">
        <v>1463000</v>
      </c>
      <c r="I1128" s="76">
        <v>0</v>
      </c>
      <c r="J1128" s="76">
        <v>0</v>
      </c>
      <c r="K1128" s="76">
        <v>0</v>
      </c>
      <c r="L1128" s="76">
        <v>0</v>
      </c>
      <c r="M1128" s="76">
        <v>0</v>
      </c>
      <c r="N1128" s="76">
        <v>0</v>
      </c>
      <c r="O1128" s="76">
        <v>1463000</v>
      </c>
      <c r="P1128" s="56">
        <f t="shared" si="35"/>
        <v>0</v>
      </c>
    </row>
    <row r="1129" spans="1:16" ht="14.4" hidden="1" x14ac:dyDescent="0.2">
      <c r="A1129" s="75" t="s">
        <v>439</v>
      </c>
      <c r="B1129" s="75" t="s">
        <v>440</v>
      </c>
      <c r="C1129" s="58" t="str">
        <f t="shared" si="34"/>
        <v>21375801 CENTRO NACIONAL DE LA MÚSICA</v>
      </c>
      <c r="D1129" s="75" t="s">
        <v>18</v>
      </c>
      <c r="E1129" s="75" t="s">
        <v>99</v>
      </c>
      <c r="F1129" s="75" t="s">
        <v>100</v>
      </c>
      <c r="G1129" s="76">
        <v>91602110</v>
      </c>
      <c r="H1129" s="76">
        <v>91602110</v>
      </c>
      <c r="I1129" s="76">
        <v>63590799.390000001</v>
      </c>
      <c r="J1129" s="76">
        <v>0</v>
      </c>
      <c r="K1129" s="76">
        <v>0</v>
      </c>
      <c r="L1129" s="76">
        <v>0</v>
      </c>
      <c r="M1129" s="76">
        <v>40173904.170000002</v>
      </c>
      <c r="N1129" s="76">
        <v>37426402.890000001</v>
      </c>
      <c r="O1129" s="76">
        <v>51428205.829999998</v>
      </c>
      <c r="P1129" s="56">
        <f t="shared" si="35"/>
        <v>0.43856963742429078</v>
      </c>
    </row>
    <row r="1130" spans="1:16" ht="14.4" hidden="1" x14ac:dyDescent="0.2">
      <c r="A1130" s="75" t="s">
        <v>439</v>
      </c>
      <c r="B1130" s="75" t="s">
        <v>440</v>
      </c>
      <c r="C1130" s="58" t="str">
        <f t="shared" si="34"/>
        <v>21375801 CENTRO NACIONAL DE LA MÚSICA</v>
      </c>
      <c r="D1130" s="75" t="s">
        <v>18</v>
      </c>
      <c r="E1130" s="75" t="s">
        <v>101</v>
      </c>
      <c r="F1130" s="75" t="s">
        <v>102</v>
      </c>
      <c r="G1130" s="76">
        <v>142012500</v>
      </c>
      <c r="H1130" s="76">
        <v>152012500</v>
      </c>
      <c r="I1130" s="76">
        <v>90261738.049999997</v>
      </c>
      <c r="J1130" s="76">
        <v>0</v>
      </c>
      <c r="K1130" s="76">
        <v>0</v>
      </c>
      <c r="L1130" s="76">
        <v>0</v>
      </c>
      <c r="M1130" s="76">
        <v>61313007.439999998</v>
      </c>
      <c r="N1130" s="76">
        <v>58289287.619999997</v>
      </c>
      <c r="O1130" s="76">
        <v>90699492.560000002</v>
      </c>
      <c r="P1130" s="56">
        <f t="shared" si="35"/>
        <v>0.403341879384919</v>
      </c>
    </row>
    <row r="1131" spans="1:16" ht="14.4" hidden="1" x14ac:dyDescent="0.2">
      <c r="A1131" s="75" t="s">
        <v>439</v>
      </c>
      <c r="B1131" s="75" t="s">
        <v>440</v>
      </c>
      <c r="C1131" s="58" t="str">
        <f t="shared" si="34"/>
        <v>21375801 CENTRO NACIONAL DE LA MÚSICA</v>
      </c>
      <c r="D1131" s="75" t="s">
        <v>18</v>
      </c>
      <c r="E1131" s="75" t="s">
        <v>103</v>
      </c>
      <c r="F1131" s="75" t="s">
        <v>104</v>
      </c>
      <c r="G1131" s="76">
        <v>34850000</v>
      </c>
      <c r="H1131" s="76">
        <v>34850000</v>
      </c>
      <c r="I1131" s="76">
        <v>25660706.77</v>
      </c>
      <c r="J1131" s="76">
        <v>0</v>
      </c>
      <c r="K1131" s="76">
        <v>0</v>
      </c>
      <c r="L1131" s="76">
        <v>0</v>
      </c>
      <c r="M1131" s="76">
        <v>20484361.809999999</v>
      </c>
      <c r="N1131" s="76">
        <v>20069330.75</v>
      </c>
      <c r="O1131" s="76">
        <v>14365638.189999999</v>
      </c>
      <c r="P1131" s="56">
        <f t="shared" si="35"/>
        <v>0.58778656556671449</v>
      </c>
    </row>
    <row r="1132" spans="1:16" ht="14.4" hidden="1" x14ac:dyDescent="0.2">
      <c r="A1132" s="75" t="s">
        <v>439</v>
      </c>
      <c r="B1132" s="75" t="s">
        <v>440</v>
      </c>
      <c r="C1132" s="58" t="str">
        <f t="shared" si="34"/>
        <v>21375801 CENTRO NACIONAL DE LA MÚSICA</v>
      </c>
      <c r="D1132" s="75" t="s">
        <v>18</v>
      </c>
      <c r="E1132" s="75" t="s">
        <v>105</v>
      </c>
      <c r="F1132" s="75" t="s">
        <v>106</v>
      </c>
      <c r="G1132" s="76">
        <v>10350000</v>
      </c>
      <c r="H1132" s="76">
        <v>10350000</v>
      </c>
      <c r="I1132" s="76">
        <v>6901876.7800000003</v>
      </c>
      <c r="J1132" s="76">
        <v>0</v>
      </c>
      <c r="K1132" s="76">
        <v>0</v>
      </c>
      <c r="L1132" s="76">
        <v>0</v>
      </c>
      <c r="M1132" s="76">
        <v>5045235</v>
      </c>
      <c r="N1132" s="76">
        <v>5045235</v>
      </c>
      <c r="O1132" s="76">
        <v>5304765</v>
      </c>
      <c r="P1132" s="56">
        <f t="shared" si="35"/>
        <v>0.48746231884057972</v>
      </c>
    </row>
    <row r="1133" spans="1:16" ht="14.4" hidden="1" x14ac:dyDescent="0.2">
      <c r="A1133" s="75" t="s">
        <v>439</v>
      </c>
      <c r="B1133" s="75" t="s">
        <v>440</v>
      </c>
      <c r="C1133" s="58" t="str">
        <f t="shared" si="34"/>
        <v>21375801 CENTRO NACIONAL DE LA MÚSICA</v>
      </c>
      <c r="D1133" s="75" t="s">
        <v>18</v>
      </c>
      <c r="E1133" s="75" t="s">
        <v>107</v>
      </c>
      <c r="F1133" s="75" t="s">
        <v>108</v>
      </c>
      <c r="G1133" s="76">
        <v>24500000</v>
      </c>
      <c r="H1133" s="76">
        <v>24500000</v>
      </c>
      <c r="I1133" s="76">
        <v>18758829.989999998</v>
      </c>
      <c r="J1133" s="76">
        <v>0</v>
      </c>
      <c r="K1133" s="76">
        <v>0</v>
      </c>
      <c r="L1133" s="76">
        <v>0</v>
      </c>
      <c r="M1133" s="76">
        <v>15439126.810000001</v>
      </c>
      <c r="N1133" s="76">
        <v>15024095.75</v>
      </c>
      <c r="O1133" s="76">
        <v>9060873.1899999995</v>
      </c>
      <c r="P1133" s="56">
        <f t="shared" si="35"/>
        <v>0.63016844122448978</v>
      </c>
    </row>
    <row r="1134" spans="1:16" ht="14.4" hidden="1" x14ac:dyDescent="0.2">
      <c r="A1134" s="75" t="s">
        <v>439</v>
      </c>
      <c r="B1134" s="75" t="s">
        <v>440</v>
      </c>
      <c r="C1134" s="58" t="str">
        <f t="shared" si="34"/>
        <v>21375801 CENTRO NACIONAL DE LA MÚSICA</v>
      </c>
      <c r="D1134" s="75" t="s">
        <v>18</v>
      </c>
      <c r="E1134" s="75" t="s">
        <v>109</v>
      </c>
      <c r="F1134" s="75" t="s">
        <v>110</v>
      </c>
      <c r="G1134" s="76">
        <v>12500000</v>
      </c>
      <c r="H1134" s="76">
        <v>10500000</v>
      </c>
      <c r="I1134" s="76">
        <v>9037769.0299999993</v>
      </c>
      <c r="J1134" s="76">
        <v>0</v>
      </c>
      <c r="K1134" s="76">
        <v>0</v>
      </c>
      <c r="L1134" s="76">
        <v>0</v>
      </c>
      <c r="M1134" s="76">
        <v>6768736.9000000004</v>
      </c>
      <c r="N1134" s="76">
        <v>6768736.9000000004</v>
      </c>
      <c r="O1134" s="76">
        <v>3731263.1</v>
      </c>
      <c r="P1134" s="56">
        <f t="shared" si="35"/>
        <v>0.64464160952380956</v>
      </c>
    </row>
    <row r="1135" spans="1:16" ht="14.4" hidden="1" x14ac:dyDescent="0.2">
      <c r="A1135" s="75" t="s">
        <v>439</v>
      </c>
      <c r="B1135" s="75" t="s">
        <v>440</v>
      </c>
      <c r="C1135" s="58" t="str">
        <f t="shared" si="34"/>
        <v>21375801 CENTRO NACIONAL DE LA MÚSICA</v>
      </c>
      <c r="D1135" s="75" t="s">
        <v>18</v>
      </c>
      <c r="E1135" s="75" t="s">
        <v>111</v>
      </c>
      <c r="F1135" s="75" t="s">
        <v>112</v>
      </c>
      <c r="G1135" s="76">
        <v>12500000</v>
      </c>
      <c r="H1135" s="76">
        <v>10500000</v>
      </c>
      <c r="I1135" s="76">
        <v>9037769.0299999993</v>
      </c>
      <c r="J1135" s="76">
        <v>0</v>
      </c>
      <c r="K1135" s="76">
        <v>0</v>
      </c>
      <c r="L1135" s="76">
        <v>0</v>
      </c>
      <c r="M1135" s="76">
        <v>6768736.9000000004</v>
      </c>
      <c r="N1135" s="76">
        <v>6768736.9000000004</v>
      </c>
      <c r="O1135" s="76">
        <v>3731263.1</v>
      </c>
      <c r="P1135" s="56">
        <f t="shared" si="35"/>
        <v>0.64464160952380956</v>
      </c>
    </row>
    <row r="1136" spans="1:16" ht="14.4" hidden="1" x14ac:dyDescent="0.2">
      <c r="A1136" s="75" t="s">
        <v>439</v>
      </c>
      <c r="B1136" s="75" t="s">
        <v>440</v>
      </c>
      <c r="C1136" s="58" t="str">
        <f t="shared" si="34"/>
        <v>21375801 CENTRO NACIONAL DE LA MÚSICA</v>
      </c>
      <c r="D1136" s="75" t="s">
        <v>18</v>
      </c>
      <c r="E1136" s="75" t="s">
        <v>113</v>
      </c>
      <c r="F1136" s="75" t="s">
        <v>114</v>
      </c>
      <c r="G1136" s="76">
        <v>1100000</v>
      </c>
      <c r="H1136" s="76">
        <v>1000000</v>
      </c>
      <c r="I1136" s="76">
        <v>721427.92</v>
      </c>
      <c r="J1136" s="76">
        <v>0</v>
      </c>
      <c r="K1136" s="76">
        <v>0</v>
      </c>
      <c r="L1136" s="76">
        <v>0</v>
      </c>
      <c r="M1136" s="76">
        <v>0</v>
      </c>
      <c r="N1136" s="76">
        <v>0</v>
      </c>
      <c r="O1136" s="76">
        <v>1000000</v>
      </c>
      <c r="P1136" s="56">
        <f t="shared" si="35"/>
        <v>0</v>
      </c>
    </row>
    <row r="1137" spans="1:16" ht="14.4" hidden="1" x14ac:dyDescent="0.2">
      <c r="A1137" s="75" t="s">
        <v>439</v>
      </c>
      <c r="B1137" s="75" t="s">
        <v>440</v>
      </c>
      <c r="C1137" s="58" t="str">
        <f t="shared" si="34"/>
        <v>21375801 CENTRO NACIONAL DE LA MÚSICA</v>
      </c>
      <c r="D1137" s="75" t="s">
        <v>18</v>
      </c>
      <c r="E1137" s="75" t="s">
        <v>115</v>
      </c>
      <c r="F1137" s="75" t="s">
        <v>116</v>
      </c>
      <c r="G1137" s="76">
        <v>1050000</v>
      </c>
      <c r="H1137" s="76">
        <v>1000000</v>
      </c>
      <c r="I1137" s="76">
        <v>721427.92</v>
      </c>
      <c r="J1137" s="76">
        <v>0</v>
      </c>
      <c r="K1137" s="76">
        <v>0</v>
      </c>
      <c r="L1137" s="76">
        <v>0</v>
      </c>
      <c r="M1137" s="76">
        <v>0</v>
      </c>
      <c r="N1137" s="76">
        <v>0</v>
      </c>
      <c r="O1137" s="76">
        <v>1000000</v>
      </c>
      <c r="P1137" s="56">
        <f t="shared" si="35"/>
        <v>0</v>
      </c>
    </row>
    <row r="1138" spans="1:16" ht="14.4" hidden="1" x14ac:dyDescent="0.2">
      <c r="A1138" s="75" t="s">
        <v>439</v>
      </c>
      <c r="B1138" s="75" t="s">
        <v>440</v>
      </c>
      <c r="C1138" s="58" t="str">
        <f t="shared" si="34"/>
        <v>21375801 CENTRO NACIONAL DE LA MÚSICA</v>
      </c>
      <c r="D1138" s="75" t="s">
        <v>18</v>
      </c>
      <c r="E1138" s="75" t="s">
        <v>119</v>
      </c>
      <c r="F1138" s="75" t="s">
        <v>120</v>
      </c>
      <c r="G1138" s="76">
        <v>50000</v>
      </c>
      <c r="H1138" s="76">
        <v>0</v>
      </c>
      <c r="I1138" s="76">
        <v>0</v>
      </c>
      <c r="J1138" s="76">
        <v>0</v>
      </c>
      <c r="K1138" s="76">
        <v>0</v>
      </c>
      <c r="L1138" s="76">
        <v>0</v>
      </c>
      <c r="M1138" s="76">
        <v>0</v>
      </c>
      <c r="N1138" s="76">
        <v>0</v>
      </c>
      <c r="O1138" s="76">
        <v>0</v>
      </c>
      <c r="P1138" s="56">
        <f t="shared" si="35"/>
        <v>0</v>
      </c>
    </row>
    <row r="1139" spans="1:16" ht="14.4" hidden="1" x14ac:dyDescent="0.2">
      <c r="A1139" s="75" t="s">
        <v>439</v>
      </c>
      <c r="B1139" s="75" t="s">
        <v>440</v>
      </c>
      <c r="C1139" s="58" t="str">
        <f t="shared" si="34"/>
        <v>21375801 CENTRO NACIONAL DE LA MÚSICA</v>
      </c>
      <c r="D1139" s="75" t="s">
        <v>18</v>
      </c>
      <c r="E1139" s="75" t="s">
        <v>121</v>
      </c>
      <c r="F1139" s="75" t="s">
        <v>122</v>
      </c>
      <c r="G1139" s="76">
        <v>18200000</v>
      </c>
      <c r="H1139" s="76">
        <v>19887000</v>
      </c>
      <c r="I1139" s="76">
        <v>13114838.029999999</v>
      </c>
      <c r="J1139" s="76">
        <v>0</v>
      </c>
      <c r="K1139" s="76">
        <v>0</v>
      </c>
      <c r="L1139" s="76">
        <v>0</v>
      </c>
      <c r="M1139" s="76">
        <v>8309402.4900000002</v>
      </c>
      <c r="N1139" s="76">
        <v>7433280.8499999996</v>
      </c>
      <c r="O1139" s="76">
        <v>11577597.51</v>
      </c>
      <c r="P1139" s="56">
        <f t="shared" si="35"/>
        <v>0.41783086890933779</v>
      </c>
    </row>
    <row r="1140" spans="1:16" ht="14.4" hidden="1" x14ac:dyDescent="0.2">
      <c r="A1140" s="75" t="s">
        <v>439</v>
      </c>
      <c r="B1140" s="75" t="s">
        <v>440</v>
      </c>
      <c r="C1140" s="58" t="str">
        <f t="shared" si="34"/>
        <v>21375801 CENTRO NACIONAL DE LA MÚSICA</v>
      </c>
      <c r="D1140" s="75" t="s">
        <v>18</v>
      </c>
      <c r="E1140" s="75" t="s">
        <v>123</v>
      </c>
      <c r="F1140" s="75" t="s">
        <v>124</v>
      </c>
      <c r="G1140" s="76">
        <v>10500000</v>
      </c>
      <c r="H1140" s="76">
        <v>10500000</v>
      </c>
      <c r="I1140" s="76">
        <v>7790186.6799999997</v>
      </c>
      <c r="J1140" s="76">
        <v>0</v>
      </c>
      <c r="K1140" s="76">
        <v>0</v>
      </c>
      <c r="L1140" s="76">
        <v>0</v>
      </c>
      <c r="M1140" s="76">
        <v>6432250.9800000004</v>
      </c>
      <c r="N1140" s="76">
        <v>6432250.9800000004</v>
      </c>
      <c r="O1140" s="76">
        <v>4067749.02</v>
      </c>
      <c r="P1140" s="56">
        <f t="shared" si="35"/>
        <v>0.61259533142857148</v>
      </c>
    </row>
    <row r="1141" spans="1:16" ht="14.4" hidden="1" x14ac:dyDescent="0.2">
      <c r="A1141" s="75" t="s">
        <v>439</v>
      </c>
      <c r="B1141" s="75" t="s">
        <v>440</v>
      </c>
      <c r="C1141" s="58" t="str">
        <f t="shared" si="34"/>
        <v>21375801 CENTRO NACIONAL DE LA MÚSICA</v>
      </c>
      <c r="D1141" s="75" t="s">
        <v>18</v>
      </c>
      <c r="E1141" s="75" t="s">
        <v>129</v>
      </c>
      <c r="F1141" s="75" t="s">
        <v>130</v>
      </c>
      <c r="G1141" s="76">
        <v>3000000</v>
      </c>
      <c r="H1141" s="76">
        <v>3450000</v>
      </c>
      <c r="I1141" s="76">
        <v>1861326.18</v>
      </c>
      <c r="J1141" s="76">
        <v>0</v>
      </c>
      <c r="K1141" s="76">
        <v>0</v>
      </c>
      <c r="L1141" s="76">
        <v>0</v>
      </c>
      <c r="M1141" s="76">
        <v>914771.85</v>
      </c>
      <c r="N1141" s="76">
        <v>122789.87</v>
      </c>
      <c r="O1141" s="76">
        <v>2535228.15</v>
      </c>
      <c r="P1141" s="56">
        <f t="shared" si="35"/>
        <v>0.2651512608695652</v>
      </c>
    </row>
    <row r="1142" spans="1:16" ht="14.4" hidden="1" x14ac:dyDescent="0.2">
      <c r="A1142" s="75" t="s">
        <v>439</v>
      </c>
      <c r="B1142" s="75" t="s">
        <v>440</v>
      </c>
      <c r="C1142" s="58" t="str">
        <f t="shared" si="34"/>
        <v>21375801 CENTRO NACIONAL DE LA MÚSICA</v>
      </c>
      <c r="D1142" s="75" t="s">
        <v>18</v>
      </c>
      <c r="E1142" s="75" t="s">
        <v>133</v>
      </c>
      <c r="F1142" s="75" t="s">
        <v>134</v>
      </c>
      <c r="G1142" s="76">
        <v>1700000</v>
      </c>
      <c r="H1142" s="76">
        <v>1800000</v>
      </c>
      <c r="I1142" s="76">
        <v>1096641.02</v>
      </c>
      <c r="J1142" s="76">
        <v>0</v>
      </c>
      <c r="K1142" s="76">
        <v>0</v>
      </c>
      <c r="L1142" s="76">
        <v>0</v>
      </c>
      <c r="M1142" s="76">
        <v>590639.66</v>
      </c>
      <c r="N1142" s="76">
        <v>506500</v>
      </c>
      <c r="O1142" s="76">
        <v>1209360.3400000001</v>
      </c>
      <c r="P1142" s="56">
        <f t="shared" si="35"/>
        <v>0.32813314444444447</v>
      </c>
    </row>
    <row r="1143" spans="1:16" ht="14.4" hidden="1" x14ac:dyDescent="0.2">
      <c r="A1143" s="75" t="s">
        <v>439</v>
      </c>
      <c r="B1143" s="75" t="s">
        <v>440</v>
      </c>
      <c r="C1143" s="58" t="str">
        <f t="shared" si="34"/>
        <v>21375801 CENTRO NACIONAL DE LA MÚSICA</v>
      </c>
      <c r="D1143" s="75" t="s">
        <v>18</v>
      </c>
      <c r="E1143" s="75" t="s">
        <v>135</v>
      </c>
      <c r="F1143" s="75" t="s">
        <v>136</v>
      </c>
      <c r="G1143" s="76">
        <v>500000</v>
      </c>
      <c r="H1143" s="76">
        <v>50000</v>
      </c>
      <c r="I1143" s="76">
        <v>50000</v>
      </c>
      <c r="J1143" s="76">
        <v>0</v>
      </c>
      <c r="K1143" s="76">
        <v>0</v>
      </c>
      <c r="L1143" s="76">
        <v>0</v>
      </c>
      <c r="M1143" s="76">
        <v>4490</v>
      </c>
      <c r="N1143" s="76">
        <v>4490</v>
      </c>
      <c r="O1143" s="76">
        <v>45510</v>
      </c>
      <c r="P1143" s="56">
        <f t="shared" si="35"/>
        <v>8.9800000000000005E-2</v>
      </c>
    </row>
    <row r="1144" spans="1:16" ht="14.4" hidden="1" x14ac:dyDescent="0.2">
      <c r="A1144" s="75" t="s">
        <v>439</v>
      </c>
      <c r="B1144" s="75" t="s">
        <v>440</v>
      </c>
      <c r="C1144" s="58" t="str">
        <f t="shared" si="34"/>
        <v>21375801 CENTRO NACIONAL DE LA MÚSICA</v>
      </c>
      <c r="D1144" s="75" t="s">
        <v>18</v>
      </c>
      <c r="E1144" s="75" t="s">
        <v>137</v>
      </c>
      <c r="F1144" s="75" t="s">
        <v>138</v>
      </c>
      <c r="G1144" s="76">
        <v>2500000</v>
      </c>
      <c r="H1144" s="76">
        <v>4087000</v>
      </c>
      <c r="I1144" s="76">
        <v>2316684.15</v>
      </c>
      <c r="J1144" s="76">
        <v>0</v>
      </c>
      <c r="K1144" s="76">
        <v>0</v>
      </c>
      <c r="L1144" s="76">
        <v>0</v>
      </c>
      <c r="M1144" s="76">
        <v>367250</v>
      </c>
      <c r="N1144" s="76">
        <v>367250</v>
      </c>
      <c r="O1144" s="76">
        <v>3719750</v>
      </c>
      <c r="P1144" s="56">
        <f t="shared" si="35"/>
        <v>8.9858086616099828E-2</v>
      </c>
    </row>
    <row r="1145" spans="1:16" ht="14.4" hidden="1" x14ac:dyDescent="0.2">
      <c r="A1145" s="75" t="s">
        <v>439</v>
      </c>
      <c r="B1145" s="75" t="s">
        <v>440</v>
      </c>
      <c r="C1145" s="58" t="str">
        <f t="shared" si="34"/>
        <v>21375801 CENTRO NACIONAL DE LA MÚSICA</v>
      </c>
      <c r="D1145" s="75" t="s">
        <v>18</v>
      </c>
      <c r="E1145" s="75" t="s">
        <v>139</v>
      </c>
      <c r="F1145" s="75" t="s">
        <v>140</v>
      </c>
      <c r="G1145" s="76">
        <v>200000</v>
      </c>
      <c r="H1145" s="76">
        <v>200000</v>
      </c>
      <c r="I1145" s="76">
        <v>141774.67000000001</v>
      </c>
      <c r="J1145" s="76">
        <v>0</v>
      </c>
      <c r="K1145" s="76">
        <v>0</v>
      </c>
      <c r="L1145" s="76">
        <v>0</v>
      </c>
      <c r="M1145" s="76">
        <v>64715</v>
      </c>
      <c r="N1145" s="76">
        <v>64715</v>
      </c>
      <c r="O1145" s="76">
        <v>135285</v>
      </c>
      <c r="P1145" s="56">
        <f t="shared" si="35"/>
        <v>0.323575</v>
      </c>
    </row>
    <row r="1146" spans="1:16" ht="14.4" hidden="1" x14ac:dyDescent="0.2">
      <c r="A1146" s="75" t="s">
        <v>439</v>
      </c>
      <c r="B1146" s="75" t="s">
        <v>440</v>
      </c>
      <c r="C1146" s="58" t="str">
        <f t="shared" si="34"/>
        <v>21375801 CENTRO NACIONAL DE LA MÚSICA</v>
      </c>
      <c r="D1146" s="75" t="s">
        <v>18</v>
      </c>
      <c r="E1146" s="75" t="s">
        <v>143</v>
      </c>
      <c r="F1146" s="75" t="s">
        <v>144</v>
      </c>
      <c r="G1146" s="76">
        <v>200000</v>
      </c>
      <c r="H1146" s="76">
        <v>200000</v>
      </c>
      <c r="I1146" s="76">
        <v>141774.67000000001</v>
      </c>
      <c r="J1146" s="76">
        <v>0</v>
      </c>
      <c r="K1146" s="76">
        <v>0</v>
      </c>
      <c r="L1146" s="76">
        <v>0</v>
      </c>
      <c r="M1146" s="76">
        <v>64715</v>
      </c>
      <c r="N1146" s="76">
        <v>64715</v>
      </c>
      <c r="O1146" s="76">
        <v>135285</v>
      </c>
      <c r="P1146" s="56">
        <f t="shared" si="35"/>
        <v>0.323575</v>
      </c>
    </row>
    <row r="1147" spans="1:16" ht="14.4" hidden="1" x14ac:dyDescent="0.2">
      <c r="A1147" s="75" t="s">
        <v>439</v>
      </c>
      <c r="B1147" s="75" t="s">
        <v>440</v>
      </c>
      <c r="C1147" s="58" t="str">
        <f t="shared" si="34"/>
        <v>21375801 CENTRO NACIONAL DE LA MÚSICA</v>
      </c>
      <c r="D1147" s="75" t="s">
        <v>18</v>
      </c>
      <c r="E1147" s="75" t="s">
        <v>145</v>
      </c>
      <c r="F1147" s="75" t="s">
        <v>146</v>
      </c>
      <c r="G1147" s="76">
        <v>390000</v>
      </c>
      <c r="H1147" s="76">
        <v>250000</v>
      </c>
      <c r="I1147" s="76">
        <v>212371.16</v>
      </c>
      <c r="J1147" s="76">
        <v>0</v>
      </c>
      <c r="K1147" s="76">
        <v>0</v>
      </c>
      <c r="L1147" s="76">
        <v>0</v>
      </c>
      <c r="M1147" s="76">
        <v>71466</v>
      </c>
      <c r="N1147" s="76">
        <v>71466</v>
      </c>
      <c r="O1147" s="76">
        <v>178534</v>
      </c>
      <c r="P1147" s="56">
        <f t="shared" si="35"/>
        <v>0.28586400000000001</v>
      </c>
    </row>
    <row r="1148" spans="1:16" ht="14.4" hidden="1" x14ac:dyDescent="0.2">
      <c r="A1148" s="75" t="s">
        <v>439</v>
      </c>
      <c r="B1148" s="75" t="s">
        <v>440</v>
      </c>
      <c r="C1148" s="58" t="str">
        <f t="shared" si="34"/>
        <v>21375801 CENTRO NACIONAL DE LA MÚSICA</v>
      </c>
      <c r="D1148" s="75" t="s">
        <v>18</v>
      </c>
      <c r="E1148" s="75" t="s">
        <v>149</v>
      </c>
      <c r="F1148" s="75" t="s">
        <v>150</v>
      </c>
      <c r="G1148" s="76">
        <v>390000</v>
      </c>
      <c r="H1148" s="76">
        <v>250000</v>
      </c>
      <c r="I1148" s="76">
        <v>212371.16</v>
      </c>
      <c r="J1148" s="76">
        <v>0</v>
      </c>
      <c r="K1148" s="76">
        <v>0</v>
      </c>
      <c r="L1148" s="76">
        <v>0</v>
      </c>
      <c r="M1148" s="76">
        <v>71466</v>
      </c>
      <c r="N1148" s="76">
        <v>71466</v>
      </c>
      <c r="O1148" s="76">
        <v>178534</v>
      </c>
      <c r="P1148" s="56">
        <f t="shared" si="35"/>
        <v>0.28586400000000001</v>
      </c>
    </row>
    <row r="1149" spans="1:16" ht="14.4" hidden="1" x14ac:dyDescent="0.2">
      <c r="A1149" s="75" t="s">
        <v>439</v>
      </c>
      <c r="B1149" s="75" t="s">
        <v>440</v>
      </c>
      <c r="C1149" s="58" t="str">
        <f t="shared" si="34"/>
        <v>21375801 CENTRO NACIONAL DE LA MÚSICA</v>
      </c>
      <c r="D1149" s="75" t="s">
        <v>18</v>
      </c>
      <c r="E1149" s="75" t="s">
        <v>151</v>
      </c>
      <c r="F1149" s="75" t="s">
        <v>152</v>
      </c>
      <c r="G1149" s="76">
        <v>10085863</v>
      </c>
      <c r="H1149" s="76">
        <v>10085863</v>
      </c>
      <c r="I1149" s="76">
        <v>7141058.5800000001</v>
      </c>
      <c r="J1149" s="76">
        <v>0</v>
      </c>
      <c r="K1149" s="76">
        <v>0</v>
      </c>
      <c r="L1149" s="76">
        <v>0</v>
      </c>
      <c r="M1149" s="76">
        <v>3817530.54</v>
      </c>
      <c r="N1149" s="76">
        <v>3817530.54</v>
      </c>
      <c r="O1149" s="76">
        <v>6268332.46</v>
      </c>
      <c r="P1149" s="56">
        <f t="shared" si="35"/>
        <v>0.37850311272322457</v>
      </c>
    </row>
    <row r="1150" spans="1:16" ht="14.4" hidden="1" x14ac:dyDescent="0.2">
      <c r="A1150" s="75" t="s">
        <v>439</v>
      </c>
      <c r="B1150" s="75" t="s">
        <v>440</v>
      </c>
      <c r="C1150" s="58" t="str">
        <f t="shared" si="34"/>
        <v>21375801 CENTRO NACIONAL DE LA MÚSICA</v>
      </c>
      <c r="D1150" s="75" t="s">
        <v>18</v>
      </c>
      <c r="E1150" s="75" t="s">
        <v>153</v>
      </c>
      <c r="F1150" s="75" t="s">
        <v>154</v>
      </c>
      <c r="G1150" s="76">
        <v>4340000</v>
      </c>
      <c r="H1150" s="76">
        <v>3740000</v>
      </c>
      <c r="I1150" s="76">
        <v>2445280.62</v>
      </c>
      <c r="J1150" s="76">
        <v>0</v>
      </c>
      <c r="K1150" s="76">
        <v>0</v>
      </c>
      <c r="L1150" s="76">
        <v>0</v>
      </c>
      <c r="M1150" s="76">
        <v>1000264.06</v>
      </c>
      <c r="N1150" s="76">
        <v>1000264.06</v>
      </c>
      <c r="O1150" s="76">
        <v>2739735.94</v>
      </c>
      <c r="P1150" s="56">
        <f t="shared" si="35"/>
        <v>0.26745028342245991</v>
      </c>
    </row>
    <row r="1151" spans="1:16" ht="14.4" hidden="1" x14ac:dyDescent="0.2">
      <c r="A1151" s="75" t="s">
        <v>439</v>
      </c>
      <c r="B1151" s="75" t="s">
        <v>440</v>
      </c>
      <c r="C1151" s="58" t="str">
        <f t="shared" si="34"/>
        <v>21375801 CENTRO NACIONAL DE LA MÚSICA</v>
      </c>
      <c r="D1151" s="75" t="s">
        <v>18</v>
      </c>
      <c r="E1151" s="75" t="s">
        <v>155</v>
      </c>
      <c r="F1151" s="75" t="s">
        <v>156</v>
      </c>
      <c r="G1151" s="76">
        <v>3500000</v>
      </c>
      <c r="H1151" s="76">
        <v>2900000</v>
      </c>
      <c r="I1151" s="76">
        <v>1861797.46</v>
      </c>
      <c r="J1151" s="76">
        <v>0</v>
      </c>
      <c r="K1151" s="76">
        <v>0</v>
      </c>
      <c r="L1151" s="76">
        <v>0</v>
      </c>
      <c r="M1151" s="76">
        <v>987951</v>
      </c>
      <c r="N1151" s="76">
        <v>987951</v>
      </c>
      <c r="O1151" s="76">
        <v>1912049</v>
      </c>
      <c r="P1151" s="56">
        <f t="shared" si="35"/>
        <v>0.34067275862068963</v>
      </c>
    </row>
    <row r="1152" spans="1:16" ht="14.4" hidden="1" x14ac:dyDescent="0.2">
      <c r="A1152" s="75" t="s">
        <v>439</v>
      </c>
      <c r="B1152" s="75" t="s">
        <v>440</v>
      </c>
      <c r="C1152" s="58" t="str">
        <f t="shared" si="34"/>
        <v>21375801 CENTRO NACIONAL DE LA MÚSICA</v>
      </c>
      <c r="D1152" s="75" t="s">
        <v>18</v>
      </c>
      <c r="E1152" s="75" t="s">
        <v>157</v>
      </c>
      <c r="F1152" s="75" t="s">
        <v>158</v>
      </c>
      <c r="G1152" s="76">
        <v>20000</v>
      </c>
      <c r="H1152" s="76">
        <v>20000</v>
      </c>
      <c r="I1152" s="76">
        <v>11748.08</v>
      </c>
      <c r="J1152" s="76">
        <v>0</v>
      </c>
      <c r="K1152" s="76">
        <v>0</v>
      </c>
      <c r="L1152" s="76">
        <v>0</v>
      </c>
      <c r="M1152" s="76">
        <v>0</v>
      </c>
      <c r="N1152" s="76">
        <v>0</v>
      </c>
      <c r="O1152" s="76">
        <v>20000</v>
      </c>
      <c r="P1152" s="56">
        <f t="shared" si="35"/>
        <v>0</v>
      </c>
    </row>
    <row r="1153" spans="1:16" ht="14.4" hidden="1" x14ac:dyDescent="0.2">
      <c r="A1153" s="75" t="s">
        <v>439</v>
      </c>
      <c r="B1153" s="75" t="s">
        <v>440</v>
      </c>
      <c r="C1153" s="58" t="str">
        <f t="shared" si="34"/>
        <v>21375801 CENTRO NACIONAL DE LA MÚSICA</v>
      </c>
      <c r="D1153" s="75" t="s">
        <v>18</v>
      </c>
      <c r="E1153" s="75" t="s">
        <v>159</v>
      </c>
      <c r="F1153" s="75" t="s">
        <v>160</v>
      </c>
      <c r="G1153" s="76">
        <v>800000</v>
      </c>
      <c r="H1153" s="76">
        <v>800000</v>
      </c>
      <c r="I1153" s="76">
        <v>552097.73</v>
      </c>
      <c r="J1153" s="76">
        <v>0</v>
      </c>
      <c r="K1153" s="76">
        <v>0</v>
      </c>
      <c r="L1153" s="76">
        <v>0</v>
      </c>
      <c r="M1153" s="76">
        <v>6863.06</v>
      </c>
      <c r="N1153" s="76">
        <v>6863.06</v>
      </c>
      <c r="O1153" s="76">
        <v>793136.94</v>
      </c>
      <c r="P1153" s="56">
        <f t="shared" si="35"/>
        <v>8.578825E-3</v>
      </c>
    </row>
    <row r="1154" spans="1:16" ht="14.4" hidden="1" x14ac:dyDescent="0.2">
      <c r="A1154" s="75" t="s">
        <v>439</v>
      </c>
      <c r="B1154" s="75" t="s">
        <v>440</v>
      </c>
      <c r="C1154" s="58" t="str">
        <f t="shared" si="34"/>
        <v>21375801 CENTRO NACIONAL DE LA MÚSICA</v>
      </c>
      <c r="D1154" s="75" t="s">
        <v>18</v>
      </c>
      <c r="E1154" s="75" t="s">
        <v>161</v>
      </c>
      <c r="F1154" s="75" t="s">
        <v>162</v>
      </c>
      <c r="G1154" s="76">
        <v>20000</v>
      </c>
      <c r="H1154" s="76">
        <v>20000</v>
      </c>
      <c r="I1154" s="76">
        <v>19637.349999999999</v>
      </c>
      <c r="J1154" s="76">
        <v>0</v>
      </c>
      <c r="K1154" s="76">
        <v>0</v>
      </c>
      <c r="L1154" s="76">
        <v>0</v>
      </c>
      <c r="M1154" s="76">
        <v>5450</v>
      </c>
      <c r="N1154" s="76">
        <v>5450</v>
      </c>
      <c r="O1154" s="76">
        <v>14550</v>
      </c>
      <c r="P1154" s="56">
        <f t="shared" si="35"/>
        <v>0.27250000000000002</v>
      </c>
    </row>
    <row r="1155" spans="1:16" ht="14.4" hidden="1" x14ac:dyDescent="0.2">
      <c r="A1155" s="75" t="s">
        <v>439</v>
      </c>
      <c r="B1155" s="75" t="s">
        <v>440</v>
      </c>
      <c r="C1155" s="58" t="str">
        <f t="shared" si="34"/>
        <v>21375801 CENTRO NACIONAL DE LA MÚSICA</v>
      </c>
      <c r="D1155" s="75" t="s">
        <v>18</v>
      </c>
      <c r="E1155" s="75" t="s">
        <v>163</v>
      </c>
      <c r="F1155" s="75" t="s">
        <v>164</v>
      </c>
      <c r="G1155" s="76">
        <v>118863</v>
      </c>
      <c r="H1155" s="76">
        <v>298863</v>
      </c>
      <c r="I1155" s="76">
        <v>166659.53</v>
      </c>
      <c r="J1155" s="76">
        <v>0</v>
      </c>
      <c r="K1155" s="76">
        <v>0</v>
      </c>
      <c r="L1155" s="76">
        <v>0</v>
      </c>
      <c r="M1155" s="76">
        <v>93718.75</v>
      </c>
      <c r="N1155" s="76">
        <v>93718.75</v>
      </c>
      <c r="O1155" s="76">
        <v>205144.25</v>
      </c>
      <c r="P1155" s="56">
        <f t="shared" si="35"/>
        <v>0.31358431789816738</v>
      </c>
    </row>
    <row r="1156" spans="1:16" ht="14.4" hidden="1" x14ac:dyDescent="0.2">
      <c r="A1156" s="75" t="s">
        <v>439</v>
      </c>
      <c r="B1156" s="75" t="s">
        <v>440</v>
      </c>
      <c r="C1156" s="58" t="str">
        <f t="shared" si="34"/>
        <v>21375801 CENTRO NACIONAL DE LA MÚSICA</v>
      </c>
      <c r="D1156" s="75" t="s">
        <v>18</v>
      </c>
      <c r="E1156" s="75" t="s">
        <v>167</v>
      </c>
      <c r="F1156" s="75" t="s">
        <v>168</v>
      </c>
      <c r="G1156" s="76">
        <v>118863</v>
      </c>
      <c r="H1156" s="76">
        <v>298863</v>
      </c>
      <c r="I1156" s="76">
        <v>166659.53</v>
      </c>
      <c r="J1156" s="76">
        <v>0</v>
      </c>
      <c r="K1156" s="76">
        <v>0</v>
      </c>
      <c r="L1156" s="76">
        <v>0</v>
      </c>
      <c r="M1156" s="76">
        <v>93718.75</v>
      </c>
      <c r="N1156" s="76">
        <v>93718.75</v>
      </c>
      <c r="O1156" s="76">
        <v>205144.25</v>
      </c>
      <c r="P1156" s="56">
        <f t="shared" si="35"/>
        <v>0.31358431789816738</v>
      </c>
    </row>
    <row r="1157" spans="1:16" ht="14.4" hidden="1" x14ac:dyDescent="0.2">
      <c r="A1157" s="75" t="s">
        <v>439</v>
      </c>
      <c r="B1157" s="75" t="s">
        <v>440</v>
      </c>
      <c r="C1157" s="58" t="str">
        <f t="shared" si="34"/>
        <v>21375801 CENTRO NACIONAL DE LA MÚSICA</v>
      </c>
      <c r="D1157" s="75" t="s">
        <v>18</v>
      </c>
      <c r="E1157" s="75" t="s">
        <v>169</v>
      </c>
      <c r="F1157" s="75" t="s">
        <v>170</v>
      </c>
      <c r="G1157" s="76">
        <v>447000</v>
      </c>
      <c r="H1157" s="76">
        <v>447000</v>
      </c>
      <c r="I1157" s="76">
        <v>385797.09</v>
      </c>
      <c r="J1157" s="76">
        <v>0</v>
      </c>
      <c r="K1157" s="76">
        <v>0</v>
      </c>
      <c r="L1157" s="76">
        <v>0</v>
      </c>
      <c r="M1157" s="76">
        <v>368781.28</v>
      </c>
      <c r="N1157" s="76">
        <v>368781.28</v>
      </c>
      <c r="O1157" s="76">
        <v>78218.720000000001</v>
      </c>
      <c r="P1157" s="56">
        <f t="shared" si="35"/>
        <v>0.82501404921700228</v>
      </c>
    </row>
    <row r="1158" spans="1:16" ht="14.4" hidden="1" x14ac:dyDescent="0.2">
      <c r="A1158" s="75" t="s">
        <v>439</v>
      </c>
      <c r="B1158" s="75" t="s">
        <v>440</v>
      </c>
      <c r="C1158" s="58" t="str">
        <f t="shared" si="34"/>
        <v>21375801 CENTRO NACIONAL DE LA MÚSICA</v>
      </c>
      <c r="D1158" s="75" t="s">
        <v>18</v>
      </c>
      <c r="E1158" s="75" t="s">
        <v>171</v>
      </c>
      <c r="F1158" s="75" t="s">
        <v>172</v>
      </c>
      <c r="G1158" s="76">
        <v>12000</v>
      </c>
      <c r="H1158" s="76">
        <v>12000</v>
      </c>
      <c r="I1158" s="76">
        <v>7048.85</v>
      </c>
      <c r="J1158" s="76">
        <v>0</v>
      </c>
      <c r="K1158" s="76">
        <v>0</v>
      </c>
      <c r="L1158" s="76">
        <v>0</v>
      </c>
      <c r="M1158" s="76">
        <v>6500</v>
      </c>
      <c r="N1158" s="76">
        <v>6500</v>
      </c>
      <c r="O1158" s="76">
        <v>5500</v>
      </c>
      <c r="P1158" s="56">
        <f t="shared" si="35"/>
        <v>0.54166666666666663</v>
      </c>
    </row>
    <row r="1159" spans="1:16" ht="14.4" hidden="1" x14ac:dyDescent="0.2">
      <c r="A1159" s="75" t="s">
        <v>439</v>
      </c>
      <c r="B1159" s="75" t="s">
        <v>440</v>
      </c>
      <c r="C1159" s="58" t="str">
        <f t="shared" ref="C1159:C1222" si="36">+CONCATENATE(A1159," ",B1159)</f>
        <v>21375801 CENTRO NACIONAL DE LA MÚSICA</v>
      </c>
      <c r="D1159" s="75" t="s">
        <v>18</v>
      </c>
      <c r="E1159" s="75" t="s">
        <v>175</v>
      </c>
      <c r="F1159" s="75" t="s">
        <v>176</v>
      </c>
      <c r="G1159" s="76">
        <v>20000</v>
      </c>
      <c r="H1159" s="76">
        <v>20000</v>
      </c>
      <c r="I1159" s="76">
        <v>14838.72</v>
      </c>
      <c r="J1159" s="76">
        <v>0</v>
      </c>
      <c r="K1159" s="76">
        <v>0</v>
      </c>
      <c r="L1159" s="76">
        <v>0</v>
      </c>
      <c r="M1159" s="76">
        <v>5700</v>
      </c>
      <c r="N1159" s="76">
        <v>5700</v>
      </c>
      <c r="O1159" s="76">
        <v>14300</v>
      </c>
      <c r="P1159" s="56">
        <f t="shared" ref="P1159:P1222" si="37">+IFERROR(M1159/H1159,0)</f>
        <v>0.28499999999999998</v>
      </c>
    </row>
    <row r="1160" spans="1:16" ht="14.4" hidden="1" x14ac:dyDescent="0.2">
      <c r="A1160" s="75" t="s">
        <v>439</v>
      </c>
      <c r="B1160" s="75" t="s">
        <v>440</v>
      </c>
      <c r="C1160" s="58" t="str">
        <f t="shared" si="36"/>
        <v>21375801 CENTRO NACIONAL DE LA MÚSICA</v>
      </c>
      <c r="D1160" s="75" t="s">
        <v>18</v>
      </c>
      <c r="E1160" s="75" t="s">
        <v>177</v>
      </c>
      <c r="F1160" s="75" t="s">
        <v>178</v>
      </c>
      <c r="G1160" s="76">
        <v>50000</v>
      </c>
      <c r="H1160" s="76">
        <v>50000</v>
      </c>
      <c r="I1160" s="76">
        <v>46533.120000000003</v>
      </c>
      <c r="J1160" s="76">
        <v>0</v>
      </c>
      <c r="K1160" s="76">
        <v>0</v>
      </c>
      <c r="L1160" s="76">
        <v>0</v>
      </c>
      <c r="M1160" s="76">
        <v>43605.87</v>
      </c>
      <c r="N1160" s="76">
        <v>43605.87</v>
      </c>
      <c r="O1160" s="76">
        <v>6394.13</v>
      </c>
      <c r="P1160" s="56">
        <f t="shared" si="37"/>
        <v>0.87211740000000004</v>
      </c>
    </row>
    <row r="1161" spans="1:16" ht="14.4" hidden="1" x14ac:dyDescent="0.2">
      <c r="A1161" s="75" t="s">
        <v>439</v>
      </c>
      <c r="B1161" s="75" t="s">
        <v>440</v>
      </c>
      <c r="C1161" s="58" t="str">
        <f t="shared" si="36"/>
        <v>21375801 CENTRO NACIONAL DE LA MÚSICA</v>
      </c>
      <c r="D1161" s="75" t="s">
        <v>18</v>
      </c>
      <c r="E1161" s="75" t="s">
        <v>324</v>
      </c>
      <c r="F1161" s="75" t="s">
        <v>325</v>
      </c>
      <c r="G1161" s="76">
        <v>70000</v>
      </c>
      <c r="H1161" s="76">
        <v>70000</v>
      </c>
      <c r="I1161" s="76">
        <v>49621.13</v>
      </c>
      <c r="J1161" s="76">
        <v>0</v>
      </c>
      <c r="K1161" s="76">
        <v>0</v>
      </c>
      <c r="L1161" s="76">
        <v>0</v>
      </c>
      <c r="M1161" s="76">
        <v>49621.13</v>
      </c>
      <c r="N1161" s="76">
        <v>49621.13</v>
      </c>
      <c r="O1161" s="76">
        <v>20378.87</v>
      </c>
      <c r="P1161" s="56">
        <f t="shared" si="37"/>
        <v>0.70887328571428565</v>
      </c>
    </row>
    <row r="1162" spans="1:16" ht="14.4" hidden="1" x14ac:dyDescent="0.2">
      <c r="A1162" s="75" t="s">
        <v>439</v>
      </c>
      <c r="B1162" s="75" t="s">
        <v>440</v>
      </c>
      <c r="C1162" s="58" t="str">
        <f t="shared" si="36"/>
        <v>21375801 CENTRO NACIONAL DE LA MÚSICA</v>
      </c>
      <c r="D1162" s="75" t="s">
        <v>18</v>
      </c>
      <c r="E1162" s="75" t="s">
        <v>179</v>
      </c>
      <c r="F1162" s="75" t="s">
        <v>180</v>
      </c>
      <c r="G1162" s="76">
        <v>70000</v>
      </c>
      <c r="H1162" s="76">
        <v>70000</v>
      </c>
      <c r="I1162" s="76">
        <v>70000</v>
      </c>
      <c r="J1162" s="76">
        <v>0</v>
      </c>
      <c r="K1162" s="76">
        <v>0</v>
      </c>
      <c r="L1162" s="76">
        <v>0</v>
      </c>
      <c r="M1162" s="76">
        <v>65700</v>
      </c>
      <c r="N1162" s="76">
        <v>65700</v>
      </c>
      <c r="O1162" s="76">
        <v>4300</v>
      </c>
      <c r="P1162" s="56">
        <f t="shared" si="37"/>
        <v>0.93857142857142861</v>
      </c>
    </row>
    <row r="1163" spans="1:16" ht="14.4" hidden="1" x14ac:dyDescent="0.2">
      <c r="A1163" s="75" t="s">
        <v>439</v>
      </c>
      <c r="B1163" s="75" t="s">
        <v>440</v>
      </c>
      <c r="C1163" s="58" t="str">
        <f t="shared" si="36"/>
        <v>21375801 CENTRO NACIONAL DE LA MÚSICA</v>
      </c>
      <c r="D1163" s="75" t="s">
        <v>18</v>
      </c>
      <c r="E1163" s="75" t="s">
        <v>181</v>
      </c>
      <c r="F1163" s="75" t="s">
        <v>182</v>
      </c>
      <c r="G1163" s="76">
        <v>225000</v>
      </c>
      <c r="H1163" s="76">
        <v>225000</v>
      </c>
      <c r="I1163" s="76">
        <v>197755.27</v>
      </c>
      <c r="J1163" s="76">
        <v>0</v>
      </c>
      <c r="K1163" s="76">
        <v>0</v>
      </c>
      <c r="L1163" s="76">
        <v>0</v>
      </c>
      <c r="M1163" s="76">
        <v>197654.28</v>
      </c>
      <c r="N1163" s="76">
        <v>197654.28</v>
      </c>
      <c r="O1163" s="76">
        <v>27345.72</v>
      </c>
      <c r="P1163" s="56">
        <f t="shared" si="37"/>
        <v>0.87846346666666664</v>
      </c>
    </row>
    <row r="1164" spans="1:16" ht="14.4" hidden="1" x14ac:dyDescent="0.2">
      <c r="A1164" s="75" t="s">
        <v>439</v>
      </c>
      <c r="B1164" s="75" t="s">
        <v>440</v>
      </c>
      <c r="C1164" s="58" t="str">
        <f t="shared" si="36"/>
        <v>21375801 CENTRO NACIONAL DE LA MÚSICA</v>
      </c>
      <c r="D1164" s="75" t="s">
        <v>18</v>
      </c>
      <c r="E1164" s="75" t="s">
        <v>183</v>
      </c>
      <c r="F1164" s="75" t="s">
        <v>184</v>
      </c>
      <c r="G1164" s="76">
        <v>1130000</v>
      </c>
      <c r="H1164" s="76">
        <v>1870000</v>
      </c>
      <c r="I1164" s="76">
        <v>1139785.3500000001</v>
      </c>
      <c r="J1164" s="76">
        <v>0</v>
      </c>
      <c r="K1164" s="76">
        <v>0</v>
      </c>
      <c r="L1164" s="76">
        <v>0</v>
      </c>
      <c r="M1164" s="76">
        <v>558062.26</v>
      </c>
      <c r="N1164" s="76">
        <v>558062.26</v>
      </c>
      <c r="O1164" s="76">
        <v>1311937.74</v>
      </c>
      <c r="P1164" s="56">
        <f t="shared" si="37"/>
        <v>0.29842901604278077</v>
      </c>
    </row>
    <row r="1165" spans="1:16" ht="14.4" hidden="1" x14ac:dyDescent="0.2">
      <c r="A1165" s="75" t="s">
        <v>439</v>
      </c>
      <c r="B1165" s="75" t="s">
        <v>440</v>
      </c>
      <c r="C1165" s="58" t="str">
        <f t="shared" si="36"/>
        <v>21375801 CENTRO NACIONAL DE LA MÚSICA</v>
      </c>
      <c r="D1165" s="75" t="s">
        <v>18</v>
      </c>
      <c r="E1165" s="75" t="s">
        <v>185</v>
      </c>
      <c r="F1165" s="75" t="s">
        <v>186</v>
      </c>
      <c r="G1165" s="76">
        <v>130000</v>
      </c>
      <c r="H1165" s="76">
        <v>130000</v>
      </c>
      <c r="I1165" s="76">
        <v>92153.53</v>
      </c>
      <c r="J1165" s="76">
        <v>0</v>
      </c>
      <c r="K1165" s="76">
        <v>0</v>
      </c>
      <c r="L1165" s="76">
        <v>0</v>
      </c>
      <c r="M1165" s="76">
        <v>47100</v>
      </c>
      <c r="N1165" s="76">
        <v>47100</v>
      </c>
      <c r="O1165" s="76">
        <v>82900</v>
      </c>
      <c r="P1165" s="56">
        <f t="shared" si="37"/>
        <v>0.36230769230769233</v>
      </c>
    </row>
    <row r="1166" spans="1:16" ht="14.4" hidden="1" x14ac:dyDescent="0.2">
      <c r="A1166" s="75" t="s">
        <v>439</v>
      </c>
      <c r="B1166" s="75" t="s">
        <v>440</v>
      </c>
      <c r="C1166" s="58" t="str">
        <f t="shared" si="36"/>
        <v>21375801 CENTRO NACIONAL DE LA MÚSICA</v>
      </c>
      <c r="D1166" s="75" t="s">
        <v>18</v>
      </c>
      <c r="E1166" s="75" t="s">
        <v>187</v>
      </c>
      <c r="F1166" s="75" t="s">
        <v>188</v>
      </c>
      <c r="G1166" s="76">
        <v>1000000</v>
      </c>
      <c r="H1166" s="76">
        <v>1740000</v>
      </c>
      <c r="I1166" s="76">
        <v>1047631.82</v>
      </c>
      <c r="J1166" s="76">
        <v>0</v>
      </c>
      <c r="K1166" s="76">
        <v>0</v>
      </c>
      <c r="L1166" s="76">
        <v>0</v>
      </c>
      <c r="M1166" s="76">
        <v>510962.26</v>
      </c>
      <c r="N1166" s="76">
        <v>510962.26</v>
      </c>
      <c r="O1166" s="76">
        <v>1229037.74</v>
      </c>
      <c r="P1166" s="56">
        <f t="shared" si="37"/>
        <v>0.29365647126436784</v>
      </c>
    </row>
    <row r="1167" spans="1:16" ht="14.4" hidden="1" x14ac:dyDescent="0.2">
      <c r="A1167" s="75" t="s">
        <v>439</v>
      </c>
      <c r="B1167" s="75" t="s">
        <v>440</v>
      </c>
      <c r="C1167" s="58" t="str">
        <f t="shared" si="36"/>
        <v>21375801 CENTRO NACIONAL DE LA MÚSICA</v>
      </c>
      <c r="D1167" s="75" t="s">
        <v>18</v>
      </c>
      <c r="E1167" s="75" t="s">
        <v>189</v>
      </c>
      <c r="F1167" s="75" t="s">
        <v>190</v>
      </c>
      <c r="G1167" s="76">
        <v>4050000</v>
      </c>
      <c r="H1167" s="76">
        <v>3730000</v>
      </c>
      <c r="I1167" s="76">
        <v>3003535.99</v>
      </c>
      <c r="J1167" s="76">
        <v>0</v>
      </c>
      <c r="K1167" s="76">
        <v>0</v>
      </c>
      <c r="L1167" s="76">
        <v>0</v>
      </c>
      <c r="M1167" s="76">
        <v>1796704.19</v>
      </c>
      <c r="N1167" s="76">
        <v>1796704.19</v>
      </c>
      <c r="O1167" s="76">
        <v>1933295.81</v>
      </c>
      <c r="P1167" s="56">
        <f t="shared" si="37"/>
        <v>0.48169013136729222</v>
      </c>
    </row>
    <row r="1168" spans="1:16" ht="14.4" hidden="1" x14ac:dyDescent="0.2">
      <c r="A1168" s="75" t="s">
        <v>439</v>
      </c>
      <c r="B1168" s="75" t="s">
        <v>440</v>
      </c>
      <c r="C1168" s="58" t="str">
        <f t="shared" si="36"/>
        <v>21375801 CENTRO NACIONAL DE LA MÚSICA</v>
      </c>
      <c r="D1168" s="75" t="s">
        <v>18</v>
      </c>
      <c r="E1168" s="75" t="s">
        <v>191</v>
      </c>
      <c r="F1168" s="75" t="s">
        <v>192</v>
      </c>
      <c r="G1168" s="76">
        <v>600000</v>
      </c>
      <c r="H1168" s="76">
        <v>400000</v>
      </c>
      <c r="I1168" s="76">
        <v>333767.65999999997</v>
      </c>
      <c r="J1168" s="76">
        <v>0</v>
      </c>
      <c r="K1168" s="76">
        <v>0</v>
      </c>
      <c r="L1168" s="76">
        <v>0</v>
      </c>
      <c r="M1168" s="76">
        <v>42070</v>
      </c>
      <c r="N1168" s="76">
        <v>42070</v>
      </c>
      <c r="O1168" s="76">
        <v>357930</v>
      </c>
      <c r="P1168" s="56">
        <f t="shared" si="37"/>
        <v>0.105175</v>
      </c>
    </row>
    <row r="1169" spans="1:16" ht="14.4" hidden="1" x14ac:dyDescent="0.2">
      <c r="A1169" s="75" t="s">
        <v>439</v>
      </c>
      <c r="B1169" s="75" t="s">
        <v>440</v>
      </c>
      <c r="C1169" s="58" t="str">
        <f t="shared" si="36"/>
        <v>21375801 CENTRO NACIONAL DE LA MÚSICA</v>
      </c>
      <c r="D1169" s="75" t="s">
        <v>18</v>
      </c>
      <c r="E1169" s="75" t="s">
        <v>195</v>
      </c>
      <c r="F1169" s="75" t="s">
        <v>196</v>
      </c>
      <c r="G1169" s="76">
        <v>1000000</v>
      </c>
      <c r="H1169" s="76">
        <v>880000</v>
      </c>
      <c r="I1169" s="76">
        <v>615680.76</v>
      </c>
      <c r="J1169" s="76">
        <v>0</v>
      </c>
      <c r="K1169" s="76">
        <v>0</v>
      </c>
      <c r="L1169" s="76">
        <v>0</v>
      </c>
      <c r="M1169" s="76">
        <v>194341.76000000001</v>
      </c>
      <c r="N1169" s="76">
        <v>194341.76000000001</v>
      </c>
      <c r="O1169" s="76">
        <v>685658.24</v>
      </c>
      <c r="P1169" s="56">
        <f t="shared" si="37"/>
        <v>0.22084290909090909</v>
      </c>
    </row>
    <row r="1170" spans="1:16" ht="14.4" hidden="1" x14ac:dyDescent="0.2">
      <c r="A1170" s="75" t="s">
        <v>439</v>
      </c>
      <c r="B1170" s="75" t="s">
        <v>440</v>
      </c>
      <c r="C1170" s="58" t="str">
        <f t="shared" si="36"/>
        <v>21375801 CENTRO NACIONAL DE LA MÚSICA</v>
      </c>
      <c r="D1170" s="75" t="s">
        <v>18</v>
      </c>
      <c r="E1170" s="75" t="s">
        <v>197</v>
      </c>
      <c r="F1170" s="75" t="s">
        <v>198</v>
      </c>
      <c r="G1170" s="76">
        <v>300000</v>
      </c>
      <c r="H1170" s="76">
        <v>300000</v>
      </c>
      <c r="I1170" s="76">
        <v>212662</v>
      </c>
      <c r="J1170" s="76">
        <v>0</v>
      </c>
      <c r="K1170" s="76">
        <v>0</v>
      </c>
      <c r="L1170" s="76">
        <v>0</v>
      </c>
      <c r="M1170" s="76">
        <v>10400</v>
      </c>
      <c r="N1170" s="76">
        <v>10400</v>
      </c>
      <c r="O1170" s="76">
        <v>289600</v>
      </c>
      <c r="P1170" s="56">
        <f t="shared" si="37"/>
        <v>3.4666666666666665E-2</v>
      </c>
    </row>
    <row r="1171" spans="1:16" ht="14.4" hidden="1" x14ac:dyDescent="0.2">
      <c r="A1171" s="75" t="s">
        <v>439</v>
      </c>
      <c r="B1171" s="75" t="s">
        <v>440</v>
      </c>
      <c r="C1171" s="58" t="str">
        <f t="shared" si="36"/>
        <v>21375801 CENTRO NACIONAL DE LA MÚSICA</v>
      </c>
      <c r="D1171" s="75" t="s">
        <v>18</v>
      </c>
      <c r="E1171" s="75" t="s">
        <v>199</v>
      </c>
      <c r="F1171" s="75" t="s">
        <v>200</v>
      </c>
      <c r="G1171" s="76">
        <v>2000000</v>
      </c>
      <c r="H1171" s="76">
        <v>2000000</v>
      </c>
      <c r="I1171" s="76">
        <v>1735094.56</v>
      </c>
      <c r="J1171" s="76">
        <v>0</v>
      </c>
      <c r="K1171" s="76">
        <v>0</v>
      </c>
      <c r="L1171" s="76">
        <v>0</v>
      </c>
      <c r="M1171" s="76">
        <v>1522892.42</v>
      </c>
      <c r="N1171" s="76">
        <v>1522892.42</v>
      </c>
      <c r="O1171" s="76">
        <v>477107.58</v>
      </c>
      <c r="P1171" s="56">
        <f t="shared" si="37"/>
        <v>0.76144621000000001</v>
      </c>
    </row>
    <row r="1172" spans="1:16" ht="14.4" hidden="1" x14ac:dyDescent="0.2">
      <c r="A1172" s="75" t="s">
        <v>439</v>
      </c>
      <c r="B1172" s="75" t="s">
        <v>440</v>
      </c>
      <c r="C1172" s="58" t="str">
        <f t="shared" si="36"/>
        <v>21375801 CENTRO NACIONAL DE LA MÚSICA</v>
      </c>
      <c r="D1172" s="75" t="s">
        <v>18</v>
      </c>
      <c r="E1172" s="75" t="s">
        <v>201</v>
      </c>
      <c r="F1172" s="75" t="s">
        <v>202</v>
      </c>
      <c r="G1172" s="76">
        <v>100000</v>
      </c>
      <c r="H1172" s="76">
        <v>100000</v>
      </c>
      <c r="I1172" s="76">
        <v>70887.34</v>
      </c>
      <c r="J1172" s="76">
        <v>0</v>
      </c>
      <c r="K1172" s="76">
        <v>0</v>
      </c>
      <c r="L1172" s="76">
        <v>0</v>
      </c>
      <c r="M1172" s="76">
        <v>0</v>
      </c>
      <c r="N1172" s="76">
        <v>0</v>
      </c>
      <c r="O1172" s="76">
        <v>100000</v>
      </c>
      <c r="P1172" s="56">
        <f t="shared" si="37"/>
        <v>0</v>
      </c>
    </row>
    <row r="1173" spans="1:16" ht="14.4" hidden="1" x14ac:dyDescent="0.2">
      <c r="A1173" s="75" t="s">
        <v>439</v>
      </c>
      <c r="B1173" s="75" t="s">
        <v>440</v>
      </c>
      <c r="C1173" s="58" t="str">
        <f t="shared" si="36"/>
        <v>21375801 CENTRO NACIONAL DE LA MÚSICA</v>
      </c>
      <c r="D1173" s="75" t="s">
        <v>18</v>
      </c>
      <c r="E1173" s="75" t="s">
        <v>205</v>
      </c>
      <c r="F1173" s="75" t="s">
        <v>206</v>
      </c>
      <c r="G1173" s="76">
        <v>50000</v>
      </c>
      <c r="H1173" s="76">
        <v>50000</v>
      </c>
      <c r="I1173" s="76">
        <v>35443.67</v>
      </c>
      <c r="J1173" s="76">
        <v>0</v>
      </c>
      <c r="K1173" s="76">
        <v>0</v>
      </c>
      <c r="L1173" s="76">
        <v>0</v>
      </c>
      <c r="M1173" s="76">
        <v>27000.01</v>
      </c>
      <c r="N1173" s="76">
        <v>27000.01</v>
      </c>
      <c r="O1173" s="76">
        <v>22999.99</v>
      </c>
      <c r="P1173" s="56">
        <f t="shared" si="37"/>
        <v>0.54000019999999993</v>
      </c>
    </row>
    <row r="1174" spans="1:16" ht="14.4" hidden="1" x14ac:dyDescent="0.2">
      <c r="A1174" s="75" t="s">
        <v>439</v>
      </c>
      <c r="B1174" s="75" t="s">
        <v>440</v>
      </c>
      <c r="C1174" s="58" t="str">
        <f t="shared" si="36"/>
        <v>21375801 CENTRO NACIONAL DE LA MÚSICA</v>
      </c>
      <c r="D1174" s="75" t="s">
        <v>18</v>
      </c>
      <c r="E1174" s="75" t="s">
        <v>207</v>
      </c>
      <c r="F1174" s="75" t="s">
        <v>208</v>
      </c>
      <c r="G1174" s="76">
        <v>196285403</v>
      </c>
      <c r="H1174" s="76">
        <v>196285403</v>
      </c>
      <c r="I1174" s="76">
        <v>165184579.50999999</v>
      </c>
      <c r="J1174" s="76">
        <v>0</v>
      </c>
      <c r="K1174" s="76">
        <v>0</v>
      </c>
      <c r="L1174" s="76">
        <v>0</v>
      </c>
      <c r="M1174" s="76">
        <v>111225793.26000001</v>
      </c>
      <c r="N1174" s="76">
        <v>111225793.26000001</v>
      </c>
      <c r="O1174" s="76">
        <v>85059609.739999995</v>
      </c>
      <c r="P1174" s="56">
        <f t="shared" si="37"/>
        <v>0.56665341161410765</v>
      </c>
    </row>
    <row r="1175" spans="1:16" ht="14.4" hidden="1" x14ac:dyDescent="0.2">
      <c r="A1175" s="75" t="s">
        <v>439</v>
      </c>
      <c r="B1175" s="75" t="s">
        <v>440</v>
      </c>
      <c r="C1175" s="58" t="str">
        <f t="shared" si="36"/>
        <v>21375801 CENTRO NACIONAL DE LA MÚSICA</v>
      </c>
      <c r="D1175" s="75" t="s">
        <v>18</v>
      </c>
      <c r="E1175" s="75" t="s">
        <v>209</v>
      </c>
      <c r="F1175" s="75" t="s">
        <v>210</v>
      </c>
      <c r="G1175" s="76">
        <v>33885403</v>
      </c>
      <c r="H1175" s="76">
        <v>33885403</v>
      </c>
      <c r="I1175" s="76">
        <v>32058741</v>
      </c>
      <c r="J1175" s="76">
        <v>0</v>
      </c>
      <c r="K1175" s="76">
        <v>0</v>
      </c>
      <c r="L1175" s="76">
        <v>0</v>
      </c>
      <c r="M1175" s="76">
        <v>15180697.449999999</v>
      </c>
      <c r="N1175" s="76">
        <v>15180697.449999999</v>
      </c>
      <c r="O1175" s="76">
        <v>18704705.550000001</v>
      </c>
      <c r="P1175" s="56">
        <f t="shared" si="37"/>
        <v>0.4480010891415398</v>
      </c>
    </row>
    <row r="1176" spans="1:16" ht="14.4" hidden="1" x14ac:dyDescent="0.2">
      <c r="A1176" s="75" t="s">
        <v>439</v>
      </c>
      <c r="B1176" s="75" t="s">
        <v>440</v>
      </c>
      <c r="C1176" s="58" t="str">
        <f t="shared" si="36"/>
        <v>21375801 CENTRO NACIONAL DE LA MÚSICA</v>
      </c>
      <c r="D1176" s="75" t="s">
        <v>18</v>
      </c>
      <c r="E1176" s="75" t="s">
        <v>447</v>
      </c>
      <c r="F1176" s="75" t="s">
        <v>212</v>
      </c>
      <c r="G1176" s="76">
        <v>29230814</v>
      </c>
      <c r="H1176" s="76">
        <v>29230814</v>
      </c>
      <c r="I1176" s="76">
        <v>27655067</v>
      </c>
      <c r="J1176" s="76">
        <v>0</v>
      </c>
      <c r="K1176" s="76">
        <v>0</v>
      </c>
      <c r="L1176" s="76">
        <v>0</v>
      </c>
      <c r="M1176" s="76">
        <v>13090536.300000001</v>
      </c>
      <c r="N1176" s="76">
        <v>13090536.300000001</v>
      </c>
      <c r="O1176" s="76">
        <v>16140277.699999999</v>
      </c>
      <c r="P1176" s="56">
        <f t="shared" si="37"/>
        <v>0.44783345068666242</v>
      </c>
    </row>
    <row r="1177" spans="1:16" ht="14.4" hidden="1" x14ac:dyDescent="0.2">
      <c r="A1177" s="75" t="s">
        <v>439</v>
      </c>
      <c r="B1177" s="75" t="s">
        <v>440</v>
      </c>
      <c r="C1177" s="58" t="str">
        <f t="shared" si="36"/>
        <v>21375801 CENTRO NACIONAL DE LA MÚSICA</v>
      </c>
      <c r="D1177" s="75" t="s">
        <v>18</v>
      </c>
      <c r="E1177" s="75" t="s">
        <v>448</v>
      </c>
      <c r="F1177" s="75" t="s">
        <v>214</v>
      </c>
      <c r="G1177" s="76">
        <v>4654589</v>
      </c>
      <c r="H1177" s="76">
        <v>4654589</v>
      </c>
      <c r="I1177" s="76">
        <v>4403674</v>
      </c>
      <c r="J1177" s="76">
        <v>0</v>
      </c>
      <c r="K1177" s="76">
        <v>0</v>
      </c>
      <c r="L1177" s="76">
        <v>0</v>
      </c>
      <c r="M1177" s="76">
        <v>2090161.15</v>
      </c>
      <c r="N1177" s="76">
        <v>2090161.15</v>
      </c>
      <c r="O1177" s="76">
        <v>2564427.85</v>
      </c>
      <c r="P1177" s="56">
        <f t="shared" si="37"/>
        <v>0.44905385846097257</v>
      </c>
    </row>
    <row r="1178" spans="1:16" ht="14.4" hidden="1" x14ac:dyDescent="0.2">
      <c r="A1178" s="75" t="s">
        <v>439</v>
      </c>
      <c r="B1178" s="75" t="s">
        <v>440</v>
      </c>
      <c r="C1178" s="58" t="str">
        <f t="shared" si="36"/>
        <v>21375801 CENTRO NACIONAL DE LA MÚSICA</v>
      </c>
      <c r="D1178" s="75" t="s">
        <v>18</v>
      </c>
      <c r="E1178" s="75" t="s">
        <v>217</v>
      </c>
      <c r="F1178" s="75" t="s">
        <v>218</v>
      </c>
      <c r="G1178" s="76">
        <v>14000000</v>
      </c>
      <c r="H1178" s="76">
        <v>13218500</v>
      </c>
      <c r="I1178" s="76">
        <v>10614930.560000001</v>
      </c>
      <c r="J1178" s="76">
        <v>0</v>
      </c>
      <c r="K1178" s="76">
        <v>0</v>
      </c>
      <c r="L1178" s="76">
        <v>0</v>
      </c>
      <c r="M1178" s="76">
        <v>8416800</v>
      </c>
      <c r="N1178" s="76">
        <v>8416800</v>
      </c>
      <c r="O1178" s="76">
        <v>4801700</v>
      </c>
      <c r="P1178" s="56">
        <f t="shared" si="37"/>
        <v>0.63674395733252642</v>
      </c>
    </row>
    <row r="1179" spans="1:16" ht="14.4" hidden="1" x14ac:dyDescent="0.2">
      <c r="A1179" s="75" t="s">
        <v>439</v>
      </c>
      <c r="B1179" s="75" t="s">
        <v>440</v>
      </c>
      <c r="C1179" s="58" t="str">
        <f t="shared" si="36"/>
        <v>21375801 CENTRO NACIONAL DE LA MÚSICA</v>
      </c>
      <c r="D1179" s="75" t="s">
        <v>18</v>
      </c>
      <c r="E1179" s="75" t="s">
        <v>221</v>
      </c>
      <c r="F1179" s="75" t="s">
        <v>222</v>
      </c>
      <c r="G1179" s="76">
        <v>14000000</v>
      </c>
      <c r="H1179" s="76">
        <v>13218500</v>
      </c>
      <c r="I1179" s="76">
        <v>10614930.560000001</v>
      </c>
      <c r="J1179" s="76">
        <v>0</v>
      </c>
      <c r="K1179" s="76">
        <v>0</v>
      </c>
      <c r="L1179" s="76">
        <v>0</v>
      </c>
      <c r="M1179" s="76">
        <v>8416800</v>
      </c>
      <c r="N1179" s="76">
        <v>8416800</v>
      </c>
      <c r="O1179" s="76">
        <v>4801700</v>
      </c>
      <c r="P1179" s="56">
        <f t="shared" si="37"/>
        <v>0.63674395733252642</v>
      </c>
    </row>
    <row r="1180" spans="1:16" ht="14.4" hidden="1" x14ac:dyDescent="0.2">
      <c r="A1180" s="75" t="s">
        <v>439</v>
      </c>
      <c r="B1180" s="75" t="s">
        <v>440</v>
      </c>
      <c r="C1180" s="58" t="str">
        <f t="shared" si="36"/>
        <v>21375801 CENTRO NACIONAL DE LA MÚSICA</v>
      </c>
      <c r="D1180" s="75" t="s">
        <v>18</v>
      </c>
      <c r="E1180" s="75" t="s">
        <v>223</v>
      </c>
      <c r="F1180" s="75" t="s">
        <v>224</v>
      </c>
      <c r="G1180" s="76">
        <v>118300000</v>
      </c>
      <c r="H1180" s="76">
        <v>118300000</v>
      </c>
      <c r="I1180" s="76">
        <v>94992408.900000006</v>
      </c>
      <c r="J1180" s="76">
        <v>0</v>
      </c>
      <c r="K1180" s="76">
        <v>0</v>
      </c>
      <c r="L1180" s="76">
        <v>0</v>
      </c>
      <c r="M1180" s="76">
        <v>62355295.810000002</v>
      </c>
      <c r="N1180" s="76">
        <v>62355295.810000002</v>
      </c>
      <c r="O1180" s="76">
        <v>55944704.189999998</v>
      </c>
      <c r="P1180" s="56">
        <f t="shared" si="37"/>
        <v>0.52709463913778531</v>
      </c>
    </row>
    <row r="1181" spans="1:16" ht="14.4" hidden="1" x14ac:dyDescent="0.2">
      <c r="A1181" s="75" t="s">
        <v>439</v>
      </c>
      <c r="B1181" s="75" t="s">
        <v>440</v>
      </c>
      <c r="C1181" s="58" t="str">
        <f t="shared" si="36"/>
        <v>21375801 CENTRO NACIONAL DE LA MÚSICA</v>
      </c>
      <c r="D1181" s="75" t="s">
        <v>18</v>
      </c>
      <c r="E1181" s="75" t="s">
        <v>225</v>
      </c>
      <c r="F1181" s="75" t="s">
        <v>226</v>
      </c>
      <c r="G1181" s="76">
        <v>100300000</v>
      </c>
      <c r="H1181" s="76">
        <v>100300000</v>
      </c>
      <c r="I1181" s="76">
        <v>76992408.900000006</v>
      </c>
      <c r="J1181" s="76">
        <v>0</v>
      </c>
      <c r="K1181" s="76">
        <v>0</v>
      </c>
      <c r="L1181" s="76">
        <v>0</v>
      </c>
      <c r="M1181" s="76">
        <v>57314375.210000001</v>
      </c>
      <c r="N1181" s="76">
        <v>57314375.210000001</v>
      </c>
      <c r="O1181" s="76">
        <v>42985624.789999999</v>
      </c>
      <c r="P1181" s="56">
        <f t="shared" si="37"/>
        <v>0.57142946370887338</v>
      </c>
    </row>
    <row r="1182" spans="1:16" ht="14.4" hidden="1" x14ac:dyDescent="0.2">
      <c r="A1182" s="75" t="s">
        <v>439</v>
      </c>
      <c r="B1182" s="75" t="s">
        <v>440</v>
      </c>
      <c r="C1182" s="58" t="str">
        <f t="shared" si="36"/>
        <v>21375801 CENTRO NACIONAL DE LA MÚSICA</v>
      </c>
      <c r="D1182" s="75" t="s">
        <v>18</v>
      </c>
      <c r="E1182" s="75" t="s">
        <v>227</v>
      </c>
      <c r="F1182" s="75" t="s">
        <v>228</v>
      </c>
      <c r="G1182" s="76">
        <v>18000000</v>
      </c>
      <c r="H1182" s="76">
        <v>18000000</v>
      </c>
      <c r="I1182" s="76">
        <v>18000000</v>
      </c>
      <c r="J1182" s="76">
        <v>0</v>
      </c>
      <c r="K1182" s="76">
        <v>0</v>
      </c>
      <c r="L1182" s="76">
        <v>0</v>
      </c>
      <c r="M1182" s="76">
        <v>5040920.5999999996</v>
      </c>
      <c r="N1182" s="76">
        <v>5040920.5999999996</v>
      </c>
      <c r="O1182" s="76">
        <v>12959079.4</v>
      </c>
      <c r="P1182" s="56">
        <f t="shared" si="37"/>
        <v>0.2800511444444444</v>
      </c>
    </row>
    <row r="1183" spans="1:16" ht="14.4" hidden="1" x14ac:dyDescent="0.2">
      <c r="A1183" s="75" t="s">
        <v>439</v>
      </c>
      <c r="B1183" s="75" t="s">
        <v>440</v>
      </c>
      <c r="C1183" s="58" t="str">
        <f t="shared" si="36"/>
        <v>21375801 CENTRO NACIONAL DE LA MÚSICA</v>
      </c>
      <c r="D1183" s="75" t="s">
        <v>18</v>
      </c>
      <c r="E1183" s="75" t="s">
        <v>237</v>
      </c>
      <c r="F1183" s="75" t="s">
        <v>238</v>
      </c>
      <c r="G1183" s="76">
        <v>0</v>
      </c>
      <c r="H1183" s="76">
        <v>781500</v>
      </c>
      <c r="I1183" s="76">
        <v>0</v>
      </c>
      <c r="J1183" s="76">
        <v>0</v>
      </c>
      <c r="K1183" s="76">
        <v>0</v>
      </c>
      <c r="L1183" s="76">
        <v>0</v>
      </c>
      <c r="M1183" s="76">
        <v>0</v>
      </c>
      <c r="N1183" s="76">
        <v>0</v>
      </c>
      <c r="O1183" s="76">
        <v>781500</v>
      </c>
      <c r="P1183" s="56">
        <f t="shared" si="37"/>
        <v>0</v>
      </c>
    </row>
    <row r="1184" spans="1:16" ht="14.4" hidden="1" x14ac:dyDescent="0.2">
      <c r="A1184" s="75" t="s">
        <v>439</v>
      </c>
      <c r="B1184" s="75" t="s">
        <v>440</v>
      </c>
      <c r="C1184" s="58" t="str">
        <f t="shared" si="36"/>
        <v>21375801 CENTRO NACIONAL DE LA MÚSICA</v>
      </c>
      <c r="D1184" s="75" t="s">
        <v>18</v>
      </c>
      <c r="E1184" s="75" t="s">
        <v>239</v>
      </c>
      <c r="F1184" s="75" t="s">
        <v>240</v>
      </c>
      <c r="G1184" s="76">
        <v>0</v>
      </c>
      <c r="H1184" s="76">
        <v>781500</v>
      </c>
      <c r="I1184" s="76">
        <v>0</v>
      </c>
      <c r="J1184" s="76">
        <v>0</v>
      </c>
      <c r="K1184" s="76">
        <v>0</v>
      </c>
      <c r="L1184" s="76">
        <v>0</v>
      </c>
      <c r="M1184" s="76">
        <v>0</v>
      </c>
      <c r="N1184" s="76">
        <v>0</v>
      </c>
      <c r="O1184" s="76">
        <v>781500</v>
      </c>
      <c r="P1184" s="56">
        <f t="shared" si="37"/>
        <v>0</v>
      </c>
    </row>
    <row r="1185" spans="1:16" ht="14.4" hidden="1" x14ac:dyDescent="0.2">
      <c r="A1185" s="75" t="s">
        <v>439</v>
      </c>
      <c r="B1185" s="75" t="s">
        <v>440</v>
      </c>
      <c r="C1185" s="58" t="str">
        <f t="shared" si="36"/>
        <v>21375801 CENTRO NACIONAL DE LA MÚSICA</v>
      </c>
      <c r="D1185" s="75" t="s">
        <v>18</v>
      </c>
      <c r="E1185" s="75" t="s">
        <v>241</v>
      </c>
      <c r="F1185" s="75" t="s">
        <v>242</v>
      </c>
      <c r="G1185" s="76">
        <v>30100000</v>
      </c>
      <c r="H1185" s="76">
        <v>30100000</v>
      </c>
      <c r="I1185" s="76">
        <v>27518499.050000001</v>
      </c>
      <c r="J1185" s="76">
        <v>0</v>
      </c>
      <c r="K1185" s="76">
        <v>0</v>
      </c>
      <c r="L1185" s="76">
        <v>0</v>
      </c>
      <c r="M1185" s="76">
        <v>25273000</v>
      </c>
      <c r="N1185" s="76">
        <v>25273000</v>
      </c>
      <c r="O1185" s="76">
        <v>4827000</v>
      </c>
      <c r="P1185" s="56">
        <f t="shared" si="37"/>
        <v>0.83963455149501665</v>
      </c>
    </row>
    <row r="1186" spans="1:16" ht="14.4" hidden="1" x14ac:dyDescent="0.2">
      <c r="A1186" s="75" t="s">
        <v>439</v>
      </c>
      <c r="B1186" s="75" t="s">
        <v>440</v>
      </c>
      <c r="C1186" s="58" t="str">
        <f t="shared" si="36"/>
        <v>21375801 CENTRO NACIONAL DE LA MÚSICA</v>
      </c>
      <c r="D1186" s="75" t="s">
        <v>18</v>
      </c>
      <c r="E1186" s="75" t="s">
        <v>449</v>
      </c>
      <c r="F1186" s="75" t="s">
        <v>450</v>
      </c>
      <c r="G1186" s="76">
        <v>30100000</v>
      </c>
      <c r="H1186" s="76">
        <v>30100000</v>
      </c>
      <c r="I1186" s="76">
        <v>27518499.050000001</v>
      </c>
      <c r="J1186" s="76">
        <v>0</v>
      </c>
      <c r="K1186" s="76">
        <v>0</v>
      </c>
      <c r="L1186" s="76">
        <v>0</v>
      </c>
      <c r="M1186" s="76">
        <v>25273000</v>
      </c>
      <c r="N1186" s="76">
        <v>25273000</v>
      </c>
      <c r="O1186" s="76">
        <v>4827000</v>
      </c>
      <c r="P1186" s="56">
        <f t="shared" si="37"/>
        <v>0.83963455149501665</v>
      </c>
    </row>
    <row r="1187" spans="1:16" ht="14.4" hidden="1" x14ac:dyDescent="0.2">
      <c r="A1187" s="75" t="s">
        <v>439</v>
      </c>
      <c r="B1187" s="75" t="s">
        <v>440</v>
      </c>
      <c r="C1187" s="58" t="str">
        <f t="shared" si="36"/>
        <v>21375801 CENTRO NACIONAL DE LA MÚSICA</v>
      </c>
      <c r="D1187" s="75" t="s">
        <v>251</v>
      </c>
      <c r="E1187" s="75" t="s">
        <v>252</v>
      </c>
      <c r="F1187" s="75" t="s">
        <v>253</v>
      </c>
      <c r="G1187" s="76">
        <v>36483641</v>
      </c>
      <c r="H1187" s="76">
        <v>24483641</v>
      </c>
      <c r="I1187" s="76">
        <v>24483641</v>
      </c>
      <c r="J1187" s="76">
        <v>0</v>
      </c>
      <c r="K1187" s="76">
        <v>0</v>
      </c>
      <c r="L1187" s="76">
        <v>0</v>
      </c>
      <c r="M1187" s="76">
        <v>1146372.29</v>
      </c>
      <c r="N1187" s="76">
        <v>1036442.94</v>
      </c>
      <c r="O1187" s="76">
        <v>23337268.710000001</v>
      </c>
      <c r="P1187" s="56">
        <f t="shared" si="37"/>
        <v>4.6821969412147481E-2</v>
      </c>
    </row>
    <row r="1188" spans="1:16" ht="14.4" hidden="1" x14ac:dyDescent="0.2">
      <c r="A1188" s="75" t="s">
        <v>439</v>
      </c>
      <c r="B1188" s="75" t="s">
        <v>440</v>
      </c>
      <c r="C1188" s="58" t="str">
        <f t="shared" si="36"/>
        <v>21375801 CENTRO NACIONAL DE LA MÚSICA</v>
      </c>
      <c r="D1188" s="75" t="s">
        <v>251</v>
      </c>
      <c r="E1188" s="75" t="s">
        <v>254</v>
      </c>
      <c r="F1188" s="75" t="s">
        <v>255</v>
      </c>
      <c r="G1188" s="76">
        <v>33483641</v>
      </c>
      <c r="H1188" s="76">
        <v>22483641</v>
      </c>
      <c r="I1188" s="76">
        <v>22483641</v>
      </c>
      <c r="J1188" s="76">
        <v>0</v>
      </c>
      <c r="K1188" s="76">
        <v>0</v>
      </c>
      <c r="L1188" s="76">
        <v>0</v>
      </c>
      <c r="M1188" s="76">
        <v>1146372.29</v>
      </c>
      <c r="N1188" s="76">
        <v>1036442.94</v>
      </c>
      <c r="O1188" s="76">
        <v>21337268.710000001</v>
      </c>
      <c r="P1188" s="56">
        <f t="shared" si="37"/>
        <v>5.0986950467675589E-2</v>
      </c>
    </row>
    <row r="1189" spans="1:16" ht="14.4" hidden="1" x14ac:dyDescent="0.2">
      <c r="A1189" s="75" t="s">
        <v>439</v>
      </c>
      <c r="B1189" s="75" t="s">
        <v>440</v>
      </c>
      <c r="C1189" s="58" t="str">
        <f t="shared" si="36"/>
        <v>21375801 CENTRO NACIONAL DE LA MÚSICA</v>
      </c>
      <c r="D1189" s="75" t="s">
        <v>251</v>
      </c>
      <c r="E1189" s="75" t="s">
        <v>260</v>
      </c>
      <c r="F1189" s="75" t="s">
        <v>261</v>
      </c>
      <c r="G1189" s="76">
        <v>1500000</v>
      </c>
      <c r="H1189" s="76">
        <v>1500000</v>
      </c>
      <c r="I1189" s="76">
        <v>1500000</v>
      </c>
      <c r="J1189" s="76">
        <v>0</v>
      </c>
      <c r="K1189" s="76">
        <v>0</v>
      </c>
      <c r="L1189" s="76">
        <v>0</v>
      </c>
      <c r="M1189" s="76">
        <v>318082.28999999998</v>
      </c>
      <c r="N1189" s="76">
        <v>208152.94</v>
      </c>
      <c r="O1189" s="76">
        <v>1181917.71</v>
      </c>
      <c r="P1189" s="56">
        <f t="shared" si="37"/>
        <v>0.21205485999999998</v>
      </c>
    </row>
    <row r="1190" spans="1:16" ht="14.4" hidden="1" x14ac:dyDescent="0.2">
      <c r="A1190" s="75" t="s">
        <v>439</v>
      </c>
      <c r="B1190" s="75" t="s">
        <v>440</v>
      </c>
      <c r="C1190" s="58" t="str">
        <f t="shared" si="36"/>
        <v>21375801 CENTRO NACIONAL DE LA MÚSICA</v>
      </c>
      <c r="D1190" s="75" t="s">
        <v>251</v>
      </c>
      <c r="E1190" s="75" t="s">
        <v>262</v>
      </c>
      <c r="F1190" s="75" t="s">
        <v>263</v>
      </c>
      <c r="G1190" s="76">
        <v>15000000</v>
      </c>
      <c r="H1190" s="76">
        <v>4000000</v>
      </c>
      <c r="I1190" s="76">
        <v>4000000</v>
      </c>
      <c r="J1190" s="76">
        <v>0</v>
      </c>
      <c r="K1190" s="76">
        <v>0</v>
      </c>
      <c r="L1190" s="76">
        <v>0</v>
      </c>
      <c r="M1190" s="76">
        <v>0</v>
      </c>
      <c r="N1190" s="76">
        <v>0</v>
      </c>
      <c r="O1190" s="76">
        <v>4000000</v>
      </c>
      <c r="P1190" s="56">
        <f t="shared" si="37"/>
        <v>0</v>
      </c>
    </row>
    <row r="1191" spans="1:16" ht="14.4" hidden="1" x14ac:dyDescent="0.2">
      <c r="A1191" s="75" t="s">
        <v>439</v>
      </c>
      <c r="B1191" s="75" t="s">
        <v>440</v>
      </c>
      <c r="C1191" s="58" t="str">
        <f t="shared" si="36"/>
        <v>21375801 CENTRO NACIONAL DE LA MÚSICA</v>
      </c>
      <c r="D1191" s="75" t="s">
        <v>251</v>
      </c>
      <c r="E1191" s="75" t="s">
        <v>355</v>
      </c>
      <c r="F1191" s="75" t="s">
        <v>356</v>
      </c>
      <c r="G1191" s="76">
        <v>14983641</v>
      </c>
      <c r="H1191" s="76">
        <v>14983641</v>
      </c>
      <c r="I1191" s="76">
        <v>14983641</v>
      </c>
      <c r="J1191" s="76">
        <v>0</v>
      </c>
      <c r="K1191" s="76">
        <v>0</v>
      </c>
      <c r="L1191" s="76">
        <v>0</v>
      </c>
      <c r="M1191" s="76">
        <v>0</v>
      </c>
      <c r="N1191" s="76">
        <v>0</v>
      </c>
      <c r="O1191" s="76">
        <v>14983641</v>
      </c>
      <c r="P1191" s="56">
        <f t="shared" si="37"/>
        <v>0</v>
      </c>
    </row>
    <row r="1192" spans="1:16" ht="14.4" hidden="1" x14ac:dyDescent="0.2">
      <c r="A1192" s="75" t="s">
        <v>439</v>
      </c>
      <c r="B1192" s="75" t="s">
        <v>440</v>
      </c>
      <c r="C1192" s="58" t="str">
        <f t="shared" si="36"/>
        <v>21375801 CENTRO NACIONAL DE LA MÚSICA</v>
      </c>
      <c r="D1192" s="75" t="s">
        <v>251</v>
      </c>
      <c r="E1192" s="75" t="s">
        <v>264</v>
      </c>
      <c r="F1192" s="75" t="s">
        <v>265</v>
      </c>
      <c r="G1192" s="76">
        <v>2000000</v>
      </c>
      <c r="H1192" s="76">
        <v>2000000</v>
      </c>
      <c r="I1192" s="76">
        <v>2000000</v>
      </c>
      <c r="J1192" s="76">
        <v>0</v>
      </c>
      <c r="K1192" s="76">
        <v>0</v>
      </c>
      <c r="L1192" s="76">
        <v>0</v>
      </c>
      <c r="M1192" s="76">
        <v>828290</v>
      </c>
      <c r="N1192" s="76">
        <v>828290</v>
      </c>
      <c r="O1192" s="76">
        <v>1171710</v>
      </c>
      <c r="P1192" s="56">
        <f t="shared" si="37"/>
        <v>0.41414499999999999</v>
      </c>
    </row>
    <row r="1193" spans="1:16" ht="14.4" hidden="1" x14ac:dyDescent="0.2">
      <c r="A1193" s="75" t="s">
        <v>439</v>
      </c>
      <c r="B1193" s="75" t="s">
        <v>440</v>
      </c>
      <c r="C1193" s="58" t="str">
        <f t="shared" si="36"/>
        <v>21375801 CENTRO NACIONAL DE LA MÚSICA</v>
      </c>
      <c r="D1193" s="75" t="s">
        <v>251</v>
      </c>
      <c r="E1193" s="75" t="s">
        <v>272</v>
      </c>
      <c r="F1193" s="75" t="s">
        <v>273</v>
      </c>
      <c r="G1193" s="76">
        <v>3000000</v>
      </c>
      <c r="H1193" s="76">
        <v>2000000</v>
      </c>
      <c r="I1193" s="76">
        <v>2000000</v>
      </c>
      <c r="J1193" s="76">
        <v>0</v>
      </c>
      <c r="K1193" s="76">
        <v>0</v>
      </c>
      <c r="L1193" s="76">
        <v>0</v>
      </c>
      <c r="M1193" s="76">
        <v>0</v>
      </c>
      <c r="N1193" s="76">
        <v>0</v>
      </c>
      <c r="O1193" s="76">
        <v>2000000</v>
      </c>
      <c r="P1193" s="56">
        <f t="shared" si="37"/>
        <v>0</v>
      </c>
    </row>
    <row r="1194" spans="1:16" ht="14.4" hidden="1" x14ac:dyDescent="0.2">
      <c r="A1194" s="75" t="s">
        <v>439</v>
      </c>
      <c r="B1194" s="75" t="s">
        <v>440</v>
      </c>
      <c r="C1194" s="58" t="str">
        <f t="shared" si="36"/>
        <v>21375801 CENTRO NACIONAL DE LA MÚSICA</v>
      </c>
      <c r="D1194" s="75" t="s">
        <v>251</v>
      </c>
      <c r="E1194" s="75" t="s">
        <v>274</v>
      </c>
      <c r="F1194" s="75" t="s">
        <v>275</v>
      </c>
      <c r="G1194" s="76">
        <v>3000000</v>
      </c>
      <c r="H1194" s="76">
        <v>2000000</v>
      </c>
      <c r="I1194" s="76">
        <v>2000000</v>
      </c>
      <c r="J1194" s="76">
        <v>0</v>
      </c>
      <c r="K1194" s="76">
        <v>0</v>
      </c>
      <c r="L1194" s="76">
        <v>0</v>
      </c>
      <c r="M1194" s="76">
        <v>0</v>
      </c>
      <c r="N1194" s="76">
        <v>0</v>
      </c>
      <c r="O1194" s="76">
        <v>2000000</v>
      </c>
      <c r="P1194" s="56">
        <f t="shared" si="37"/>
        <v>0</v>
      </c>
    </row>
    <row r="1195" spans="1:16" ht="14.4" hidden="1" x14ac:dyDescent="0.2">
      <c r="A1195" s="75" t="s">
        <v>451</v>
      </c>
      <c r="B1195" s="75" t="s">
        <v>452</v>
      </c>
      <c r="C1195" s="58" t="str">
        <f t="shared" si="36"/>
        <v>21375802 SISTEMA NACIONAL DE EDUCACIÓN MUSICAL</v>
      </c>
      <c r="D1195" s="75" t="s">
        <v>18</v>
      </c>
      <c r="E1195" s="75" t="s">
        <v>19</v>
      </c>
      <c r="F1195" s="75" t="s">
        <v>19</v>
      </c>
      <c r="G1195" s="76">
        <v>3227306966</v>
      </c>
      <c r="H1195" s="76">
        <v>3251719808</v>
      </c>
      <c r="I1195" s="76">
        <v>2980600743.6199999</v>
      </c>
      <c r="J1195" s="76">
        <v>0</v>
      </c>
      <c r="K1195" s="76">
        <v>0</v>
      </c>
      <c r="L1195" s="76">
        <v>0</v>
      </c>
      <c r="M1195" s="76">
        <v>1552695772.9200001</v>
      </c>
      <c r="N1195" s="76">
        <v>1504180365.4100001</v>
      </c>
      <c r="O1195" s="76">
        <v>1699024035.0799999</v>
      </c>
      <c r="P1195" s="56">
        <f t="shared" si="37"/>
        <v>0.47749986610162448</v>
      </c>
    </row>
    <row r="1196" spans="1:16" ht="14.4" hidden="1" x14ac:dyDescent="0.2">
      <c r="A1196" s="75" t="s">
        <v>451</v>
      </c>
      <c r="B1196" s="75" t="s">
        <v>452</v>
      </c>
      <c r="C1196" s="58" t="str">
        <f t="shared" si="36"/>
        <v>21375802 SISTEMA NACIONAL DE EDUCACIÓN MUSICAL</v>
      </c>
      <c r="D1196" s="75" t="s">
        <v>18</v>
      </c>
      <c r="E1196" s="75" t="s">
        <v>21</v>
      </c>
      <c r="F1196" s="75" t="s">
        <v>22</v>
      </c>
      <c r="G1196" s="76">
        <v>2548838111</v>
      </c>
      <c r="H1196" s="76">
        <v>2569692465</v>
      </c>
      <c r="I1196" s="76">
        <v>2495908160</v>
      </c>
      <c r="J1196" s="76">
        <v>0</v>
      </c>
      <c r="K1196" s="76">
        <v>0</v>
      </c>
      <c r="L1196" s="76">
        <v>0</v>
      </c>
      <c r="M1196" s="76">
        <v>1228699381.26</v>
      </c>
      <c r="N1196" s="76">
        <v>1228699381.26</v>
      </c>
      <c r="O1196" s="76">
        <v>1340993083.74</v>
      </c>
      <c r="P1196" s="56">
        <f t="shared" si="37"/>
        <v>0.47815036156865565</v>
      </c>
    </row>
    <row r="1197" spans="1:16" ht="14.4" hidden="1" x14ac:dyDescent="0.2">
      <c r="A1197" s="75" t="s">
        <v>451</v>
      </c>
      <c r="B1197" s="75" t="s">
        <v>452</v>
      </c>
      <c r="C1197" s="58" t="str">
        <f t="shared" si="36"/>
        <v>21375802 SISTEMA NACIONAL DE EDUCACIÓN MUSICAL</v>
      </c>
      <c r="D1197" s="75" t="s">
        <v>18</v>
      </c>
      <c r="E1197" s="75" t="s">
        <v>23</v>
      </c>
      <c r="F1197" s="75" t="s">
        <v>24</v>
      </c>
      <c r="G1197" s="76">
        <v>1462582200</v>
      </c>
      <c r="H1197" s="76">
        <v>1511343782</v>
      </c>
      <c r="I1197" s="76">
        <v>1456043544</v>
      </c>
      <c r="J1197" s="76">
        <v>0</v>
      </c>
      <c r="K1197" s="76">
        <v>0</v>
      </c>
      <c r="L1197" s="76">
        <v>0</v>
      </c>
      <c r="M1197" s="76">
        <v>732316232.35000002</v>
      </c>
      <c r="N1197" s="76">
        <v>732316232.35000002</v>
      </c>
      <c r="O1197" s="76">
        <v>779027549.64999998</v>
      </c>
      <c r="P1197" s="56">
        <f t="shared" si="37"/>
        <v>0.48454642886141175</v>
      </c>
    </row>
    <row r="1198" spans="1:16" ht="14.4" hidden="1" x14ac:dyDescent="0.2">
      <c r="A1198" s="75" t="s">
        <v>451</v>
      </c>
      <c r="B1198" s="75" t="s">
        <v>452</v>
      </c>
      <c r="C1198" s="58" t="str">
        <f t="shared" si="36"/>
        <v>21375802 SISTEMA NACIONAL DE EDUCACIÓN MUSICAL</v>
      </c>
      <c r="D1198" s="75" t="s">
        <v>18</v>
      </c>
      <c r="E1198" s="75" t="s">
        <v>25</v>
      </c>
      <c r="F1198" s="75" t="s">
        <v>26</v>
      </c>
      <c r="G1198" s="76">
        <v>1449582200</v>
      </c>
      <c r="H1198" s="76">
        <v>1508343782</v>
      </c>
      <c r="I1198" s="76">
        <v>1453043544</v>
      </c>
      <c r="J1198" s="76">
        <v>0</v>
      </c>
      <c r="K1198" s="76">
        <v>0</v>
      </c>
      <c r="L1198" s="76">
        <v>0</v>
      </c>
      <c r="M1198" s="76">
        <v>732316232.35000002</v>
      </c>
      <c r="N1198" s="76">
        <v>732316232.35000002</v>
      </c>
      <c r="O1198" s="76">
        <v>776027549.64999998</v>
      </c>
      <c r="P1198" s="56">
        <f t="shared" si="37"/>
        <v>0.48551016093889399</v>
      </c>
    </row>
    <row r="1199" spans="1:16" ht="14.4" hidden="1" x14ac:dyDescent="0.2">
      <c r="A1199" s="75" t="s">
        <v>451</v>
      </c>
      <c r="B1199" s="75" t="s">
        <v>452</v>
      </c>
      <c r="C1199" s="58" t="str">
        <f t="shared" si="36"/>
        <v>21375802 SISTEMA NACIONAL DE EDUCACIÓN MUSICAL</v>
      </c>
      <c r="D1199" s="75" t="s">
        <v>18</v>
      </c>
      <c r="E1199" s="75" t="s">
        <v>27</v>
      </c>
      <c r="F1199" s="75" t="s">
        <v>28</v>
      </c>
      <c r="G1199" s="76">
        <v>13000000</v>
      </c>
      <c r="H1199" s="76">
        <v>3000000</v>
      </c>
      <c r="I1199" s="76">
        <v>3000000</v>
      </c>
      <c r="J1199" s="76">
        <v>0</v>
      </c>
      <c r="K1199" s="76">
        <v>0</v>
      </c>
      <c r="L1199" s="76">
        <v>0</v>
      </c>
      <c r="M1199" s="76">
        <v>0</v>
      </c>
      <c r="N1199" s="76">
        <v>0</v>
      </c>
      <c r="O1199" s="76">
        <v>3000000</v>
      </c>
      <c r="P1199" s="56">
        <f t="shared" si="37"/>
        <v>0</v>
      </c>
    </row>
    <row r="1200" spans="1:16" ht="14.4" hidden="1" x14ac:dyDescent="0.2">
      <c r="A1200" s="75" t="s">
        <v>451</v>
      </c>
      <c r="B1200" s="75" t="s">
        <v>452</v>
      </c>
      <c r="C1200" s="58" t="str">
        <f t="shared" si="36"/>
        <v>21375802 SISTEMA NACIONAL DE EDUCACIÓN MUSICAL</v>
      </c>
      <c r="D1200" s="75" t="s">
        <v>18</v>
      </c>
      <c r="E1200" s="75" t="s">
        <v>29</v>
      </c>
      <c r="F1200" s="75" t="s">
        <v>30</v>
      </c>
      <c r="G1200" s="76">
        <v>6000000</v>
      </c>
      <c r="H1200" s="76">
        <v>9000000</v>
      </c>
      <c r="I1200" s="76">
        <v>6000000</v>
      </c>
      <c r="J1200" s="76">
        <v>0</v>
      </c>
      <c r="K1200" s="76">
        <v>0</v>
      </c>
      <c r="L1200" s="76">
        <v>0</v>
      </c>
      <c r="M1200" s="76">
        <v>3795335.94</v>
      </c>
      <c r="N1200" s="76">
        <v>3795335.94</v>
      </c>
      <c r="O1200" s="76">
        <v>5204664.0599999996</v>
      </c>
      <c r="P1200" s="56">
        <f t="shared" si="37"/>
        <v>0.4217039933333333</v>
      </c>
    </row>
    <row r="1201" spans="1:16" ht="14.4" hidden="1" x14ac:dyDescent="0.2">
      <c r="A1201" s="75" t="s">
        <v>451</v>
      </c>
      <c r="B1201" s="75" t="s">
        <v>452</v>
      </c>
      <c r="C1201" s="58" t="str">
        <f t="shared" si="36"/>
        <v>21375802 SISTEMA NACIONAL DE EDUCACIÓN MUSICAL</v>
      </c>
      <c r="D1201" s="75" t="s">
        <v>18</v>
      </c>
      <c r="E1201" s="75" t="s">
        <v>31</v>
      </c>
      <c r="F1201" s="75" t="s">
        <v>32</v>
      </c>
      <c r="G1201" s="76">
        <v>6000000</v>
      </c>
      <c r="H1201" s="76">
        <v>9000000</v>
      </c>
      <c r="I1201" s="76">
        <v>6000000</v>
      </c>
      <c r="J1201" s="76">
        <v>0</v>
      </c>
      <c r="K1201" s="76">
        <v>0</v>
      </c>
      <c r="L1201" s="76">
        <v>0</v>
      </c>
      <c r="M1201" s="76">
        <v>3795335.94</v>
      </c>
      <c r="N1201" s="76">
        <v>3795335.94</v>
      </c>
      <c r="O1201" s="76">
        <v>5204664.0599999996</v>
      </c>
      <c r="P1201" s="56">
        <f t="shared" si="37"/>
        <v>0.4217039933333333</v>
      </c>
    </row>
    <row r="1202" spans="1:16" ht="14.4" hidden="1" x14ac:dyDescent="0.2">
      <c r="A1202" s="75" t="s">
        <v>451</v>
      </c>
      <c r="B1202" s="75" t="s">
        <v>452</v>
      </c>
      <c r="C1202" s="58" t="str">
        <f t="shared" si="36"/>
        <v>21375802 SISTEMA NACIONAL DE EDUCACIÓN MUSICAL</v>
      </c>
      <c r="D1202" s="75" t="s">
        <v>18</v>
      </c>
      <c r="E1202" s="75" t="s">
        <v>33</v>
      </c>
      <c r="F1202" s="75" t="s">
        <v>34</v>
      </c>
      <c r="G1202" s="76">
        <v>677300051</v>
      </c>
      <c r="H1202" s="76">
        <v>647588095</v>
      </c>
      <c r="I1202" s="76">
        <v>642981585</v>
      </c>
      <c r="J1202" s="76">
        <v>0</v>
      </c>
      <c r="K1202" s="76">
        <v>0</v>
      </c>
      <c r="L1202" s="76">
        <v>0</v>
      </c>
      <c r="M1202" s="76">
        <v>318754573.62</v>
      </c>
      <c r="N1202" s="76">
        <v>318754573.62</v>
      </c>
      <c r="O1202" s="76">
        <v>328833521.38</v>
      </c>
      <c r="P1202" s="56">
        <f t="shared" si="37"/>
        <v>0.49221808751749829</v>
      </c>
    </row>
    <row r="1203" spans="1:16" ht="14.4" hidden="1" x14ac:dyDescent="0.2">
      <c r="A1203" s="75" t="s">
        <v>451</v>
      </c>
      <c r="B1203" s="75" t="s">
        <v>452</v>
      </c>
      <c r="C1203" s="58" t="str">
        <f t="shared" si="36"/>
        <v>21375802 SISTEMA NACIONAL DE EDUCACIÓN MUSICAL</v>
      </c>
      <c r="D1203" s="75" t="s">
        <v>18</v>
      </c>
      <c r="E1203" s="75" t="s">
        <v>35</v>
      </c>
      <c r="F1203" s="75" t="s">
        <v>36</v>
      </c>
      <c r="G1203" s="76">
        <v>280500000</v>
      </c>
      <c r="H1203" s="76">
        <v>261993267</v>
      </c>
      <c r="I1203" s="76">
        <v>261993267</v>
      </c>
      <c r="J1203" s="76">
        <v>0</v>
      </c>
      <c r="K1203" s="76">
        <v>0</v>
      </c>
      <c r="L1203" s="76">
        <v>0</v>
      </c>
      <c r="M1203" s="76">
        <v>136164587.58000001</v>
      </c>
      <c r="N1203" s="76">
        <v>136164587.58000001</v>
      </c>
      <c r="O1203" s="76">
        <v>125828679.42</v>
      </c>
      <c r="P1203" s="56">
        <f t="shared" si="37"/>
        <v>0.51972552248833181</v>
      </c>
    </row>
    <row r="1204" spans="1:16" ht="14.4" hidden="1" x14ac:dyDescent="0.2">
      <c r="A1204" s="75" t="s">
        <v>451</v>
      </c>
      <c r="B1204" s="75" t="s">
        <v>452</v>
      </c>
      <c r="C1204" s="58" t="str">
        <f t="shared" si="36"/>
        <v>21375802 SISTEMA NACIONAL DE EDUCACIÓN MUSICAL</v>
      </c>
      <c r="D1204" s="75" t="s">
        <v>18</v>
      </c>
      <c r="E1204" s="75" t="s">
        <v>37</v>
      </c>
      <c r="F1204" s="75" t="s">
        <v>38</v>
      </c>
      <c r="G1204" s="76">
        <v>86864250</v>
      </c>
      <c r="H1204" s="76">
        <v>80192310</v>
      </c>
      <c r="I1204" s="76">
        <v>80192310</v>
      </c>
      <c r="J1204" s="76">
        <v>0</v>
      </c>
      <c r="K1204" s="76">
        <v>0</v>
      </c>
      <c r="L1204" s="76">
        <v>0</v>
      </c>
      <c r="M1204" s="76">
        <v>45637272.719999999</v>
      </c>
      <c r="N1204" s="76">
        <v>45637272.719999999</v>
      </c>
      <c r="O1204" s="76">
        <v>34555037.280000001</v>
      </c>
      <c r="P1204" s="56">
        <f t="shared" si="37"/>
        <v>0.56909786886049296</v>
      </c>
    </row>
    <row r="1205" spans="1:16" ht="14.4" hidden="1" x14ac:dyDescent="0.2">
      <c r="A1205" s="75" t="s">
        <v>451</v>
      </c>
      <c r="B1205" s="75" t="s">
        <v>452</v>
      </c>
      <c r="C1205" s="58" t="str">
        <f t="shared" si="36"/>
        <v>21375802 SISTEMA NACIONAL DE EDUCACIÓN MUSICAL</v>
      </c>
      <c r="D1205" s="75" t="s">
        <v>18</v>
      </c>
      <c r="E1205" s="75" t="s">
        <v>39</v>
      </c>
      <c r="F1205" s="75" t="s">
        <v>40</v>
      </c>
      <c r="G1205" s="76">
        <v>160341543</v>
      </c>
      <c r="H1205" s="76">
        <v>161698705</v>
      </c>
      <c r="I1205" s="76">
        <v>157092195</v>
      </c>
      <c r="J1205" s="76">
        <v>0</v>
      </c>
      <c r="K1205" s="76">
        <v>0</v>
      </c>
      <c r="L1205" s="76">
        <v>0</v>
      </c>
      <c r="M1205" s="76">
        <v>5364212.99</v>
      </c>
      <c r="N1205" s="76">
        <v>5364212.99</v>
      </c>
      <c r="O1205" s="76">
        <v>156334492.00999999</v>
      </c>
      <c r="P1205" s="56">
        <f t="shared" si="37"/>
        <v>3.3174124616520584E-2</v>
      </c>
    </row>
    <row r="1206" spans="1:16" ht="14.4" hidden="1" x14ac:dyDescent="0.2">
      <c r="A1206" s="75" t="s">
        <v>451</v>
      </c>
      <c r="B1206" s="75" t="s">
        <v>452</v>
      </c>
      <c r="C1206" s="58" t="str">
        <f t="shared" si="36"/>
        <v>21375802 SISTEMA NACIONAL DE EDUCACIÓN MUSICAL</v>
      </c>
      <c r="D1206" s="75" t="s">
        <v>18</v>
      </c>
      <c r="E1206" s="75" t="s">
        <v>41</v>
      </c>
      <c r="F1206" s="75" t="s">
        <v>42</v>
      </c>
      <c r="G1206" s="76">
        <v>124794258</v>
      </c>
      <c r="H1206" s="76">
        <v>120894258</v>
      </c>
      <c r="I1206" s="76">
        <v>120894258</v>
      </c>
      <c r="J1206" s="76">
        <v>0</v>
      </c>
      <c r="K1206" s="76">
        <v>0</v>
      </c>
      <c r="L1206" s="76">
        <v>0</v>
      </c>
      <c r="M1206" s="76">
        <v>118786414.39</v>
      </c>
      <c r="N1206" s="76">
        <v>118786414.39</v>
      </c>
      <c r="O1206" s="76">
        <v>2107843.61</v>
      </c>
      <c r="P1206" s="56">
        <f t="shared" si="37"/>
        <v>0.9825645680376317</v>
      </c>
    </row>
    <row r="1207" spans="1:16" ht="14.4" hidden="1" x14ac:dyDescent="0.2">
      <c r="A1207" s="75" t="s">
        <v>451</v>
      </c>
      <c r="B1207" s="75" t="s">
        <v>452</v>
      </c>
      <c r="C1207" s="58" t="str">
        <f t="shared" si="36"/>
        <v>21375802 SISTEMA NACIONAL DE EDUCACIÓN MUSICAL</v>
      </c>
      <c r="D1207" s="75" t="s">
        <v>18</v>
      </c>
      <c r="E1207" s="75" t="s">
        <v>43</v>
      </c>
      <c r="F1207" s="75" t="s">
        <v>44</v>
      </c>
      <c r="G1207" s="76">
        <v>24800000</v>
      </c>
      <c r="H1207" s="76">
        <v>22809555</v>
      </c>
      <c r="I1207" s="76">
        <v>22809555</v>
      </c>
      <c r="J1207" s="76">
        <v>0</v>
      </c>
      <c r="K1207" s="76">
        <v>0</v>
      </c>
      <c r="L1207" s="76">
        <v>0</v>
      </c>
      <c r="M1207" s="76">
        <v>12802085.939999999</v>
      </c>
      <c r="N1207" s="76">
        <v>12802085.939999999</v>
      </c>
      <c r="O1207" s="76">
        <v>10007469.060000001</v>
      </c>
      <c r="P1207" s="56">
        <f t="shared" si="37"/>
        <v>0.56125978520843567</v>
      </c>
    </row>
    <row r="1208" spans="1:16" ht="14.4" hidden="1" x14ac:dyDescent="0.2">
      <c r="A1208" s="75" t="s">
        <v>451</v>
      </c>
      <c r="B1208" s="75" t="s">
        <v>452</v>
      </c>
      <c r="C1208" s="58" t="str">
        <f t="shared" si="36"/>
        <v>21375802 SISTEMA NACIONAL DE EDUCACIÓN MUSICAL</v>
      </c>
      <c r="D1208" s="75" t="s">
        <v>18</v>
      </c>
      <c r="E1208" s="75" t="s">
        <v>45</v>
      </c>
      <c r="F1208" s="75" t="s">
        <v>46</v>
      </c>
      <c r="G1208" s="76">
        <v>193590220</v>
      </c>
      <c r="H1208" s="76">
        <v>195178735</v>
      </c>
      <c r="I1208" s="76">
        <v>189786962</v>
      </c>
      <c r="J1208" s="76">
        <v>0</v>
      </c>
      <c r="K1208" s="76">
        <v>0</v>
      </c>
      <c r="L1208" s="76">
        <v>0</v>
      </c>
      <c r="M1208" s="76">
        <v>83794069</v>
      </c>
      <c r="N1208" s="76">
        <v>83794069</v>
      </c>
      <c r="O1208" s="76">
        <v>111384666</v>
      </c>
      <c r="P1208" s="56">
        <f t="shared" si="37"/>
        <v>0.42931966435790253</v>
      </c>
    </row>
    <row r="1209" spans="1:16" ht="14.4" hidden="1" x14ac:dyDescent="0.2">
      <c r="A1209" s="75" t="s">
        <v>451</v>
      </c>
      <c r="B1209" s="75" t="s">
        <v>452</v>
      </c>
      <c r="C1209" s="58" t="str">
        <f t="shared" si="36"/>
        <v>21375802 SISTEMA NACIONAL DE EDUCACIÓN MUSICAL</v>
      </c>
      <c r="D1209" s="75" t="s">
        <v>18</v>
      </c>
      <c r="E1209" s="75" t="s">
        <v>453</v>
      </c>
      <c r="F1209" s="75" t="s">
        <v>48</v>
      </c>
      <c r="G1209" s="76">
        <v>183662516</v>
      </c>
      <c r="H1209" s="76">
        <v>185169569</v>
      </c>
      <c r="I1209" s="76">
        <v>180054297</v>
      </c>
      <c r="J1209" s="76">
        <v>0</v>
      </c>
      <c r="K1209" s="76">
        <v>0</v>
      </c>
      <c r="L1209" s="76">
        <v>0</v>
      </c>
      <c r="M1209" s="76">
        <v>79507339</v>
      </c>
      <c r="N1209" s="76">
        <v>79507339</v>
      </c>
      <c r="O1209" s="76">
        <v>105662230</v>
      </c>
      <c r="P1209" s="56">
        <f t="shared" si="37"/>
        <v>0.42937583874810442</v>
      </c>
    </row>
    <row r="1210" spans="1:16" ht="14.4" hidden="1" x14ac:dyDescent="0.2">
      <c r="A1210" s="75" t="s">
        <v>451</v>
      </c>
      <c r="B1210" s="75" t="s">
        <v>452</v>
      </c>
      <c r="C1210" s="58" t="str">
        <f t="shared" si="36"/>
        <v>21375802 SISTEMA NACIONAL DE EDUCACIÓN MUSICAL</v>
      </c>
      <c r="D1210" s="75" t="s">
        <v>18</v>
      </c>
      <c r="E1210" s="75" t="s">
        <v>454</v>
      </c>
      <c r="F1210" s="75" t="s">
        <v>50</v>
      </c>
      <c r="G1210" s="76">
        <v>9927704</v>
      </c>
      <c r="H1210" s="76">
        <v>10009166</v>
      </c>
      <c r="I1210" s="76">
        <v>9732665</v>
      </c>
      <c r="J1210" s="76">
        <v>0</v>
      </c>
      <c r="K1210" s="76">
        <v>0</v>
      </c>
      <c r="L1210" s="76">
        <v>0</v>
      </c>
      <c r="M1210" s="76">
        <v>4286730</v>
      </c>
      <c r="N1210" s="76">
        <v>4286730</v>
      </c>
      <c r="O1210" s="76">
        <v>5722436</v>
      </c>
      <c r="P1210" s="56">
        <f t="shared" si="37"/>
        <v>0.42828043815039135</v>
      </c>
    </row>
    <row r="1211" spans="1:16" ht="14.4" hidden="1" x14ac:dyDescent="0.2">
      <c r="A1211" s="75" t="s">
        <v>451</v>
      </c>
      <c r="B1211" s="75" t="s">
        <v>452</v>
      </c>
      <c r="C1211" s="58" t="str">
        <f t="shared" si="36"/>
        <v>21375802 SISTEMA NACIONAL DE EDUCACIÓN MUSICAL</v>
      </c>
      <c r="D1211" s="75" t="s">
        <v>18</v>
      </c>
      <c r="E1211" s="75" t="s">
        <v>51</v>
      </c>
      <c r="F1211" s="75" t="s">
        <v>52</v>
      </c>
      <c r="G1211" s="76">
        <v>209365640</v>
      </c>
      <c r="H1211" s="76">
        <v>206581853</v>
      </c>
      <c r="I1211" s="76">
        <v>201096069</v>
      </c>
      <c r="J1211" s="76">
        <v>0</v>
      </c>
      <c r="K1211" s="76">
        <v>0</v>
      </c>
      <c r="L1211" s="76">
        <v>0</v>
      </c>
      <c r="M1211" s="76">
        <v>90039170.349999994</v>
      </c>
      <c r="N1211" s="76">
        <v>90039170.349999994</v>
      </c>
      <c r="O1211" s="76">
        <v>116542682.65000001</v>
      </c>
      <c r="P1211" s="56">
        <f t="shared" si="37"/>
        <v>0.43585227377159791</v>
      </c>
    </row>
    <row r="1212" spans="1:16" ht="14.4" hidden="1" x14ac:dyDescent="0.2">
      <c r="A1212" s="75" t="s">
        <v>451</v>
      </c>
      <c r="B1212" s="75" t="s">
        <v>452</v>
      </c>
      <c r="C1212" s="58" t="str">
        <f t="shared" si="36"/>
        <v>21375802 SISTEMA NACIONAL DE EDUCACIÓN MUSICAL</v>
      </c>
      <c r="D1212" s="75" t="s">
        <v>18</v>
      </c>
      <c r="E1212" s="75" t="s">
        <v>455</v>
      </c>
      <c r="F1212" s="75" t="s">
        <v>54</v>
      </c>
      <c r="G1212" s="76">
        <v>107616307</v>
      </c>
      <c r="H1212" s="76">
        <v>108499359</v>
      </c>
      <c r="I1212" s="76">
        <v>105502086</v>
      </c>
      <c r="J1212" s="76">
        <v>0</v>
      </c>
      <c r="K1212" s="76">
        <v>0</v>
      </c>
      <c r="L1212" s="76">
        <v>0</v>
      </c>
      <c r="M1212" s="76">
        <v>46777877</v>
      </c>
      <c r="N1212" s="76">
        <v>46777877</v>
      </c>
      <c r="O1212" s="76">
        <v>61721482</v>
      </c>
      <c r="P1212" s="56">
        <f t="shared" si="37"/>
        <v>0.43113505398681662</v>
      </c>
    </row>
    <row r="1213" spans="1:16" ht="14.4" hidden="1" x14ac:dyDescent="0.2">
      <c r="A1213" s="75" t="s">
        <v>451</v>
      </c>
      <c r="B1213" s="75" t="s">
        <v>452</v>
      </c>
      <c r="C1213" s="58" t="str">
        <f t="shared" si="36"/>
        <v>21375802 SISTEMA NACIONAL DE EDUCACIÓN MUSICAL</v>
      </c>
      <c r="D1213" s="75" t="s">
        <v>18</v>
      </c>
      <c r="E1213" s="75" t="s">
        <v>456</v>
      </c>
      <c r="F1213" s="75" t="s">
        <v>56</v>
      </c>
      <c r="G1213" s="76">
        <v>59566222</v>
      </c>
      <c r="H1213" s="76">
        <v>60054996</v>
      </c>
      <c r="I1213" s="76">
        <v>58395989</v>
      </c>
      <c r="J1213" s="76">
        <v>0</v>
      </c>
      <c r="K1213" s="76">
        <v>0</v>
      </c>
      <c r="L1213" s="76">
        <v>0</v>
      </c>
      <c r="M1213" s="76">
        <v>25773679</v>
      </c>
      <c r="N1213" s="76">
        <v>25773679</v>
      </c>
      <c r="O1213" s="76">
        <v>34281317</v>
      </c>
      <c r="P1213" s="56">
        <f t="shared" si="37"/>
        <v>0.4291679413316421</v>
      </c>
    </row>
    <row r="1214" spans="1:16" ht="14.4" hidden="1" x14ac:dyDescent="0.2">
      <c r="A1214" s="75" t="s">
        <v>451</v>
      </c>
      <c r="B1214" s="75" t="s">
        <v>452</v>
      </c>
      <c r="C1214" s="58" t="str">
        <f t="shared" si="36"/>
        <v>21375802 SISTEMA NACIONAL DE EDUCACIÓN MUSICAL</v>
      </c>
      <c r="D1214" s="75" t="s">
        <v>18</v>
      </c>
      <c r="E1214" s="75" t="s">
        <v>457</v>
      </c>
      <c r="F1214" s="75" t="s">
        <v>58</v>
      </c>
      <c r="G1214" s="76">
        <v>29783111</v>
      </c>
      <c r="H1214" s="76">
        <v>30027498</v>
      </c>
      <c r="I1214" s="76">
        <v>29197994</v>
      </c>
      <c r="J1214" s="76">
        <v>0</v>
      </c>
      <c r="K1214" s="76">
        <v>0</v>
      </c>
      <c r="L1214" s="76">
        <v>0</v>
      </c>
      <c r="M1214" s="76">
        <v>12860183</v>
      </c>
      <c r="N1214" s="76">
        <v>12860183</v>
      </c>
      <c r="O1214" s="76">
        <v>17167315</v>
      </c>
      <c r="P1214" s="56">
        <f t="shared" si="37"/>
        <v>0.42828020503073549</v>
      </c>
    </row>
    <row r="1215" spans="1:16" ht="14.4" hidden="1" x14ac:dyDescent="0.2">
      <c r="A1215" s="75" t="s">
        <v>451</v>
      </c>
      <c r="B1215" s="75" t="s">
        <v>452</v>
      </c>
      <c r="C1215" s="58" t="str">
        <f t="shared" si="36"/>
        <v>21375802 SISTEMA NACIONAL DE EDUCACIÓN MUSICAL</v>
      </c>
      <c r="D1215" s="75" t="s">
        <v>18</v>
      </c>
      <c r="E1215" s="75" t="s">
        <v>458</v>
      </c>
      <c r="F1215" s="75" t="s">
        <v>348</v>
      </c>
      <c r="G1215" s="76">
        <v>12400000</v>
      </c>
      <c r="H1215" s="76">
        <v>8000000</v>
      </c>
      <c r="I1215" s="76">
        <v>8000000</v>
      </c>
      <c r="J1215" s="76">
        <v>0</v>
      </c>
      <c r="K1215" s="76">
        <v>0</v>
      </c>
      <c r="L1215" s="76">
        <v>0</v>
      </c>
      <c r="M1215" s="76">
        <v>4627431.3499999996</v>
      </c>
      <c r="N1215" s="76">
        <v>4627431.3499999996</v>
      </c>
      <c r="O1215" s="76">
        <v>3372568.65</v>
      </c>
      <c r="P1215" s="56">
        <f t="shared" si="37"/>
        <v>0.57842891874999991</v>
      </c>
    </row>
    <row r="1216" spans="1:16" ht="14.4" hidden="1" x14ac:dyDescent="0.2">
      <c r="A1216" s="75" t="s">
        <v>451</v>
      </c>
      <c r="B1216" s="75" t="s">
        <v>452</v>
      </c>
      <c r="C1216" s="58" t="str">
        <f t="shared" si="36"/>
        <v>21375802 SISTEMA NACIONAL DE EDUCACIÓN MUSICAL</v>
      </c>
      <c r="D1216" s="75" t="s">
        <v>18</v>
      </c>
      <c r="E1216" s="75" t="s">
        <v>61</v>
      </c>
      <c r="F1216" s="75" t="s">
        <v>62</v>
      </c>
      <c r="G1216" s="76">
        <v>507089846</v>
      </c>
      <c r="H1216" s="76">
        <v>504001811</v>
      </c>
      <c r="I1216" s="76">
        <v>337225579.02999997</v>
      </c>
      <c r="J1216" s="76">
        <v>0</v>
      </c>
      <c r="K1216" s="76">
        <v>0</v>
      </c>
      <c r="L1216" s="76">
        <v>0</v>
      </c>
      <c r="M1216" s="76">
        <v>225630804.11000001</v>
      </c>
      <c r="N1216" s="76">
        <v>177115396.59999999</v>
      </c>
      <c r="O1216" s="76">
        <v>278371006.88999999</v>
      </c>
      <c r="P1216" s="56">
        <f t="shared" si="37"/>
        <v>0.44767855826216468</v>
      </c>
    </row>
    <row r="1217" spans="1:16" ht="14.4" hidden="1" x14ac:dyDescent="0.2">
      <c r="A1217" s="75" t="s">
        <v>451</v>
      </c>
      <c r="B1217" s="75" t="s">
        <v>452</v>
      </c>
      <c r="C1217" s="58" t="str">
        <f t="shared" si="36"/>
        <v>21375802 SISTEMA NACIONAL DE EDUCACIÓN MUSICAL</v>
      </c>
      <c r="D1217" s="75" t="s">
        <v>18</v>
      </c>
      <c r="E1217" s="75" t="s">
        <v>63</v>
      </c>
      <c r="F1217" s="75" t="s">
        <v>64</v>
      </c>
      <c r="G1217" s="76">
        <v>153879508</v>
      </c>
      <c r="H1217" s="76">
        <v>153879508</v>
      </c>
      <c r="I1217" s="76">
        <v>105790826.45</v>
      </c>
      <c r="J1217" s="76">
        <v>0</v>
      </c>
      <c r="K1217" s="76">
        <v>0</v>
      </c>
      <c r="L1217" s="76">
        <v>0</v>
      </c>
      <c r="M1217" s="76">
        <v>66350832.560000002</v>
      </c>
      <c r="N1217" s="76">
        <v>56593507.560000002</v>
      </c>
      <c r="O1217" s="76">
        <v>87528675.439999998</v>
      </c>
      <c r="P1217" s="56">
        <f t="shared" si="37"/>
        <v>0.43118692945132109</v>
      </c>
    </row>
    <row r="1218" spans="1:16" ht="14.4" hidden="1" x14ac:dyDescent="0.2">
      <c r="A1218" s="75" t="s">
        <v>451</v>
      </c>
      <c r="B1218" s="75" t="s">
        <v>452</v>
      </c>
      <c r="C1218" s="58" t="str">
        <f t="shared" si="36"/>
        <v>21375802 SISTEMA NACIONAL DE EDUCACIÓN MUSICAL</v>
      </c>
      <c r="D1218" s="75" t="s">
        <v>18</v>
      </c>
      <c r="E1218" s="75" t="s">
        <v>283</v>
      </c>
      <c r="F1218" s="75" t="s">
        <v>284</v>
      </c>
      <c r="G1218" s="76">
        <v>153879508</v>
      </c>
      <c r="H1218" s="76">
        <v>153879508</v>
      </c>
      <c r="I1218" s="76">
        <v>105790826.45</v>
      </c>
      <c r="J1218" s="76">
        <v>0</v>
      </c>
      <c r="K1218" s="76">
        <v>0</v>
      </c>
      <c r="L1218" s="76">
        <v>0</v>
      </c>
      <c r="M1218" s="76">
        <v>66350832.560000002</v>
      </c>
      <c r="N1218" s="76">
        <v>56593507.560000002</v>
      </c>
      <c r="O1218" s="76">
        <v>87528675.439999998</v>
      </c>
      <c r="P1218" s="56">
        <f t="shared" si="37"/>
        <v>0.43118692945132109</v>
      </c>
    </row>
    <row r="1219" spans="1:16" ht="14.4" hidden="1" x14ac:dyDescent="0.2">
      <c r="A1219" s="75" t="s">
        <v>451</v>
      </c>
      <c r="B1219" s="75" t="s">
        <v>452</v>
      </c>
      <c r="C1219" s="58" t="str">
        <f t="shared" si="36"/>
        <v>21375802 SISTEMA NACIONAL DE EDUCACIÓN MUSICAL</v>
      </c>
      <c r="D1219" s="75" t="s">
        <v>18</v>
      </c>
      <c r="E1219" s="75" t="s">
        <v>71</v>
      </c>
      <c r="F1219" s="75" t="s">
        <v>72</v>
      </c>
      <c r="G1219" s="76">
        <v>46106920</v>
      </c>
      <c r="H1219" s="76">
        <v>41972040</v>
      </c>
      <c r="I1219" s="76">
        <v>30791093.879999999</v>
      </c>
      <c r="J1219" s="76">
        <v>0</v>
      </c>
      <c r="K1219" s="76">
        <v>0</v>
      </c>
      <c r="L1219" s="76">
        <v>0</v>
      </c>
      <c r="M1219" s="76">
        <v>16268950.98</v>
      </c>
      <c r="N1219" s="76">
        <v>14534156.779999999</v>
      </c>
      <c r="O1219" s="76">
        <v>25703089.02</v>
      </c>
      <c r="P1219" s="56">
        <f t="shared" si="37"/>
        <v>0.38761401590201477</v>
      </c>
    </row>
    <row r="1220" spans="1:16" ht="14.4" hidden="1" x14ac:dyDescent="0.2">
      <c r="A1220" s="75" t="s">
        <v>451</v>
      </c>
      <c r="B1220" s="75" t="s">
        <v>452</v>
      </c>
      <c r="C1220" s="58" t="str">
        <f t="shared" si="36"/>
        <v>21375802 SISTEMA NACIONAL DE EDUCACIÓN MUSICAL</v>
      </c>
      <c r="D1220" s="75" t="s">
        <v>18</v>
      </c>
      <c r="E1220" s="75" t="s">
        <v>73</v>
      </c>
      <c r="F1220" s="75" t="s">
        <v>74</v>
      </c>
      <c r="G1220" s="76">
        <v>11222880</v>
      </c>
      <c r="H1220" s="76">
        <v>10100000</v>
      </c>
      <c r="I1220" s="76">
        <v>7441566.4900000002</v>
      </c>
      <c r="J1220" s="76">
        <v>0</v>
      </c>
      <c r="K1220" s="76">
        <v>0</v>
      </c>
      <c r="L1220" s="76">
        <v>0</v>
      </c>
      <c r="M1220" s="76">
        <v>3996406.84</v>
      </c>
      <c r="N1220" s="76">
        <v>3996406.84</v>
      </c>
      <c r="O1220" s="76">
        <v>6103593.1600000001</v>
      </c>
      <c r="P1220" s="56">
        <f t="shared" si="37"/>
        <v>0.39568384554455444</v>
      </c>
    </row>
    <row r="1221" spans="1:16" ht="14.4" hidden="1" x14ac:dyDescent="0.2">
      <c r="A1221" s="75" t="s">
        <v>451</v>
      </c>
      <c r="B1221" s="75" t="s">
        <v>452</v>
      </c>
      <c r="C1221" s="58" t="str">
        <f t="shared" si="36"/>
        <v>21375802 SISTEMA NACIONAL DE EDUCACIÓN MUSICAL</v>
      </c>
      <c r="D1221" s="75" t="s">
        <v>18</v>
      </c>
      <c r="E1221" s="75" t="s">
        <v>75</v>
      </c>
      <c r="F1221" s="75" t="s">
        <v>76</v>
      </c>
      <c r="G1221" s="76">
        <v>12174600</v>
      </c>
      <c r="H1221" s="76">
        <v>14174600</v>
      </c>
      <c r="I1221" s="76">
        <v>9545812.8300000001</v>
      </c>
      <c r="J1221" s="76">
        <v>0</v>
      </c>
      <c r="K1221" s="76">
        <v>0</v>
      </c>
      <c r="L1221" s="76">
        <v>0</v>
      </c>
      <c r="M1221" s="76">
        <v>5732723.2800000003</v>
      </c>
      <c r="N1221" s="76">
        <v>5732723.2800000003</v>
      </c>
      <c r="O1221" s="76">
        <v>8441876.7200000007</v>
      </c>
      <c r="P1221" s="56">
        <f t="shared" si="37"/>
        <v>0.40443633541687246</v>
      </c>
    </row>
    <row r="1222" spans="1:16" ht="14.4" hidden="1" x14ac:dyDescent="0.2">
      <c r="A1222" s="75" t="s">
        <v>451</v>
      </c>
      <c r="B1222" s="75" t="s">
        <v>452</v>
      </c>
      <c r="C1222" s="58" t="str">
        <f t="shared" si="36"/>
        <v>21375802 SISTEMA NACIONAL DE EDUCACIÓN MUSICAL</v>
      </c>
      <c r="D1222" s="75" t="s">
        <v>18</v>
      </c>
      <c r="E1222" s="75" t="s">
        <v>79</v>
      </c>
      <c r="F1222" s="75" t="s">
        <v>80</v>
      </c>
      <c r="G1222" s="76">
        <v>21012000</v>
      </c>
      <c r="H1222" s="76">
        <v>16000000</v>
      </c>
      <c r="I1222" s="76">
        <v>12600444.6</v>
      </c>
      <c r="J1222" s="76">
        <v>0</v>
      </c>
      <c r="K1222" s="76">
        <v>0</v>
      </c>
      <c r="L1222" s="76">
        <v>0</v>
      </c>
      <c r="M1222" s="76">
        <v>6012700.7599999998</v>
      </c>
      <c r="N1222" s="76">
        <v>4277906.5599999996</v>
      </c>
      <c r="O1222" s="76">
        <v>9987299.2400000002</v>
      </c>
      <c r="P1222" s="56">
        <f t="shared" si="37"/>
        <v>0.37579379749999997</v>
      </c>
    </row>
    <row r="1223" spans="1:16" ht="14.4" hidden="1" x14ac:dyDescent="0.2">
      <c r="A1223" s="75" t="s">
        <v>451</v>
      </c>
      <c r="B1223" s="75" t="s">
        <v>452</v>
      </c>
      <c r="C1223" s="58" t="str">
        <f t="shared" ref="C1223:C1286" si="38">+CONCATENATE(A1223," ",B1223)</f>
        <v>21375802 SISTEMA NACIONAL DE EDUCACIÓN MUSICAL</v>
      </c>
      <c r="D1223" s="75" t="s">
        <v>18</v>
      </c>
      <c r="E1223" s="75" t="s">
        <v>81</v>
      </c>
      <c r="F1223" s="75" t="s">
        <v>82</v>
      </c>
      <c r="G1223" s="76">
        <v>1697440</v>
      </c>
      <c r="H1223" s="76">
        <v>1697440</v>
      </c>
      <c r="I1223" s="76">
        <v>1203269.96</v>
      </c>
      <c r="J1223" s="76">
        <v>0</v>
      </c>
      <c r="K1223" s="76">
        <v>0</v>
      </c>
      <c r="L1223" s="76">
        <v>0</v>
      </c>
      <c r="M1223" s="76">
        <v>527120.1</v>
      </c>
      <c r="N1223" s="76">
        <v>527120.1</v>
      </c>
      <c r="O1223" s="76">
        <v>1170319.8999999999</v>
      </c>
      <c r="P1223" s="56">
        <f t="shared" ref="P1223:P1286" si="39">+IFERROR(M1223/H1223,0)</f>
        <v>0.31053828117635968</v>
      </c>
    </row>
    <row r="1224" spans="1:16" ht="14.4" hidden="1" x14ac:dyDescent="0.2">
      <c r="A1224" s="75" t="s">
        <v>451</v>
      </c>
      <c r="B1224" s="75" t="s">
        <v>452</v>
      </c>
      <c r="C1224" s="58" t="str">
        <f t="shared" si="38"/>
        <v>21375802 SISTEMA NACIONAL DE EDUCACIÓN MUSICAL</v>
      </c>
      <c r="D1224" s="75" t="s">
        <v>18</v>
      </c>
      <c r="E1224" s="75" t="s">
        <v>83</v>
      </c>
      <c r="F1224" s="75" t="s">
        <v>84</v>
      </c>
      <c r="G1224" s="76">
        <v>11832568</v>
      </c>
      <c r="H1224" s="76">
        <v>10379413</v>
      </c>
      <c r="I1224" s="76">
        <v>7400919.9299999997</v>
      </c>
      <c r="J1224" s="76">
        <v>0</v>
      </c>
      <c r="K1224" s="76">
        <v>0</v>
      </c>
      <c r="L1224" s="76">
        <v>0</v>
      </c>
      <c r="M1224" s="76">
        <v>2252843.17</v>
      </c>
      <c r="N1224" s="76">
        <v>1848577.81</v>
      </c>
      <c r="O1224" s="76">
        <v>8126569.8300000001</v>
      </c>
      <c r="P1224" s="56">
        <f t="shared" si="39"/>
        <v>0.21704918861981887</v>
      </c>
    </row>
    <row r="1225" spans="1:16" ht="14.4" hidden="1" x14ac:dyDescent="0.2">
      <c r="A1225" s="75" t="s">
        <v>451</v>
      </c>
      <c r="B1225" s="75" t="s">
        <v>452</v>
      </c>
      <c r="C1225" s="58" t="str">
        <f t="shared" si="38"/>
        <v>21375802 SISTEMA NACIONAL DE EDUCACIÓN MUSICAL</v>
      </c>
      <c r="D1225" s="75" t="s">
        <v>18</v>
      </c>
      <c r="E1225" s="75" t="s">
        <v>85</v>
      </c>
      <c r="F1225" s="75" t="s">
        <v>86</v>
      </c>
      <c r="G1225" s="76">
        <v>200000</v>
      </c>
      <c r="H1225" s="76">
        <v>200000</v>
      </c>
      <c r="I1225" s="76">
        <v>100000</v>
      </c>
      <c r="J1225" s="76">
        <v>0</v>
      </c>
      <c r="K1225" s="76">
        <v>0</v>
      </c>
      <c r="L1225" s="76">
        <v>0</v>
      </c>
      <c r="M1225" s="76">
        <v>0</v>
      </c>
      <c r="N1225" s="76">
        <v>0</v>
      </c>
      <c r="O1225" s="76">
        <v>200000</v>
      </c>
      <c r="P1225" s="56">
        <f t="shared" si="39"/>
        <v>0</v>
      </c>
    </row>
    <row r="1226" spans="1:16" ht="14.4" hidden="1" x14ac:dyDescent="0.2">
      <c r="A1226" s="75" t="s">
        <v>451</v>
      </c>
      <c r="B1226" s="75" t="s">
        <v>452</v>
      </c>
      <c r="C1226" s="58" t="str">
        <f t="shared" si="38"/>
        <v>21375802 SISTEMA NACIONAL DE EDUCACIÓN MUSICAL</v>
      </c>
      <c r="D1226" s="75" t="s">
        <v>18</v>
      </c>
      <c r="E1226" s="75" t="s">
        <v>318</v>
      </c>
      <c r="F1226" s="75" t="s">
        <v>319</v>
      </c>
      <c r="G1226" s="76">
        <v>7164155</v>
      </c>
      <c r="H1226" s="76">
        <v>5196000</v>
      </c>
      <c r="I1226" s="76">
        <v>3540993.09</v>
      </c>
      <c r="J1226" s="76">
        <v>0</v>
      </c>
      <c r="K1226" s="76">
        <v>0</v>
      </c>
      <c r="L1226" s="76">
        <v>0</v>
      </c>
      <c r="M1226" s="76">
        <v>0</v>
      </c>
      <c r="N1226" s="76">
        <v>0</v>
      </c>
      <c r="O1226" s="76">
        <v>5196000</v>
      </c>
      <c r="P1226" s="56">
        <f t="shared" si="39"/>
        <v>0</v>
      </c>
    </row>
    <row r="1227" spans="1:16" ht="14.4" hidden="1" x14ac:dyDescent="0.2">
      <c r="A1227" s="75" t="s">
        <v>451</v>
      </c>
      <c r="B1227" s="75" t="s">
        <v>452</v>
      </c>
      <c r="C1227" s="58" t="str">
        <f t="shared" si="38"/>
        <v>21375802 SISTEMA NACIONAL DE EDUCACIÓN MUSICAL</v>
      </c>
      <c r="D1227" s="75" t="s">
        <v>18</v>
      </c>
      <c r="E1227" s="75" t="s">
        <v>89</v>
      </c>
      <c r="F1227" s="75" t="s">
        <v>90</v>
      </c>
      <c r="G1227" s="76">
        <v>3668413</v>
      </c>
      <c r="H1227" s="76">
        <v>3668413</v>
      </c>
      <c r="I1227" s="76">
        <v>2725150.38</v>
      </c>
      <c r="J1227" s="76">
        <v>0</v>
      </c>
      <c r="K1227" s="76">
        <v>0</v>
      </c>
      <c r="L1227" s="76">
        <v>0</v>
      </c>
      <c r="M1227" s="76">
        <v>1218067.32</v>
      </c>
      <c r="N1227" s="76">
        <v>1218067.32</v>
      </c>
      <c r="O1227" s="76">
        <v>2450345.6800000002</v>
      </c>
      <c r="P1227" s="56">
        <f t="shared" si="39"/>
        <v>0.3320420356159462</v>
      </c>
    </row>
    <row r="1228" spans="1:16" ht="14.4" hidden="1" x14ac:dyDescent="0.2">
      <c r="A1228" s="75" t="s">
        <v>451</v>
      </c>
      <c r="B1228" s="75" t="s">
        <v>452</v>
      </c>
      <c r="C1228" s="58" t="str">
        <f t="shared" si="38"/>
        <v>21375802 SISTEMA NACIONAL DE EDUCACIÓN MUSICAL</v>
      </c>
      <c r="D1228" s="75" t="s">
        <v>18</v>
      </c>
      <c r="E1228" s="75" t="s">
        <v>91</v>
      </c>
      <c r="F1228" s="75" t="s">
        <v>92</v>
      </c>
      <c r="G1228" s="76">
        <v>800000</v>
      </c>
      <c r="H1228" s="76">
        <v>1315000</v>
      </c>
      <c r="I1228" s="76">
        <v>1034776.46</v>
      </c>
      <c r="J1228" s="76">
        <v>0</v>
      </c>
      <c r="K1228" s="76">
        <v>0</v>
      </c>
      <c r="L1228" s="76">
        <v>0</v>
      </c>
      <c r="M1228" s="76">
        <v>1034775.85</v>
      </c>
      <c r="N1228" s="76">
        <v>630510.49</v>
      </c>
      <c r="O1228" s="76">
        <v>280224.15000000002</v>
      </c>
      <c r="P1228" s="56">
        <f t="shared" si="39"/>
        <v>0.78690178707224334</v>
      </c>
    </row>
    <row r="1229" spans="1:16" ht="14.4" hidden="1" x14ac:dyDescent="0.2">
      <c r="A1229" s="75" t="s">
        <v>451</v>
      </c>
      <c r="B1229" s="75" t="s">
        <v>452</v>
      </c>
      <c r="C1229" s="58" t="str">
        <f t="shared" si="38"/>
        <v>21375802 SISTEMA NACIONAL DE EDUCACIÓN MUSICAL</v>
      </c>
      <c r="D1229" s="75" t="s">
        <v>18</v>
      </c>
      <c r="E1229" s="75" t="s">
        <v>93</v>
      </c>
      <c r="F1229" s="75" t="s">
        <v>94</v>
      </c>
      <c r="G1229" s="76">
        <v>238360850</v>
      </c>
      <c r="H1229" s="76">
        <v>236360850</v>
      </c>
      <c r="I1229" s="76">
        <v>146016056.41999999</v>
      </c>
      <c r="J1229" s="76">
        <v>0</v>
      </c>
      <c r="K1229" s="76">
        <v>0</v>
      </c>
      <c r="L1229" s="76">
        <v>0</v>
      </c>
      <c r="M1229" s="76">
        <v>100143058.27</v>
      </c>
      <c r="N1229" s="76">
        <v>83185187.920000002</v>
      </c>
      <c r="O1229" s="76">
        <v>136217791.72999999</v>
      </c>
      <c r="P1229" s="56">
        <f t="shared" si="39"/>
        <v>0.42368716422368591</v>
      </c>
    </row>
    <row r="1230" spans="1:16" ht="14.4" hidden="1" x14ac:dyDescent="0.2">
      <c r="A1230" s="75" t="s">
        <v>451</v>
      </c>
      <c r="B1230" s="75" t="s">
        <v>452</v>
      </c>
      <c r="C1230" s="58" t="str">
        <f t="shared" si="38"/>
        <v>21375802 SISTEMA NACIONAL DE EDUCACIÓN MUSICAL</v>
      </c>
      <c r="D1230" s="75" t="s">
        <v>18</v>
      </c>
      <c r="E1230" s="75" t="s">
        <v>97</v>
      </c>
      <c r="F1230" s="75" t="s">
        <v>98</v>
      </c>
      <c r="G1230" s="76">
        <v>2800000</v>
      </c>
      <c r="H1230" s="76">
        <v>2800000</v>
      </c>
      <c r="I1230" s="76">
        <v>1984845.35</v>
      </c>
      <c r="J1230" s="76">
        <v>0</v>
      </c>
      <c r="K1230" s="76">
        <v>0</v>
      </c>
      <c r="L1230" s="76">
        <v>0</v>
      </c>
      <c r="M1230" s="76">
        <v>0</v>
      </c>
      <c r="N1230" s="76">
        <v>0</v>
      </c>
      <c r="O1230" s="76">
        <v>2800000</v>
      </c>
      <c r="P1230" s="56">
        <f t="shared" si="39"/>
        <v>0</v>
      </c>
    </row>
    <row r="1231" spans="1:16" ht="14.4" hidden="1" x14ac:dyDescent="0.2">
      <c r="A1231" s="75" t="s">
        <v>451</v>
      </c>
      <c r="B1231" s="75" t="s">
        <v>452</v>
      </c>
      <c r="C1231" s="58" t="str">
        <f t="shared" si="38"/>
        <v>21375802 SISTEMA NACIONAL DE EDUCACIÓN MUSICAL</v>
      </c>
      <c r="D1231" s="75" t="s">
        <v>18</v>
      </c>
      <c r="E1231" s="75" t="s">
        <v>99</v>
      </c>
      <c r="F1231" s="75" t="s">
        <v>100</v>
      </c>
      <c r="G1231" s="76">
        <v>223000850</v>
      </c>
      <c r="H1231" s="76">
        <v>223000850</v>
      </c>
      <c r="I1231" s="76">
        <v>136043325.37</v>
      </c>
      <c r="J1231" s="76">
        <v>0</v>
      </c>
      <c r="K1231" s="76">
        <v>0</v>
      </c>
      <c r="L1231" s="76">
        <v>0</v>
      </c>
      <c r="M1231" s="76">
        <v>99249690.519999996</v>
      </c>
      <c r="N1231" s="76">
        <v>83166819.769999996</v>
      </c>
      <c r="O1231" s="76">
        <v>123751159.48</v>
      </c>
      <c r="P1231" s="56">
        <f t="shared" si="39"/>
        <v>0.44506418033832607</v>
      </c>
    </row>
    <row r="1232" spans="1:16" ht="14.4" hidden="1" x14ac:dyDescent="0.2">
      <c r="A1232" s="75" t="s">
        <v>451</v>
      </c>
      <c r="B1232" s="75" t="s">
        <v>452</v>
      </c>
      <c r="C1232" s="58" t="str">
        <f t="shared" si="38"/>
        <v>21375802 SISTEMA NACIONAL DE EDUCACIÓN MUSICAL</v>
      </c>
      <c r="D1232" s="75" t="s">
        <v>18</v>
      </c>
      <c r="E1232" s="75" t="s">
        <v>101</v>
      </c>
      <c r="F1232" s="75" t="s">
        <v>102</v>
      </c>
      <c r="G1232" s="76">
        <v>12560000</v>
      </c>
      <c r="H1232" s="76">
        <v>10560000</v>
      </c>
      <c r="I1232" s="76">
        <v>7987885.7000000002</v>
      </c>
      <c r="J1232" s="76">
        <v>0</v>
      </c>
      <c r="K1232" s="76">
        <v>0</v>
      </c>
      <c r="L1232" s="76">
        <v>0</v>
      </c>
      <c r="M1232" s="76">
        <v>893367.75</v>
      </c>
      <c r="N1232" s="76">
        <v>18368.150000000001</v>
      </c>
      <c r="O1232" s="76">
        <v>9666632.25</v>
      </c>
      <c r="P1232" s="56">
        <f t="shared" si="39"/>
        <v>8.4599218749999996E-2</v>
      </c>
    </row>
    <row r="1233" spans="1:16" ht="14.4" hidden="1" x14ac:dyDescent="0.2">
      <c r="A1233" s="75" t="s">
        <v>451</v>
      </c>
      <c r="B1233" s="75" t="s">
        <v>452</v>
      </c>
      <c r="C1233" s="58" t="str">
        <f t="shared" si="38"/>
        <v>21375802 SISTEMA NACIONAL DE EDUCACIÓN MUSICAL</v>
      </c>
      <c r="D1233" s="75" t="s">
        <v>18</v>
      </c>
      <c r="E1233" s="75" t="s">
        <v>103</v>
      </c>
      <c r="F1233" s="75" t="s">
        <v>104</v>
      </c>
      <c r="G1233" s="76">
        <v>19000000</v>
      </c>
      <c r="H1233" s="76">
        <v>23500000</v>
      </c>
      <c r="I1233" s="76">
        <v>14726933.98</v>
      </c>
      <c r="J1233" s="76">
        <v>0</v>
      </c>
      <c r="K1233" s="76">
        <v>0</v>
      </c>
      <c r="L1233" s="76">
        <v>0</v>
      </c>
      <c r="M1233" s="76">
        <v>9082195.6300000008</v>
      </c>
      <c r="N1233" s="76">
        <v>5607963.1799999997</v>
      </c>
      <c r="O1233" s="76">
        <v>14417804.369999999</v>
      </c>
      <c r="P1233" s="56">
        <f t="shared" si="39"/>
        <v>0.38647640978723408</v>
      </c>
    </row>
    <row r="1234" spans="1:16" ht="14.4" hidden="1" x14ac:dyDescent="0.2">
      <c r="A1234" s="75" t="s">
        <v>451</v>
      </c>
      <c r="B1234" s="75" t="s">
        <v>452</v>
      </c>
      <c r="C1234" s="58" t="str">
        <f t="shared" si="38"/>
        <v>21375802 SISTEMA NACIONAL DE EDUCACIÓN MUSICAL</v>
      </c>
      <c r="D1234" s="75" t="s">
        <v>18</v>
      </c>
      <c r="E1234" s="75" t="s">
        <v>105</v>
      </c>
      <c r="F1234" s="75" t="s">
        <v>106</v>
      </c>
      <c r="G1234" s="76">
        <v>12000000</v>
      </c>
      <c r="H1234" s="76">
        <v>12000000</v>
      </c>
      <c r="I1234" s="76">
        <v>7877506.8899999997</v>
      </c>
      <c r="J1234" s="76">
        <v>0</v>
      </c>
      <c r="K1234" s="76">
        <v>0</v>
      </c>
      <c r="L1234" s="76">
        <v>0</v>
      </c>
      <c r="M1234" s="76">
        <v>4274638.21</v>
      </c>
      <c r="N1234" s="76">
        <v>800405.76</v>
      </c>
      <c r="O1234" s="76">
        <v>7725361.79</v>
      </c>
      <c r="P1234" s="56">
        <f t="shared" si="39"/>
        <v>0.35621985083333335</v>
      </c>
    </row>
    <row r="1235" spans="1:16" ht="14.4" hidden="1" x14ac:dyDescent="0.2">
      <c r="A1235" s="75" t="s">
        <v>451</v>
      </c>
      <c r="B1235" s="75" t="s">
        <v>452</v>
      </c>
      <c r="C1235" s="58" t="str">
        <f t="shared" si="38"/>
        <v>21375802 SISTEMA NACIONAL DE EDUCACIÓN MUSICAL</v>
      </c>
      <c r="D1235" s="75" t="s">
        <v>18</v>
      </c>
      <c r="E1235" s="75" t="s">
        <v>107</v>
      </c>
      <c r="F1235" s="75" t="s">
        <v>108</v>
      </c>
      <c r="G1235" s="76">
        <v>7000000</v>
      </c>
      <c r="H1235" s="76">
        <v>11500000</v>
      </c>
      <c r="I1235" s="76">
        <v>6849427.0899999999</v>
      </c>
      <c r="J1235" s="76">
        <v>0</v>
      </c>
      <c r="K1235" s="76">
        <v>0</v>
      </c>
      <c r="L1235" s="76">
        <v>0</v>
      </c>
      <c r="M1235" s="76">
        <v>4807557.42</v>
      </c>
      <c r="N1235" s="76">
        <v>4807557.42</v>
      </c>
      <c r="O1235" s="76">
        <v>6692442.5800000001</v>
      </c>
      <c r="P1235" s="56">
        <f t="shared" si="39"/>
        <v>0.4180484713043478</v>
      </c>
    </row>
    <row r="1236" spans="1:16" ht="14.4" hidden="1" x14ac:dyDescent="0.2">
      <c r="A1236" s="75" t="s">
        <v>451</v>
      </c>
      <c r="B1236" s="75" t="s">
        <v>452</v>
      </c>
      <c r="C1236" s="58" t="str">
        <f t="shared" si="38"/>
        <v>21375802 SISTEMA NACIONAL DE EDUCACIÓN MUSICAL</v>
      </c>
      <c r="D1236" s="75" t="s">
        <v>18</v>
      </c>
      <c r="E1236" s="75" t="s">
        <v>109</v>
      </c>
      <c r="F1236" s="75" t="s">
        <v>110</v>
      </c>
      <c r="G1236" s="76">
        <v>15450000</v>
      </c>
      <c r="H1236" s="76">
        <v>15450000</v>
      </c>
      <c r="I1236" s="76">
        <v>12211553.25</v>
      </c>
      <c r="J1236" s="76">
        <v>0</v>
      </c>
      <c r="K1236" s="76">
        <v>0</v>
      </c>
      <c r="L1236" s="76">
        <v>0</v>
      </c>
      <c r="M1236" s="76">
        <v>12135007.470000001</v>
      </c>
      <c r="N1236" s="76">
        <v>12135007.470000001</v>
      </c>
      <c r="O1236" s="76">
        <v>3314992.53</v>
      </c>
      <c r="P1236" s="56">
        <f t="shared" si="39"/>
        <v>0.78543737669902913</v>
      </c>
    </row>
    <row r="1237" spans="1:16" ht="14.4" hidden="1" x14ac:dyDescent="0.2">
      <c r="A1237" s="75" t="s">
        <v>451</v>
      </c>
      <c r="B1237" s="75" t="s">
        <v>452</v>
      </c>
      <c r="C1237" s="58" t="str">
        <f t="shared" si="38"/>
        <v>21375802 SISTEMA NACIONAL DE EDUCACIÓN MUSICAL</v>
      </c>
      <c r="D1237" s="75" t="s">
        <v>18</v>
      </c>
      <c r="E1237" s="75" t="s">
        <v>111</v>
      </c>
      <c r="F1237" s="75" t="s">
        <v>112</v>
      </c>
      <c r="G1237" s="76">
        <v>15450000</v>
      </c>
      <c r="H1237" s="76">
        <v>15450000</v>
      </c>
      <c r="I1237" s="76">
        <v>12211553.25</v>
      </c>
      <c r="J1237" s="76">
        <v>0</v>
      </c>
      <c r="K1237" s="76">
        <v>0</v>
      </c>
      <c r="L1237" s="76">
        <v>0</v>
      </c>
      <c r="M1237" s="76">
        <v>12135007.470000001</v>
      </c>
      <c r="N1237" s="76">
        <v>12135007.470000001</v>
      </c>
      <c r="O1237" s="76">
        <v>3314992.53</v>
      </c>
      <c r="P1237" s="56">
        <f t="shared" si="39"/>
        <v>0.78543737669902913</v>
      </c>
    </row>
    <row r="1238" spans="1:16" ht="14.4" hidden="1" x14ac:dyDescent="0.2">
      <c r="A1238" s="75" t="s">
        <v>451</v>
      </c>
      <c r="B1238" s="75" t="s">
        <v>452</v>
      </c>
      <c r="C1238" s="58" t="str">
        <f t="shared" si="38"/>
        <v>21375802 SISTEMA NACIONAL DE EDUCACIÓN MUSICAL</v>
      </c>
      <c r="D1238" s="75" t="s">
        <v>18</v>
      </c>
      <c r="E1238" s="75" t="s">
        <v>113</v>
      </c>
      <c r="F1238" s="75" t="s">
        <v>114</v>
      </c>
      <c r="G1238" s="76">
        <v>15000000</v>
      </c>
      <c r="H1238" s="76">
        <v>15000000</v>
      </c>
      <c r="I1238" s="76">
        <v>15000000</v>
      </c>
      <c r="J1238" s="76">
        <v>0</v>
      </c>
      <c r="K1238" s="76">
        <v>0</v>
      </c>
      <c r="L1238" s="76">
        <v>0</v>
      </c>
      <c r="M1238" s="76">
        <v>14999999.699999999</v>
      </c>
      <c r="N1238" s="76">
        <v>0</v>
      </c>
      <c r="O1238" s="76">
        <v>0.3</v>
      </c>
      <c r="P1238" s="56">
        <f t="shared" si="39"/>
        <v>0.9999999799999999</v>
      </c>
    </row>
    <row r="1239" spans="1:16" ht="14.4" hidden="1" x14ac:dyDescent="0.2">
      <c r="A1239" s="75" t="s">
        <v>451</v>
      </c>
      <c r="B1239" s="75" t="s">
        <v>452</v>
      </c>
      <c r="C1239" s="58" t="str">
        <f t="shared" si="38"/>
        <v>21375802 SISTEMA NACIONAL DE EDUCACIÓN MUSICAL</v>
      </c>
      <c r="D1239" s="75" t="s">
        <v>18</v>
      </c>
      <c r="E1239" s="75" t="s">
        <v>115</v>
      </c>
      <c r="F1239" s="75" t="s">
        <v>116</v>
      </c>
      <c r="G1239" s="76">
        <v>15000000</v>
      </c>
      <c r="H1239" s="76">
        <v>15000000</v>
      </c>
      <c r="I1239" s="76">
        <v>15000000</v>
      </c>
      <c r="J1239" s="76">
        <v>0</v>
      </c>
      <c r="K1239" s="76">
        <v>0</v>
      </c>
      <c r="L1239" s="76">
        <v>0</v>
      </c>
      <c r="M1239" s="76">
        <v>14999999.699999999</v>
      </c>
      <c r="N1239" s="76">
        <v>0</v>
      </c>
      <c r="O1239" s="76">
        <v>0.3</v>
      </c>
      <c r="P1239" s="56">
        <f t="shared" si="39"/>
        <v>0.9999999799999999</v>
      </c>
    </row>
    <row r="1240" spans="1:16" ht="14.4" hidden="1" x14ac:dyDescent="0.2">
      <c r="A1240" s="75" t="s">
        <v>451</v>
      </c>
      <c r="B1240" s="75" t="s">
        <v>452</v>
      </c>
      <c r="C1240" s="58" t="str">
        <f t="shared" si="38"/>
        <v>21375802 SISTEMA NACIONAL DE EDUCACIÓN MUSICAL</v>
      </c>
      <c r="D1240" s="75" t="s">
        <v>18</v>
      </c>
      <c r="E1240" s="75" t="s">
        <v>121</v>
      </c>
      <c r="F1240" s="75" t="s">
        <v>122</v>
      </c>
      <c r="G1240" s="76">
        <v>7210000</v>
      </c>
      <c r="H1240" s="76">
        <v>7210000</v>
      </c>
      <c r="I1240" s="76">
        <v>5110976.79</v>
      </c>
      <c r="J1240" s="76">
        <v>0</v>
      </c>
      <c r="K1240" s="76">
        <v>0</v>
      </c>
      <c r="L1240" s="76">
        <v>0</v>
      </c>
      <c r="M1240" s="76">
        <v>4397916.33</v>
      </c>
      <c r="N1240" s="76">
        <v>3210995.88</v>
      </c>
      <c r="O1240" s="76">
        <v>2812083.67</v>
      </c>
      <c r="P1240" s="56">
        <f t="shared" si="39"/>
        <v>0.60997452565880728</v>
      </c>
    </row>
    <row r="1241" spans="1:16" ht="14.4" hidden="1" x14ac:dyDescent="0.2">
      <c r="A1241" s="75" t="s">
        <v>451</v>
      </c>
      <c r="B1241" s="75" t="s">
        <v>452</v>
      </c>
      <c r="C1241" s="58" t="str">
        <f t="shared" si="38"/>
        <v>21375802 SISTEMA NACIONAL DE EDUCACIÓN MUSICAL</v>
      </c>
      <c r="D1241" s="75" t="s">
        <v>18</v>
      </c>
      <c r="E1241" s="75" t="s">
        <v>129</v>
      </c>
      <c r="F1241" s="75" t="s">
        <v>130</v>
      </c>
      <c r="G1241" s="76">
        <v>7210000</v>
      </c>
      <c r="H1241" s="76">
        <v>7210000</v>
      </c>
      <c r="I1241" s="76">
        <v>5110976.79</v>
      </c>
      <c r="J1241" s="76">
        <v>0</v>
      </c>
      <c r="K1241" s="76">
        <v>0</v>
      </c>
      <c r="L1241" s="76">
        <v>0</v>
      </c>
      <c r="M1241" s="76">
        <v>4397916.33</v>
      </c>
      <c r="N1241" s="76">
        <v>3210995.88</v>
      </c>
      <c r="O1241" s="76">
        <v>2812083.67</v>
      </c>
      <c r="P1241" s="56">
        <f t="shared" si="39"/>
        <v>0.60997452565880728</v>
      </c>
    </row>
    <row r="1242" spans="1:16" ht="14.4" hidden="1" x14ac:dyDescent="0.2">
      <c r="A1242" s="75" t="s">
        <v>451</v>
      </c>
      <c r="B1242" s="75" t="s">
        <v>452</v>
      </c>
      <c r="C1242" s="58" t="str">
        <f t="shared" si="38"/>
        <v>21375802 SISTEMA NACIONAL DE EDUCACIÓN MUSICAL</v>
      </c>
      <c r="D1242" s="75" t="s">
        <v>18</v>
      </c>
      <c r="E1242" s="75" t="s">
        <v>139</v>
      </c>
      <c r="F1242" s="75" t="s">
        <v>140</v>
      </c>
      <c r="G1242" s="76">
        <v>250000</v>
      </c>
      <c r="H1242" s="76">
        <v>250000</v>
      </c>
      <c r="I1242" s="76">
        <v>177218.33</v>
      </c>
      <c r="J1242" s="76">
        <v>0</v>
      </c>
      <c r="K1242" s="76">
        <v>0</v>
      </c>
      <c r="L1242" s="76">
        <v>0</v>
      </c>
      <c r="M1242" s="76">
        <v>0</v>
      </c>
      <c r="N1242" s="76">
        <v>0</v>
      </c>
      <c r="O1242" s="76">
        <v>250000</v>
      </c>
      <c r="P1242" s="56">
        <f t="shared" si="39"/>
        <v>0</v>
      </c>
    </row>
    <row r="1243" spans="1:16" ht="14.4" hidden="1" x14ac:dyDescent="0.2">
      <c r="A1243" s="75" t="s">
        <v>451</v>
      </c>
      <c r="B1243" s="75" t="s">
        <v>452</v>
      </c>
      <c r="C1243" s="58" t="str">
        <f t="shared" si="38"/>
        <v>21375802 SISTEMA NACIONAL DE EDUCACIÓN MUSICAL</v>
      </c>
      <c r="D1243" s="75" t="s">
        <v>18</v>
      </c>
      <c r="E1243" s="75" t="s">
        <v>143</v>
      </c>
      <c r="F1243" s="75" t="s">
        <v>144</v>
      </c>
      <c r="G1243" s="76">
        <v>250000</v>
      </c>
      <c r="H1243" s="76">
        <v>250000</v>
      </c>
      <c r="I1243" s="76">
        <v>177218.33</v>
      </c>
      <c r="J1243" s="76">
        <v>0</v>
      </c>
      <c r="K1243" s="76">
        <v>0</v>
      </c>
      <c r="L1243" s="76">
        <v>0</v>
      </c>
      <c r="M1243" s="76">
        <v>0</v>
      </c>
      <c r="N1243" s="76">
        <v>0</v>
      </c>
      <c r="O1243" s="76">
        <v>250000</v>
      </c>
      <c r="P1243" s="56">
        <f t="shared" si="39"/>
        <v>0</v>
      </c>
    </row>
    <row r="1244" spans="1:16" ht="14.4" hidden="1" x14ac:dyDescent="0.2">
      <c r="A1244" s="75" t="s">
        <v>451</v>
      </c>
      <c r="B1244" s="75" t="s">
        <v>452</v>
      </c>
      <c r="C1244" s="58" t="str">
        <f t="shared" si="38"/>
        <v>21375802 SISTEMA NACIONAL DE EDUCACIÓN MUSICAL</v>
      </c>
      <c r="D1244" s="75" t="s">
        <v>18</v>
      </c>
      <c r="E1244" s="75" t="s">
        <v>151</v>
      </c>
      <c r="F1244" s="75" t="s">
        <v>152</v>
      </c>
      <c r="G1244" s="76">
        <v>11500000</v>
      </c>
      <c r="H1244" s="76">
        <v>9950000</v>
      </c>
      <c r="I1244" s="76">
        <v>7795856.2599999998</v>
      </c>
      <c r="J1244" s="76">
        <v>0</v>
      </c>
      <c r="K1244" s="76">
        <v>0</v>
      </c>
      <c r="L1244" s="76">
        <v>0</v>
      </c>
      <c r="M1244" s="76">
        <v>6046739.2400000002</v>
      </c>
      <c r="N1244" s="76">
        <v>6046739.2400000002</v>
      </c>
      <c r="O1244" s="76">
        <v>3903260.76</v>
      </c>
      <c r="P1244" s="56">
        <f t="shared" si="39"/>
        <v>0.6077124864321608</v>
      </c>
    </row>
    <row r="1245" spans="1:16" ht="14.4" hidden="1" x14ac:dyDescent="0.2">
      <c r="A1245" s="75" t="s">
        <v>451</v>
      </c>
      <c r="B1245" s="75" t="s">
        <v>452</v>
      </c>
      <c r="C1245" s="58" t="str">
        <f t="shared" si="38"/>
        <v>21375802 SISTEMA NACIONAL DE EDUCACIÓN MUSICAL</v>
      </c>
      <c r="D1245" s="75" t="s">
        <v>18</v>
      </c>
      <c r="E1245" s="75" t="s">
        <v>153</v>
      </c>
      <c r="F1245" s="75" t="s">
        <v>154</v>
      </c>
      <c r="G1245" s="76">
        <v>7000000</v>
      </c>
      <c r="H1245" s="76">
        <v>5650000</v>
      </c>
      <c r="I1245" s="76">
        <v>3880966.11</v>
      </c>
      <c r="J1245" s="76">
        <v>0</v>
      </c>
      <c r="K1245" s="76">
        <v>0</v>
      </c>
      <c r="L1245" s="76">
        <v>0</v>
      </c>
      <c r="M1245" s="76">
        <v>2136091.7999999998</v>
      </c>
      <c r="N1245" s="76">
        <v>2136091.7999999998</v>
      </c>
      <c r="O1245" s="76">
        <v>3513908.2</v>
      </c>
      <c r="P1245" s="56">
        <f t="shared" si="39"/>
        <v>0.37806934513274332</v>
      </c>
    </row>
    <row r="1246" spans="1:16" ht="14.4" hidden="1" x14ac:dyDescent="0.2">
      <c r="A1246" s="75" t="s">
        <v>451</v>
      </c>
      <c r="B1246" s="75" t="s">
        <v>452</v>
      </c>
      <c r="C1246" s="58" t="str">
        <f t="shared" si="38"/>
        <v>21375802 SISTEMA NACIONAL DE EDUCACIÓN MUSICAL</v>
      </c>
      <c r="D1246" s="75" t="s">
        <v>18</v>
      </c>
      <c r="E1246" s="75" t="s">
        <v>155</v>
      </c>
      <c r="F1246" s="75" t="s">
        <v>156</v>
      </c>
      <c r="G1246" s="76">
        <v>6000000</v>
      </c>
      <c r="H1246" s="76">
        <v>5000000</v>
      </c>
      <c r="I1246" s="76">
        <v>3332316.37</v>
      </c>
      <c r="J1246" s="76">
        <v>0</v>
      </c>
      <c r="K1246" s="76">
        <v>0</v>
      </c>
      <c r="L1246" s="76">
        <v>0</v>
      </c>
      <c r="M1246" s="76">
        <v>2136091.7999999998</v>
      </c>
      <c r="N1246" s="76">
        <v>2136091.7999999998</v>
      </c>
      <c r="O1246" s="76">
        <v>2863908.2</v>
      </c>
      <c r="P1246" s="56">
        <f t="shared" si="39"/>
        <v>0.42721835999999996</v>
      </c>
    </row>
    <row r="1247" spans="1:16" ht="14.4" hidden="1" x14ac:dyDescent="0.2">
      <c r="A1247" s="75" t="s">
        <v>451</v>
      </c>
      <c r="B1247" s="75" t="s">
        <v>452</v>
      </c>
      <c r="C1247" s="58" t="str">
        <f t="shared" si="38"/>
        <v>21375802 SISTEMA NACIONAL DE EDUCACIÓN MUSICAL</v>
      </c>
      <c r="D1247" s="75" t="s">
        <v>18</v>
      </c>
      <c r="E1247" s="75" t="s">
        <v>159</v>
      </c>
      <c r="F1247" s="75" t="s">
        <v>160</v>
      </c>
      <c r="G1247" s="76">
        <v>1000000</v>
      </c>
      <c r="H1247" s="76">
        <v>650000</v>
      </c>
      <c r="I1247" s="76">
        <v>548649.74</v>
      </c>
      <c r="J1247" s="76">
        <v>0</v>
      </c>
      <c r="K1247" s="76">
        <v>0</v>
      </c>
      <c r="L1247" s="76">
        <v>0</v>
      </c>
      <c r="M1247" s="76">
        <v>0</v>
      </c>
      <c r="N1247" s="76">
        <v>0</v>
      </c>
      <c r="O1247" s="76">
        <v>650000</v>
      </c>
      <c r="P1247" s="56">
        <f t="shared" si="39"/>
        <v>0</v>
      </c>
    </row>
    <row r="1248" spans="1:16" ht="14.4" hidden="1" x14ac:dyDescent="0.2">
      <c r="A1248" s="75" t="s">
        <v>451</v>
      </c>
      <c r="B1248" s="75" t="s">
        <v>452</v>
      </c>
      <c r="C1248" s="58" t="str">
        <f t="shared" si="38"/>
        <v>21375802 SISTEMA NACIONAL DE EDUCACIÓN MUSICAL</v>
      </c>
      <c r="D1248" s="75" t="s">
        <v>18</v>
      </c>
      <c r="E1248" s="75" t="s">
        <v>189</v>
      </c>
      <c r="F1248" s="75" t="s">
        <v>190</v>
      </c>
      <c r="G1248" s="76">
        <v>4500000</v>
      </c>
      <c r="H1248" s="76">
        <v>4300000</v>
      </c>
      <c r="I1248" s="76">
        <v>3914890.15</v>
      </c>
      <c r="J1248" s="76">
        <v>0</v>
      </c>
      <c r="K1248" s="76">
        <v>0</v>
      </c>
      <c r="L1248" s="76">
        <v>0</v>
      </c>
      <c r="M1248" s="76">
        <v>3910647.44</v>
      </c>
      <c r="N1248" s="76">
        <v>3910647.44</v>
      </c>
      <c r="O1248" s="76">
        <v>389352.56</v>
      </c>
      <c r="P1248" s="56">
        <f t="shared" si="39"/>
        <v>0.90945289302325583</v>
      </c>
    </row>
    <row r="1249" spans="1:16" ht="14.4" hidden="1" x14ac:dyDescent="0.2">
      <c r="A1249" s="75" t="s">
        <v>451</v>
      </c>
      <c r="B1249" s="75" t="s">
        <v>452</v>
      </c>
      <c r="C1249" s="58" t="str">
        <f t="shared" si="38"/>
        <v>21375802 SISTEMA NACIONAL DE EDUCACIÓN MUSICAL</v>
      </c>
      <c r="D1249" s="75" t="s">
        <v>18</v>
      </c>
      <c r="E1249" s="75" t="s">
        <v>191</v>
      </c>
      <c r="F1249" s="75" t="s">
        <v>192</v>
      </c>
      <c r="G1249" s="76">
        <v>500000</v>
      </c>
      <c r="H1249" s="76">
        <v>500000</v>
      </c>
      <c r="I1249" s="76">
        <v>498124.51</v>
      </c>
      <c r="J1249" s="76">
        <v>0</v>
      </c>
      <c r="K1249" s="76">
        <v>0</v>
      </c>
      <c r="L1249" s="76">
        <v>0</v>
      </c>
      <c r="M1249" s="76">
        <v>495888.36</v>
      </c>
      <c r="N1249" s="76">
        <v>495888.36</v>
      </c>
      <c r="O1249" s="76">
        <v>4111.6400000000003</v>
      </c>
      <c r="P1249" s="56">
        <f t="shared" si="39"/>
        <v>0.99177671999999995</v>
      </c>
    </row>
    <row r="1250" spans="1:16" ht="14.4" hidden="1" x14ac:dyDescent="0.2">
      <c r="A1250" s="75" t="s">
        <v>451</v>
      </c>
      <c r="B1250" s="75" t="s">
        <v>452</v>
      </c>
      <c r="C1250" s="58" t="str">
        <f t="shared" si="38"/>
        <v>21375802 SISTEMA NACIONAL DE EDUCACIÓN MUSICAL</v>
      </c>
      <c r="D1250" s="75" t="s">
        <v>18</v>
      </c>
      <c r="E1250" s="75" t="s">
        <v>195</v>
      </c>
      <c r="F1250" s="75" t="s">
        <v>196</v>
      </c>
      <c r="G1250" s="76">
        <v>500000</v>
      </c>
      <c r="H1250" s="76">
        <v>300000</v>
      </c>
      <c r="I1250" s="76">
        <v>299208.95</v>
      </c>
      <c r="J1250" s="76">
        <v>0</v>
      </c>
      <c r="K1250" s="76">
        <v>0</v>
      </c>
      <c r="L1250" s="76">
        <v>0</v>
      </c>
      <c r="M1250" s="76">
        <v>297368.34000000003</v>
      </c>
      <c r="N1250" s="76">
        <v>297368.34000000003</v>
      </c>
      <c r="O1250" s="76">
        <v>2631.66</v>
      </c>
      <c r="P1250" s="56">
        <f t="shared" si="39"/>
        <v>0.9912278000000001</v>
      </c>
    </row>
    <row r="1251" spans="1:16" ht="14.4" hidden="1" x14ac:dyDescent="0.2">
      <c r="A1251" s="75" t="s">
        <v>451</v>
      </c>
      <c r="B1251" s="75" t="s">
        <v>452</v>
      </c>
      <c r="C1251" s="58" t="str">
        <f t="shared" si="38"/>
        <v>21375802 SISTEMA NACIONAL DE EDUCACIÓN MUSICAL</v>
      </c>
      <c r="D1251" s="75" t="s">
        <v>18</v>
      </c>
      <c r="E1251" s="75" t="s">
        <v>199</v>
      </c>
      <c r="F1251" s="75" t="s">
        <v>200</v>
      </c>
      <c r="G1251" s="76">
        <v>3500000</v>
      </c>
      <c r="H1251" s="76">
        <v>3500000</v>
      </c>
      <c r="I1251" s="76">
        <v>3117556.69</v>
      </c>
      <c r="J1251" s="76">
        <v>0</v>
      </c>
      <c r="K1251" s="76">
        <v>0</v>
      </c>
      <c r="L1251" s="76">
        <v>0</v>
      </c>
      <c r="M1251" s="76">
        <v>3117390.74</v>
      </c>
      <c r="N1251" s="76">
        <v>3117390.74</v>
      </c>
      <c r="O1251" s="76">
        <v>382609.26</v>
      </c>
      <c r="P1251" s="56">
        <f t="shared" si="39"/>
        <v>0.89068306857142865</v>
      </c>
    </row>
    <row r="1252" spans="1:16" ht="14.4" hidden="1" x14ac:dyDescent="0.2">
      <c r="A1252" s="75" t="s">
        <v>451</v>
      </c>
      <c r="B1252" s="75" t="s">
        <v>452</v>
      </c>
      <c r="C1252" s="58" t="str">
        <f t="shared" si="38"/>
        <v>21375802 SISTEMA NACIONAL DE EDUCACIÓN MUSICAL</v>
      </c>
      <c r="D1252" s="75" t="s">
        <v>18</v>
      </c>
      <c r="E1252" s="75" t="s">
        <v>207</v>
      </c>
      <c r="F1252" s="75" t="s">
        <v>208</v>
      </c>
      <c r="G1252" s="76">
        <v>145336842</v>
      </c>
      <c r="H1252" s="76">
        <v>145633365</v>
      </c>
      <c r="I1252" s="76">
        <v>125128981.33</v>
      </c>
      <c r="J1252" s="76">
        <v>0</v>
      </c>
      <c r="K1252" s="76">
        <v>0</v>
      </c>
      <c r="L1252" s="76">
        <v>0</v>
      </c>
      <c r="M1252" s="76">
        <v>90732799.579999998</v>
      </c>
      <c r="N1252" s="76">
        <v>90732799.579999998</v>
      </c>
      <c r="O1252" s="76">
        <v>54900565.420000002</v>
      </c>
      <c r="P1252" s="56">
        <f t="shared" si="39"/>
        <v>0.62302206352232536</v>
      </c>
    </row>
    <row r="1253" spans="1:16" ht="14.4" hidden="1" x14ac:dyDescent="0.2">
      <c r="A1253" s="75" t="s">
        <v>451</v>
      </c>
      <c r="B1253" s="75" t="s">
        <v>452</v>
      </c>
      <c r="C1253" s="58" t="str">
        <f t="shared" si="38"/>
        <v>21375802 SISTEMA NACIONAL DE EDUCACIÓN MUSICAL</v>
      </c>
      <c r="D1253" s="75" t="s">
        <v>18</v>
      </c>
      <c r="E1253" s="75" t="s">
        <v>209</v>
      </c>
      <c r="F1253" s="75" t="s">
        <v>210</v>
      </c>
      <c r="G1253" s="76">
        <v>36136842</v>
      </c>
      <c r="H1253" s="76">
        <v>36433365</v>
      </c>
      <c r="I1253" s="76">
        <v>35426900</v>
      </c>
      <c r="J1253" s="76">
        <v>0</v>
      </c>
      <c r="K1253" s="76">
        <v>0</v>
      </c>
      <c r="L1253" s="76">
        <v>0</v>
      </c>
      <c r="M1253" s="76">
        <v>15603696.82</v>
      </c>
      <c r="N1253" s="76">
        <v>15603696.82</v>
      </c>
      <c r="O1253" s="76">
        <v>20829668.18</v>
      </c>
      <c r="P1253" s="56">
        <f t="shared" si="39"/>
        <v>0.42828041878646128</v>
      </c>
    </row>
    <row r="1254" spans="1:16" ht="14.4" hidden="1" x14ac:dyDescent="0.2">
      <c r="A1254" s="75" t="s">
        <v>451</v>
      </c>
      <c r="B1254" s="75" t="s">
        <v>452</v>
      </c>
      <c r="C1254" s="58" t="str">
        <f t="shared" si="38"/>
        <v>21375802 SISTEMA NACIONAL DE EDUCACIÓN MUSICAL</v>
      </c>
      <c r="D1254" s="75" t="s">
        <v>18</v>
      </c>
      <c r="E1254" s="75" t="s">
        <v>459</v>
      </c>
      <c r="F1254" s="75" t="s">
        <v>212</v>
      </c>
      <c r="G1254" s="76">
        <v>31172990</v>
      </c>
      <c r="H1254" s="76">
        <v>31428782</v>
      </c>
      <c r="I1254" s="76">
        <v>30560568</v>
      </c>
      <c r="J1254" s="76">
        <v>0</v>
      </c>
      <c r="K1254" s="76">
        <v>0</v>
      </c>
      <c r="L1254" s="76">
        <v>0</v>
      </c>
      <c r="M1254" s="76">
        <v>13460331.859999999</v>
      </c>
      <c r="N1254" s="76">
        <v>13460331.859999999</v>
      </c>
      <c r="O1254" s="76">
        <v>17968450.140000001</v>
      </c>
      <c r="P1254" s="56">
        <f t="shared" si="39"/>
        <v>0.4282804169757517</v>
      </c>
    </row>
    <row r="1255" spans="1:16" ht="14.4" hidden="1" x14ac:dyDescent="0.2">
      <c r="A1255" s="75" t="s">
        <v>451</v>
      </c>
      <c r="B1255" s="75" t="s">
        <v>452</v>
      </c>
      <c r="C1255" s="58" t="str">
        <f t="shared" si="38"/>
        <v>21375802 SISTEMA NACIONAL DE EDUCACIÓN MUSICAL</v>
      </c>
      <c r="D1255" s="75" t="s">
        <v>18</v>
      </c>
      <c r="E1255" s="75" t="s">
        <v>460</v>
      </c>
      <c r="F1255" s="75" t="s">
        <v>214</v>
      </c>
      <c r="G1255" s="76">
        <v>4963852</v>
      </c>
      <c r="H1255" s="76">
        <v>5004583</v>
      </c>
      <c r="I1255" s="76">
        <v>4866332</v>
      </c>
      <c r="J1255" s="76">
        <v>0</v>
      </c>
      <c r="K1255" s="76">
        <v>0</v>
      </c>
      <c r="L1255" s="76">
        <v>0</v>
      </c>
      <c r="M1255" s="76">
        <v>2143364.96</v>
      </c>
      <c r="N1255" s="76">
        <v>2143364.96</v>
      </c>
      <c r="O1255" s="76">
        <v>2861218.04</v>
      </c>
      <c r="P1255" s="56">
        <f t="shared" si="39"/>
        <v>0.42828043015771744</v>
      </c>
    </row>
    <row r="1256" spans="1:16" ht="14.4" hidden="1" x14ac:dyDescent="0.2">
      <c r="A1256" s="75" t="s">
        <v>451</v>
      </c>
      <c r="B1256" s="75" t="s">
        <v>452</v>
      </c>
      <c r="C1256" s="58" t="str">
        <f t="shared" si="38"/>
        <v>21375802 SISTEMA NACIONAL DE EDUCACIÓN MUSICAL</v>
      </c>
      <c r="D1256" s="75" t="s">
        <v>18</v>
      </c>
      <c r="E1256" s="75" t="s">
        <v>223</v>
      </c>
      <c r="F1256" s="75" t="s">
        <v>224</v>
      </c>
      <c r="G1256" s="76">
        <v>25100000</v>
      </c>
      <c r="H1256" s="76">
        <v>25100000</v>
      </c>
      <c r="I1256" s="76">
        <v>22741874.059999999</v>
      </c>
      <c r="J1256" s="76">
        <v>0</v>
      </c>
      <c r="K1256" s="76">
        <v>0</v>
      </c>
      <c r="L1256" s="76">
        <v>0</v>
      </c>
      <c r="M1256" s="76">
        <v>9263602.7599999998</v>
      </c>
      <c r="N1256" s="76">
        <v>9263602.7599999998</v>
      </c>
      <c r="O1256" s="76">
        <v>15836397.24</v>
      </c>
      <c r="P1256" s="56">
        <f t="shared" si="39"/>
        <v>0.36906783904382467</v>
      </c>
    </row>
    <row r="1257" spans="1:16" ht="14.4" hidden="1" x14ac:dyDescent="0.2">
      <c r="A1257" s="75" t="s">
        <v>451</v>
      </c>
      <c r="B1257" s="75" t="s">
        <v>452</v>
      </c>
      <c r="C1257" s="58" t="str">
        <f t="shared" si="38"/>
        <v>21375802 SISTEMA NACIONAL DE EDUCACIÓN MUSICAL</v>
      </c>
      <c r="D1257" s="75" t="s">
        <v>18</v>
      </c>
      <c r="E1257" s="75" t="s">
        <v>225</v>
      </c>
      <c r="F1257" s="75" t="s">
        <v>226</v>
      </c>
      <c r="G1257" s="76">
        <v>8100000</v>
      </c>
      <c r="H1257" s="76">
        <v>8100000</v>
      </c>
      <c r="I1257" s="76">
        <v>5741874.0599999996</v>
      </c>
      <c r="J1257" s="76">
        <v>0</v>
      </c>
      <c r="K1257" s="76">
        <v>0</v>
      </c>
      <c r="L1257" s="76">
        <v>0</v>
      </c>
      <c r="M1257" s="76">
        <v>3028105.76</v>
      </c>
      <c r="N1257" s="76">
        <v>3028105.76</v>
      </c>
      <c r="O1257" s="76">
        <v>5071894.24</v>
      </c>
      <c r="P1257" s="56">
        <f t="shared" si="39"/>
        <v>0.37384021728395062</v>
      </c>
    </row>
    <row r="1258" spans="1:16" ht="14.4" hidden="1" x14ac:dyDescent="0.2">
      <c r="A1258" s="75" t="s">
        <v>451</v>
      </c>
      <c r="B1258" s="75" t="s">
        <v>452</v>
      </c>
      <c r="C1258" s="58" t="str">
        <f t="shared" si="38"/>
        <v>21375802 SISTEMA NACIONAL DE EDUCACIÓN MUSICAL</v>
      </c>
      <c r="D1258" s="75" t="s">
        <v>18</v>
      </c>
      <c r="E1258" s="75" t="s">
        <v>227</v>
      </c>
      <c r="F1258" s="75" t="s">
        <v>228</v>
      </c>
      <c r="G1258" s="76">
        <v>17000000</v>
      </c>
      <c r="H1258" s="76">
        <v>17000000</v>
      </c>
      <c r="I1258" s="76">
        <v>17000000</v>
      </c>
      <c r="J1258" s="76">
        <v>0</v>
      </c>
      <c r="K1258" s="76">
        <v>0</v>
      </c>
      <c r="L1258" s="76">
        <v>0</v>
      </c>
      <c r="M1258" s="76">
        <v>6235497</v>
      </c>
      <c r="N1258" s="76">
        <v>6235497</v>
      </c>
      <c r="O1258" s="76">
        <v>10764503</v>
      </c>
      <c r="P1258" s="56">
        <f t="shared" si="39"/>
        <v>0.36679394117647057</v>
      </c>
    </row>
    <row r="1259" spans="1:16" ht="14.4" hidden="1" x14ac:dyDescent="0.2">
      <c r="A1259" s="75" t="s">
        <v>451</v>
      </c>
      <c r="B1259" s="75" t="s">
        <v>452</v>
      </c>
      <c r="C1259" s="58" t="str">
        <f t="shared" si="38"/>
        <v>21375802 SISTEMA NACIONAL DE EDUCACIÓN MUSICAL</v>
      </c>
      <c r="D1259" s="75" t="s">
        <v>18</v>
      </c>
      <c r="E1259" s="75" t="s">
        <v>229</v>
      </c>
      <c r="F1259" s="75" t="s">
        <v>230</v>
      </c>
      <c r="G1259" s="76">
        <v>54000000</v>
      </c>
      <c r="H1259" s="76">
        <v>54000000</v>
      </c>
      <c r="I1259" s="76">
        <v>40500207.270000003</v>
      </c>
      <c r="J1259" s="76">
        <v>0</v>
      </c>
      <c r="K1259" s="76">
        <v>0</v>
      </c>
      <c r="L1259" s="76">
        <v>0</v>
      </c>
      <c r="M1259" s="76">
        <v>40500000</v>
      </c>
      <c r="N1259" s="76">
        <v>40500000</v>
      </c>
      <c r="O1259" s="76">
        <v>13500000</v>
      </c>
      <c r="P1259" s="56">
        <f t="shared" si="39"/>
        <v>0.75</v>
      </c>
    </row>
    <row r="1260" spans="1:16" ht="14.4" hidden="1" x14ac:dyDescent="0.2">
      <c r="A1260" s="75" t="s">
        <v>451</v>
      </c>
      <c r="B1260" s="75" t="s">
        <v>452</v>
      </c>
      <c r="C1260" s="58" t="str">
        <f t="shared" si="38"/>
        <v>21375802 SISTEMA NACIONAL DE EDUCACIÓN MUSICAL</v>
      </c>
      <c r="D1260" s="75" t="s">
        <v>18</v>
      </c>
      <c r="E1260" s="75" t="s">
        <v>461</v>
      </c>
      <c r="F1260" s="75" t="s">
        <v>462</v>
      </c>
      <c r="G1260" s="76">
        <v>54000000</v>
      </c>
      <c r="H1260" s="76">
        <v>54000000</v>
      </c>
      <c r="I1260" s="76">
        <v>40500207.270000003</v>
      </c>
      <c r="J1260" s="76">
        <v>0</v>
      </c>
      <c r="K1260" s="76">
        <v>0</v>
      </c>
      <c r="L1260" s="76">
        <v>0</v>
      </c>
      <c r="M1260" s="76">
        <v>40500000</v>
      </c>
      <c r="N1260" s="76">
        <v>40500000</v>
      </c>
      <c r="O1260" s="76">
        <v>13500000</v>
      </c>
      <c r="P1260" s="56">
        <f t="shared" si="39"/>
        <v>0.75</v>
      </c>
    </row>
    <row r="1261" spans="1:16" ht="14.4" hidden="1" x14ac:dyDescent="0.2">
      <c r="A1261" s="75" t="s">
        <v>451</v>
      </c>
      <c r="B1261" s="75" t="s">
        <v>452</v>
      </c>
      <c r="C1261" s="58" t="str">
        <f t="shared" si="38"/>
        <v>21375802 SISTEMA NACIONAL DE EDUCACIÓN MUSICAL</v>
      </c>
      <c r="D1261" s="75" t="s">
        <v>18</v>
      </c>
      <c r="E1261" s="75" t="s">
        <v>241</v>
      </c>
      <c r="F1261" s="75" t="s">
        <v>242</v>
      </c>
      <c r="G1261" s="76">
        <v>30100000</v>
      </c>
      <c r="H1261" s="76">
        <v>30100000</v>
      </c>
      <c r="I1261" s="76">
        <v>26460000</v>
      </c>
      <c r="J1261" s="76">
        <v>0</v>
      </c>
      <c r="K1261" s="76">
        <v>0</v>
      </c>
      <c r="L1261" s="76">
        <v>0</v>
      </c>
      <c r="M1261" s="76">
        <v>25365500</v>
      </c>
      <c r="N1261" s="76">
        <v>25365500</v>
      </c>
      <c r="O1261" s="76">
        <v>4734500</v>
      </c>
      <c r="P1261" s="56">
        <f t="shared" si="39"/>
        <v>0.84270764119601327</v>
      </c>
    </row>
    <row r="1262" spans="1:16" ht="14.4" hidden="1" x14ac:dyDescent="0.2">
      <c r="A1262" s="75" t="s">
        <v>451</v>
      </c>
      <c r="B1262" s="75" t="s">
        <v>452</v>
      </c>
      <c r="C1262" s="58" t="str">
        <f t="shared" si="38"/>
        <v>21375802 SISTEMA NACIONAL DE EDUCACIÓN MUSICAL</v>
      </c>
      <c r="D1262" s="75" t="s">
        <v>18</v>
      </c>
      <c r="E1262" s="75" t="s">
        <v>463</v>
      </c>
      <c r="F1262" s="75" t="s">
        <v>751</v>
      </c>
      <c r="G1262" s="76">
        <v>30100000</v>
      </c>
      <c r="H1262" s="76">
        <v>30100000</v>
      </c>
      <c r="I1262" s="76">
        <v>26460000</v>
      </c>
      <c r="J1262" s="76">
        <v>0</v>
      </c>
      <c r="K1262" s="76">
        <v>0</v>
      </c>
      <c r="L1262" s="76">
        <v>0</v>
      </c>
      <c r="M1262" s="76">
        <v>25365500</v>
      </c>
      <c r="N1262" s="76">
        <v>25365500</v>
      </c>
      <c r="O1262" s="76">
        <v>4734500</v>
      </c>
      <c r="P1262" s="56">
        <f t="shared" si="39"/>
        <v>0.84270764119601327</v>
      </c>
    </row>
    <row r="1263" spans="1:16" ht="14.4" hidden="1" x14ac:dyDescent="0.2">
      <c r="A1263" s="75" t="s">
        <v>451</v>
      </c>
      <c r="B1263" s="75" t="s">
        <v>452</v>
      </c>
      <c r="C1263" s="58" t="str">
        <f t="shared" si="38"/>
        <v>21375802 SISTEMA NACIONAL DE EDUCACIÓN MUSICAL</v>
      </c>
      <c r="D1263" s="75" t="s">
        <v>251</v>
      </c>
      <c r="E1263" s="75" t="s">
        <v>252</v>
      </c>
      <c r="F1263" s="75" t="s">
        <v>253</v>
      </c>
      <c r="G1263" s="76">
        <v>14542167</v>
      </c>
      <c r="H1263" s="76">
        <v>22442167</v>
      </c>
      <c r="I1263" s="76">
        <v>14542167</v>
      </c>
      <c r="J1263" s="76">
        <v>0</v>
      </c>
      <c r="K1263" s="76">
        <v>0</v>
      </c>
      <c r="L1263" s="76">
        <v>0</v>
      </c>
      <c r="M1263" s="76">
        <v>1586048.73</v>
      </c>
      <c r="N1263" s="76">
        <v>1586048.73</v>
      </c>
      <c r="O1263" s="76">
        <v>20856118.27</v>
      </c>
      <c r="P1263" s="56">
        <f t="shared" si="39"/>
        <v>7.0672708655986738E-2</v>
      </c>
    </row>
    <row r="1264" spans="1:16" ht="14.4" hidden="1" x14ac:dyDescent="0.2">
      <c r="A1264" s="75" t="s">
        <v>451</v>
      </c>
      <c r="B1264" s="75" t="s">
        <v>452</v>
      </c>
      <c r="C1264" s="58" t="str">
        <f t="shared" si="38"/>
        <v>21375802 SISTEMA NACIONAL DE EDUCACIÓN MUSICAL</v>
      </c>
      <c r="D1264" s="75" t="s">
        <v>251</v>
      </c>
      <c r="E1264" s="75" t="s">
        <v>254</v>
      </c>
      <c r="F1264" s="75" t="s">
        <v>255</v>
      </c>
      <c r="G1264" s="76">
        <v>14542167</v>
      </c>
      <c r="H1264" s="76">
        <v>22442167</v>
      </c>
      <c r="I1264" s="76">
        <v>14542167</v>
      </c>
      <c r="J1264" s="76">
        <v>0</v>
      </c>
      <c r="K1264" s="76">
        <v>0</v>
      </c>
      <c r="L1264" s="76">
        <v>0</v>
      </c>
      <c r="M1264" s="76">
        <v>1586048.73</v>
      </c>
      <c r="N1264" s="76">
        <v>1586048.73</v>
      </c>
      <c r="O1264" s="76">
        <v>20856118.27</v>
      </c>
      <c r="P1264" s="56">
        <f t="shared" si="39"/>
        <v>7.0672708655986738E-2</v>
      </c>
    </row>
    <row r="1265" spans="1:16" ht="14.4" hidden="1" x14ac:dyDescent="0.2">
      <c r="A1265" s="75" t="s">
        <v>451</v>
      </c>
      <c r="B1265" s="75" t="s">
        <v>452</v>
      </c>
      <c r="C1265" s="58" t="str">
        <f t="shared" si="38"/>
        <v>21375802 SISTEMA NACIONAL DE EDUCACIÓN MUSICAL</v>
      </c>
      <c r="D1265" s="75" t="s">
        <v>251</v>
      </c>
      <c r="E1265" s="75" t="s">
        <v>262</v>
      </c>
      <c r="F1265" s="75" t="s">
        <v>263</v>
      </c>
      <c r="G1265" s="76">
        <v>14542167</v>
      </c>
      <c r="H1265" s="76">
        <v>1742167</v>
      </c>
      <c r="I1265" s="76">
        <v>1742167</v>
      </c>
      <c r="J1265" s="76">
        <v>0</v>
      </c>
      <c r="K1265" s="76">
        <v>0</v>
      </c>
      <c r="L1265" s="76">
        <v>0</v>
      </c>
      <c r="M1265" s="76">
        <v>1586048.73</v>
      </c>
      <c r="N1265" s="76">
        <v>1586048.73</v>
      </c>
      <c r="O1265" s="76">
        <v>156118.26999999999</v>
      </c>
      <c r="P1265" s="56">
        <f t="shared" si="39"/>
        <v>0.91038845874132612</v>
      </c>
    </row>
    <row r="1266" spans="1:16" ht="14.4" hidden="1" x14ac:dyDescent="0.2">
      <c r="A1266" s="75" t="s">
        <v>451</v>
      </c>
      <c r="B1266" s="75" t="s">
        <v>452</v>
      </c>
      <c r="C1266" s="58" t="str">
        <f t="shared" si="38"/>
        <v>21375802 SISTEMA NACIONAL DE EDUCACIÓN MUSICAL</v>
      </c>
      <c r="D1266" s="75" t="s">
        <v>251</v>
      </c>
      <c r="E1266" s="75" t="s">
        <v>355</v>
      </c>
      <c r="F1266" s="75" t="s">
        <v>356</v>
      </c>
      <c r="G1266" s="76">
        <v>0</v>
      </c>
      <c r="H1266" s="76">
        <v>20700000</v>
      </c>
      <c r="I1266" s="76">
        <v>12800000</v>
      </c>
      <c r="J1266" s="76">
        <v>0</v>
      </c>
      <c r="K1266" s="76">
        <v>0</v>
      </c>
      <c r="L1266" s="76">
        <v>0</v>
      </c>
      <c r="M1266" s="76">
        <v>0</v>
      </c>
      <c r="N1266" s="76">
        <v>0</v>
      </c>
      <c r="O1266" s="76">
        <v>20700000</v>
      </c>
      <c r="P1266" s="56">
        <f t="shared" si="39"/>
        <v>0</v>
      </c>
    </row>
    <row r="1267" spans="1:16" ht="14.4" hidden="1" x14ac:dyDescent="0.2">
      <c r="A1267" s="75" t="s">
        <v>464</v>
      </c>
      <c r="B1267" s="75" t="s">
        <v>465</v>
      </c>
      <c r="C1267" s="58" t="str">
        <f t="shared" si="38"/>
        <v>21375803 TEATRO NACIONAL</v>
      </c>
      <c r="D1267" s="75" t="s">
        <v>18</v>
      </c>
      <c r="E1267" s="75" t="s">
        <v>19</v>
      </c>
      <c r="F1267" s="75" t="s">
        <v>19</v>
      </c>
      <c r="G1267" s="76">
        <v>3731415014</v>
      </c>
      <c r="H1267" s="76">
        <v>3727615014</v>
      </c>
      <c r="I1267" s="76">
        <v>3121603775.04</v>
      </c>
      <c r="J1267" s="76">
        <v>0</v>
      </c>
      <c r="K1267" s="76">
        <v>0</v>
      </c>
      <c r="L1267" s="76">
        <v>0</v>
      </c>
      <c r="M1267" s="76">
        <v>1515691643.1600001</v>
      </c>
      <c r="N1267" s="76">
        <v>1455918818.49</v>
      </c>
      <c r="O1267" s="76">
        <v>2211923370.8400002</v>
      </c>
      <c r="P1267" s="56">
        <f t="shared" si="39"/>
        <v>0.40661163705678754</v>
      </c>
    </row>
    <row r="1268" spans="1:16" ht="14.4" hidden="1" x14ac:dyDescent="0.2">
      <c r="A1268" s="75" t="s">
        <v>464</v>
      </c>
      <c r="B1268" s="75" t="s">
        <v>465</v>
      </c>
      <c r="C1268" s="58" t="str">
        <f t="shared" si="38"/>
        <v>21375803 TEATRO NACIONAL</v>
      </c>
      <c r="D1268" s="75" t="s">
        <v>18</v>
      </c>
      <c r="E1268" s="75" t="s">
        <v>21</v>
      </c>
      <c r="F1268" s="75" t="s">
        <v>22</v>
      </c>
      <c r="G1268" s="76">
        <v>1457747015</v>
      </c>
      <c r="H1268" s="76">
        <v>1457747015</v>
      </c>
      <c r="I1268" s="76">
        <v>1368841349</v>
      </c>
      <c r="J1268" s="76">
        <v>0</v>
      </c>
      <c r="K1268" s="76">
        <v>0</v>
      </c>
      <c r="L1268" s="76">
        <v>0</v>
      </c>
      <c r="M1268" s="76">
        <v>711591952.50999999</v>
      </c>
      <c r="N1268" s="76">
        <v>682458096.65999997</v>
      </c>
      <c r="O1268" s="76">
        <v>746155062.49000001</v>
      </c>
      <c r="P1268" s="56">
        <f t="shared" si="39"/>
        <v>0.48814502460840231</v>
      </c>
    </row>
    <row r="1269" spans="1:16" ht="14.4" hidden="1" x14ac:dyDescent="0.2">
      <c r="A1269" s="75" t="s">
        <v>464</v>
      </c>
      <c r="B1269" s="75" t="s">
        <v>465</v>
      </c>
      <c r="C1269" s="58" t="str">
        <f t="shared" si="38"/>
        <v>21375803 TEATRO NACIONAL</v>
      </c>
      <c r="D1269" s="75" t="s">
        <v>18</v>
      </c>
      <c r="E1269" s="75" t="s">
        <v>23</v>
      </c>
      <c r="F1269" s="75" t="s">
        <v>24</v>
      </c>
      <c r="G1269" s="76">
        <v>578929600</v>
      </c>
      <c r="H1269" s="76">
        <v>659745206</v>
      </c>
      <c r="I1269" s="76">
        <v>629035217</v>
      </c>
      <c r="J1269" s="76">
        <v>0</v>
      </c>
      <c r="K1269" s="76">
        <v>0</v>
      </c>
      <c r="L1269" s="76">
        <v>0</v>
      </c>
      <c r="M1269" s="76">
        <v>325560123.83999997</v>
      </c>
      <c r="N1269" s="76">
        <v>315665884.94</v>
      </c>
      <c r="O1269" s="76">
        <v>334185082.16000003</v>
      </c>
      <c r="P1269" s="56">
        <f t="shared" si="39"/>
        <v>0.49346341720897624</v>
      </c>
    </row>
    <row r="1270" spans="1:16" ht="14.4" hidden="1" x14ac:dyDescent="0.2">
      <c r="A1270" s="75" t="s">
        <v>464</v>
      </c>
      <c r="B1270" s="75" t="s">
        <v>465</v>
      </c>
      <c r="C1270" s="58" t="str">
        <f t="shared" si="38"/>
        <v>21375803 TEATRO NACIONAL</v>
      </c>
      <c r="D1270" s="75" t="s">
        <v>18</v>
      </c>
      <c r="E1270" s="75" t="s">
        <v>25</v>
      </c>
      <c r="F1270" s="75" t="s">
        <v>26</v>
      </c>
      <c r="G1270" s="76">
        <v>563929600</v>
      </c>
      <c r="H1270" s="76">
        <v>644745206</v>
      </c>
      <c r="I1270" s="76">
        <v>614035217</v>
      </c>
      <c r="J1270" s="76">
        <v>0</v>
      </c>
      <c r="K1270" s="76">
        <v>0</v>
      </c>
      <c r="L1270" s="76">
        <v>0</v>
      </c>
      <c r="M1270" s="76">
        <v>319498513.83999997</v>
      </c>
      <c r="N1270" s="76">
        <v>309760915.87</v>
      </c>
      <c r="O1270" s="76">
        <v>325246692.16000003</v>
      </c>
      <c r="P1270" s="56">
        <f t="shared" si="39"/>
        <v>0.49554228688596091</v>
      </c>
    </row>
    <row r="1271" spans="1:16" ht="14.4" hidden="1" x14ac:dyDescent="0.2">
      <c r="A1271" s="75" t="s">
        <v>464</v>
      </c>
      <c r="B1271" s="75" t="s">
        <v>465</v>
      </c>
      <c r="C1271" s="58" t="str">
        <f t="shared" si="38"/>
        <v>21375803 TEATRO NACIONAL</v>
      </c>
      <c r="D1271" s="75" t="s">
        <v>18</v>
      </c>
      <c r="E1271" s="75" t="s">
        <v>27</v>
      </c>
      <c r="F1271" s="75" t="s">
        <v>28</v>
      </c>
      <c r="G1271" s="76">
        <v>15000000</v>
      </c>
      <c r="H1271" s="76">
        <v>15000000</v>
      </c>
      <c r="I1271" s="76">
        <v>15000000</v>
      </c>
      <c r="J1271" s="76">
        <v>0</v>
      </c>
      <c r="K1271" s="76">
        <v>0</v>
      </c>
      <c r="L1271" s="76">
        <v>0</v>
      </c>
      <c r="M1271" s="76">
        <v>6061610</v>
      </c>
      <c r="N1271" s="76">
        <v>5904969.0700000003</v>
      </c>
      <c r="O1271" s="76">
        <v>8938390</v>
      </c>
      <c r="P1271" s="56">
        <f t="shared" si="39"/>
        <v>0.40410733333333332</v>
      </c>
    </row>
    <row r="1272" spans="1:16" ht="14.4" hidden="1" x14ac:dyDescent="0.2">
      <c r="A1272" s="75" t="s">
        <v>464</v>
      </c>
      <c r="B1272" s="75" t="s">
        <v>465</v>
      </c>
      <c r="C1272" s="58" t="str">
        <f t="shared" si="38"/>
        <v>21375803 TEATRO NACIONAL</v>
      </c>
      <c r="D1272" s="75" t="s">
        <v>18</v>
      </c>
      <c r="E1272" s="75" t="s">
        <v>29</v>
      </c>
      <c r="F1272" s="75" t="s">
        <v>30</v>
      </c>
      <c r="G1272" s="76">
        <v>152100000</v>
      </c>
      <c r="H1272" s="76">
        <v>120899740</v>
      </c>
      <c r="I1272" s="76">
        <v>89699740</v>
      </c>
      <c r="J1272" s="76">
        <v>0</v>
      </c>
      <c r="K1272" s="76">
        <v>0</v>
      </c>
      <c r="L1272" s="76">
        <v>0</v>
      </c>
      <c r="M1272" s="76">
        <v>35104829.359999999</v>
      </c>
      <c r="N1272" s="76">
        <v>34466075.359999999</v>
      </c>
      <c r="O1272" s="76">
        <v>85794910.640000001</v>
      </c>
      <c r="P1272" s="56">
        <f t="shared" si="39"/>
        <v>0.2903631501606207</v>
      </c>
    </row>
    <row r="1273" spans="1:16" ht="14.4" hidden="1" x14ac:dyDescent="0.2">
      <c r="A1273" s="75" t="s">
        <v>464</v>
      </c>
      <c r="B1273" s="75" t="s">
        <v>465</v>
      </c>
      <c r="C1273" s="58" t="str">
        <f t="shared" si="38"/>
        <v>21375803 TEATRO NACIONAL</v>
      </c>
      <c r="D1273" s="75" t="s">
        <v>18</v>
      </c>
      <c r="E1273" s="75" t="s">
        <v>31</v>
      </c>
      <c r="F1273" s="75" t="s">
        <v>32</v>
      </c>
      <c r="G1273" s="76">
        <v>152100000</v>
      </c>
      <c r="H1273" s="76">
        <v>120899740</v>
      </c>
      <c r="I1273" s="76">
        <v>89699740</v>
      </c>
      <c r="J1273" s="76">
        <v>0</v>
      </c>
      <c r="K1273" s="76">
        <v>0</v>
      </c>
      <c r="L1273" s="76">
        <v>0</v>
      </c>
      <c r="M1273" s="76">
        <v>35104829.359999999</v>
      </c>
      <c r="N1273" s="76">
        <v>34466075.359999999</v>
      </c>
      <c r="O1273" s="76">
        <v>85794910.640000001</v>
      </c>
      <c r="P1273" s="56">
        <f t="shared" si="39"/>
        <v>0.2903631501606207</v>
      </c>
    </row>
    <row r="1274" spans="1:16" ht="14.4" hidden="1" x14ac:dyDescent="0.2">
      <c r="A1274" s="75" t="s">
        <v>464</v>
      </c>
      <c r="B1274" s="75" t="s">
        <v>465</v>
      </c>
      <c r="C1274" s="58" t="str">
        <f t="shared" si="38"/>
        <v>21375803 TEATRO NACIONAL</v>
      </c>
      <c r="D1274" s="75" t="s">
        <v>18</v>
      </c>
      <c r="E1274" s="75" t="s">
        <v>33</v>
      </c>
      <c r="F1274" s="75" t="s">
        <v>34</v>
      </c>
      <c r="G1274" s="76">
        <v>488791558</v>
      </c>
      <c r="H1274" s="76">
        <v>439176212</v>
      </c>
      <c r="I1274" s="76">
        <v>420848500</v>
      </c>
      <c r="J1274" s="76">
        <v>0</v>
      </c>
      <c r="K1274" s="76">
        <v>0</v>
      </c>
      <c r="L1274" s="76">
        <v>0</v>
      </c>
      <c r="M1274" s="76">
        <v>229031383.96000001</v>
      </c>
      <c r="N1274" s="76">
        <v>224998869</v>
      </c>
      <c r="O1274" s="76">
        <v>210144828.03999999</v>
      </c>
      <c r="P1274" s="56">
        <f t="shared" si="39"/>
        <v>0.5215022528588138</v>
      </c>
    </row>
    <row r="1275" spans="1:16" ht="14.4" hidden="1" x14ac:dyDescent="0.2">
      <c r="A1275" s="75" t="s">
        <v>464</v>
      </c>
      <c r="B1275" s="75" t="s">
        <v>465</v>
      </c>
      <c r="C1275" s="58" t="str">
        <f t="shared" si="38"/>
        <v>21375803 TEATRO NACIONAL</v>
      </c>
      <c r="D1275" s="75" t="s">
        <v>18</v>
      </c>
      <c r="E1275" s="75" t="s">
        <v>35</v>
      </c>
      <c r="F1275" s="75" t="s">
        <v>36</v>
      </c>
      <c r="G1275" s="76">
        <v>167300000</v>
      </c>
      <c r="H1275" s="76">
        <v>137870041</v>
      </c>
      <c r="I1275" s="76">
        <v>132845369</v>
      </c>
      <c r="J1275" s="76">
        <v>0</v>
      </c>
      <c r="K1275" s="76">
        <v>0</v>
      </c>
      <c r="L1275" s="76">
        <v>0</v>
      </c>
      <c r="M1275" s="76">
        <v>78106180.980000004</v>
      </c>
      <c r="N1275" s="76">
        <v>76975220.680000007</v>
      </c>
      <c r="O1275" s="76">
        <v>59763860.020000003</v>
      </c>
      <c r="P1275" s="56">
        <f t="shared" si="39"/>
        <v>0.56652032895239368</v>
      </c>
    </row>
    <row r="1276" spans="1:16" ht="14.4" hidden="1" x14ac:dyDescent="0.2">
      <c r="A1276" s="75" t="s">
        <v>464</v>
      </c>
      <c r="B1276" s="75" t="s">
        <v>465</v>
      </c>
      <c r="C1276" s="58" t="str">
        <f t="shared" si="38"/>
        <v>21375803 TEATRO NACIONAL</v>
      </c>
      <c r="D1276" s="75" t="s">
        <v>18</v>
      </c>
      <c r="E1276" s="75" t="s">
        <v>37</v>
      </c>
      <c r="F1276" s="75" t="s">
        <v>38</v>
      </c>
      <c r="G1276" s="76">
        <v>132599640</v>
      </c>
      <c r="H1276" s="76">
        <v>115622742</v>
      </c>
      <c r="I1276" s="76">
        <v>109002106</v>
      </c>
      <c r="J1276" s="76">
        <v>0</v>
      </c>
      <c r="K1276" s="76">
        <v>0</v>
      </c>
      <c r="L1276" s="76">
        <v>0</v>
      </c>
      <c r="M1276" s="76">
        <v>66747402.920000002</v>
      </c>
      <c r="N1276" s="76">
        <v>64246384.420000002</v>
      </c>
      <c r="O1276" s="76">
        <v>48875339.079999998</v>
      </c>
      <c r="P1276" s="56">
        <f t="shared" si="39"/>
        <v>0.57728610968247063</v>
      </c>
    </row>
    <row r="1277" spans="1:16" ht="14.4" hidden="1" x14ac:dyDescent="0.2">
      <c r="A1277" s="75" t="s">
        <v>464</v>
      </c>
      <c r="B1277" s="75" t="s">
        <v>465</v>
      </c>
      <c r="C1277" s="58" t="str">
        <f t="shared" si="38"/>
        <v>21375803 TEATRO NACIONAL</v>
      </c>
      <c r="D1277" s="75" t="s">
        <v>18</v>
      </c>
      <c r="E1277" s="75" t="s">
        <v>39</v>
      </c>
      <c r="F1277" s="75" t="s">
        <v>40</v>
      </c>
      <c r="G1277" s="76">
        <v>91575835</v>
      </c>
      <c r="H1277" s="76">
        <v>91575835</v>
      </c>
      <c r="I1277" s="76">
        <v>87905060</v>
      </c>
      <c r="J1277" s="76">
        <v>0</v>
      </c>
      <c r="K1277" s="76">
        <v>0</v>
      </c>
      <c r="L1277" s="76">
        <v>0</v>
      </c>
      <c r="M1277" s="76">
        <v>3538268.12</v>
      </c>
      <c r="N1277" s="76">
        <v>3538268.11</v>
      </c>
      <c r="O1277" s="76">
        <v>88037566.879999995</v>
      </c>
      <c r="P1277" s="56">
        <f t="shared" si="39"/>
        <v>3.863757420284511E-2</v>
      </c>
    </row>
    <row r="1278" spans="1:16" ht="14.4" hidden="1" x14ac:dyDescent="0.2">
      <c r="A1278" s="75" t="s">
        <v>464</v>
      </c>
      <c r="B1278" s="75" t="s">
        <v>465</v>
      </c>
      <c r="C1278" s="58" t="str">
        <f t="shared" si="38"/>
        <v>21375803 TEATRO NACIONAL</v>
      </c>
      <c r="D1278" s="75" t="s">
        <v>18</v>
      </c>
      <c r="E1278" s="75" t="s">
        <v>41</v>
      </c>
      <c r="F1278" s="75" t="s">
        <v>42</v>
      </c>
      <c r="G1278" s="76">
        <v>71716083</v>
      </c>
      <c r="H1278" s="76">
        <v>71716083</v>
      </c>
      <c r="I1278" s="76">
        <v>70416083</v>
      </c>
      <c r="J1278" s="76">
        <v>0</v>
      </c>
      <c r="K1278" s="76">
        <v>0</v>
      </c>
      <c r="L1278" s="76">
        <v>0</v>
      </c>
      <c r="M1278" s="76">
        <v>69758643.060000002</v>
      </c>
      <c r="N1278" s="76">
        <v>69520452.109999999</v>
      </c>
      <c r="O1278" s="76">
        <v>1957439.94</v>
      </c>
      <c r="P1278" s="56">
        <f t="shared" si="39"/>
        <v>0.97270570479985641</v>
      </c>
    </row>
    <row r="1279" spans="1:16" ht="14.4" hidden="1" x14ac:dyDescent="0.2">
      <c r="A1279" s="75" t="s">
        <v>464</v>
      </c>
      <c r="B1279" s="75" t="s">
        <v>465</v>
      </c>
      <c r="C1279" s="58" t="str">
        <f t="shared" si="38"/>
        <v>21375803 TEATRO NACIONAL</v>
      </c>
      <c r="D1279" s="75" t="s">
        <v>18</v>
      </c>
      <c r="E1279" s="75" t="s">
        <v>43</v>
      </c>
      <c r="F1279" s="75" t="s">
        <v>44</v>
      </c>
      <c r="G1279" s="76">
        <v>25600000</v>
      </c>
      <c r="H1279" s="76">
        <v>22391511</v>
      </c>
      <c r="I1279" s="76">
        <v>20679882</v>
      </c>
      <c r="J1279" s="76">
        <v>0</v>
      </c>
      <c r="K1279" s="76">
        <v>0</v>
      </c>
      <c r="L1279" s="76">
        <v>0</v>
      </c>
      <c r="M1279" s="76">
        <v>10880888.880000001</v>
      </c>
      <c r="N1279" s="76">
        <v>10718543.68</v>
      </c>
      <c r="O1279" s="76">
        <v>11510622.119999999</v>
      </c>
      <c r="P1279" s="56">
        <f t="shared" si="39"/>
        <v>0.4859381253904661</v>
      </c>
    </row>
    <row r="1280" spans="1:16" ht="14.4" hidden="1" x14ac:dyDescent="0.2">
      <c r="A1280" s="75" t="s">
        <v>464</v>
      </c>
      <c r="B1280" s="75" t="s">
        <v>465</v>
      </c>
      <c r="C1280" s="58" t="str">
        <f t="shared" si="38"/>
        <v>21375803 TEATRO NACIONAL</v>
      </c>
      <c r="D1280" s="75" t="s">
        <v>18</v>
      </c>
      <c r="E1280" s="75" t="s">
        <v>45</v>
      </c>
      <c r="F1280" s="75" t="s">
        <v>46</v>
      </c>
      <c r="G1280" s="76">
        <v>110003920</v>
      </c>
      <c r="H1280" s="76">
        <v>110003920</v>
      </c>
      <c r="I1280" s="76">
        <v>105707394</v>
      </c>
      <c r="J1280" s="76">
        <v>0</v>
      </c>
      <c r="K1280" s="76">
        <v>0</v>
      </c>
      <c r="L1280" s="76">
        <v>0</v>
      </c>
      <c r="M1280" s="76">
        <v>55155403.549999997</v>
      </c>
      <c r="N1280" s="76">
        <v>47934182.549999997</v>
      </c>
      <c r="O1280" s="76">
        <v>54848516.450000003</v>
      </c>
      <c r="P1280" s="56">
        <f t="shared" si="39"/>
        <v>0.50139489165477014</v>
      </c>
    </row>
    <row r="1281" spans="1:16" ht="14.4" hidden="1" x14ac:dyDescent="0.2">
      <c r="A1281" s="75" t="s">
        <v>464</v>
      </c>
      <c r="B1281" s="75" t="s">
        <v>465</v>
      </c>
      <c r="C1281" s="58" t="str">
        <f t="shared" si="38"/>
        <v>21375803 TEATRO NACIONAL</v>
      </c>
      <c r="D1281" s="75" t="s">
        <v>18</v>
      </c>
      <c r="E1281" s="75" t="s">
        <v>466</v>
      </c>
      <c r="F1281" s="75" t="s">
        <v>48</v>
      </c>
      <c r="G1281" s="76">
        <v>104362693</v>
      </c>
      <c r="H1281" s="76">
        <v>104362693</v>
      </c>
      <c r="I1281" s="76">
        <v>100286502</v>
      </c>
      <c r="J1281" s="76">
        <v>0</v>
      </c>
      <c r="K1281" s="76">
        <v>0</v>
      </c>
      <c r="L1281" s="76">
        <v>0</v>
      </c>
      <c r="M1281" s="76">
        <v>52327470.280000001</v>
      </c>
      <c r="N1281" s="76">
        <v>45476568.280000001</v>
      </c>
      <c r="O1281" s="76">
        <v>52035222.719999999</v>
      </c>
      <c r="P1281" s="56">
        <f t="shared" si="39"/>
        <v>0.50140015340539368</v>
      </c>
    </row>
    <row r="1282" spans="1:16" ht="14.4" hidden="1" x14ac:dyDescent="0.2">
      <c r="A1282" s="75" t="s">
        <v>464</v>
      </c>
      <c r="B1282" s="75" t="s">
        <v>465</v>
      </c>
      <c r="C1282" s="58" t="str">
        <f t="shared" si="38"/>
        <v>21375803 TEATRO NACIONAL</v>
      </c>
      <c r="D1282" s="75" t="s">
        <v>18</v>
      </c>
      <c r="E1282" s="75" t="s">
        <v>467</v>
      </c>
      <c r="F1282" s="75" t="s">
        <v>50</v>
      </c>
      <c r="G1282" s="76">
        <v>5641227</v>
      </c>
      <c r="H1282" s="76">
        <v>5641227</v>
      </c>
      <c r="I1282" s="76">
        <v>5420892</v>
      </c>
      <c r="J1282" s="76">
        <v>0</v>
      </c>
      <c r="K1282" s="76">
        <v>0</v>
      </c>
      <c r="L1282" s="76">
        <v>0</v>
      </c>
      <c r="M1282" s="76">
        <v>2827933.27</v>
      </c>
      <c r="N1282" s="76">
        <v>2457614.27</v>
      </c>
      <c r="O1282" s="76">
        <v>2813293.73</v>
      </c>
      <c r="P1282" s="56">
        <f t="shared" si="39"/>
        <v>0.50129754927429793</v>
      </c>
    </row>
    <row r="1283" spans="1:16" ht="14.4" hidden="1" x14ac:dyDescent="0.2">
      <c r="A1283" s="75" t="s">
        <v>464</v>
      </c>
      <c r="B1283" s="75" t="s">
        <v>465</v>
      </c>
      <c r="C1283" s="58" t="str">
        <f t="shared" si="38"/>
        <v>21375803 TEATRO NACIONAL</v>
      </c>
      <c r="D1283" s="75" t="s">
        <v>18</v>
      </c>
      <c r="E1283" s="75" t="s">
        <v>51</v>
      </c>
      <c r="F1283" s="75" t="s">
        <v>52</v>
      </c>
      <c r="G1283" s="76">
        <v>127921937</v>
      </c>
      <c r="H1283" s="76">
        <v>127921937</v>
      </c>
      <c r="I1283" s="76">
        <v>123550498</v>
      </c>
      <c r="J1283" s="76">
        <v>0</v>
      </c>
      <c r="K1283" s="76">
        <v>0</v>
      </c>
      <c r="L1283" s="76">
        <v>0</v>
      </c>
      <c r="M1283" s="76">
        <v>66740211.799999997</v>
      </c>
      <c r="N1283" s="76">
        <v>59393084.810000002</v>
      </c>
      <c r="O1283" s="76">
        <v>61181725.200000003</v>
      </c>
      <c r="P1283" s="56">
        <f t="shared" si="39"/>
        <v>0.52172608830962275</v>
      </c>
    </row>
    <row r="1284" spans="1:16" ht="14.4" hidden="1" x14ac:dyDescent="0.2">
      <c r="A1284" s="75" t="s">
        <v>464</v>
      </c>
      <c r="B1284" s="75" t="s">
        <v>465</v>
      </c>
      <c r="C1284" s="58" t="str">
        <f t="shared" si="38"/>
        <v>21375803 TEATRO NACIONAL</v>
      </c>
      <c r="D1284" s="75" t="s">
        <v>18</v>
      </c>
      <c r="E1284" s="75" t="s">
        <v>468</v>
      </c>
      <c r="F1284" s="75" t="s">
        <v>54</v>
      </c>
      <c r="G1284" s="76">
        <v>61150897</v>
      </c>
      <c r="H1284" s="76">
        <v>61150897</v>
      </c>
      <c r="I1284" s="76">
        <v>58762470</v>
      </c>
      <c r="J1284" s="76">
        <v>0</v>
      </c>
      <c r="K1284" s="76">
        <v>0</v>
      </c>
      <c r="L1284" s="76">
        <v>0</v>
      </c>
      <c r="M1284" s="76">
        <v>30565221.52</v>
      </c>
      <c r="N1284" s="76">
        <v>26550962.52</v>
      </c>
      <c r="O1284" s="76">
        <v>30585675.48</v>
      </c>
      <c r="P1284" s="56">
        <f t="shared" si="39"/>
        <v>0.49983275829952256</v>
      </c>
    </row>
    <row r="1285" spans="1:16" ht="14.4" hidden="1" x14ac:dyDescent="0.2">
      <c r="A1285" s="75" t="s">
        <v>464</v>
      </c>
      <c r="B1285" s="75" t="s">
        <v>465</v>
      </c>
      <c r="C1285" s="58" t="str">
        <f t="shared" si="38"/>
        <v>21375803 TEATRO NACIONAL</v>
      </c>
      <c r="D1285" s="75" t="s">
        <v>18</v>
      </c>
      <c r="E1285" s="75" t="s">
        <v>469</v>
      </c>
      <c r="F1285" s="75" t="s">
        <v>56</v>
      </c>
      <c r="G1285" s="76">
        <v>33847360</v>
      </c>
      <c r="H1285" s="76">
        <v>33847360</v>
      </c>
      <c r="I1285" s="76">
        <v>32525352</v>
      </c>
      <c r="J1285" s="76">
        <v>0</v>
      </c>
      <c r="K1285" s="76">
        <v>0</v>
      </c>
      <c r="L1285" s="76">
        <v>0</v>
      </c>
      <c r="M1285" s="76">
        <v>16658253.52</v>
      </c>
      <c r="N1285" s="76">
        <v>14436343.52</v>
      </c>
      <c r="O1285" s="76">
        <v>17189106.48</v>
      </c>
      <c r="P1285" s="56">
        <f t="shared" si="39"/>
        <v>0.49215813345560777</v>
      </c>
    </row>
    <row r="1286" spans="1:16" ht="14.4" hidden="1" x14ac:dyDescent="0.2">
      <c r="A1286" s="75" t="s">
        <v>464</v>
      </c>
      <c r="B1286" s="75" t="s">
        <v>465</v>
      </c>
      <c r="C1286" s="58" t="str">
        <f t="shared" si="38"/>
        <v>21375803 TEATRO NACIONAL</v>
      </c>
      <c r="D1286" s="75" t="s">
        <v>18</v>
      </c>
      <c r="E1286" s="75" t="s">
        <v>470</v>
      </c>
      <c r="F1286" s="75" t="s">
        <v>58</v>
      </c>
      <c r="G1286" s="76">
        <v>16923680</v>
      </c>
      <c r="H1286" s="76">
        <v>16923680</v>
      </c>
      <c r="I1286" s="76">
        <v>16262676</v>
      </c>
      <c r="J1286" s="76">
        <v>0</v>
      </c>
      <c r="K1286" s="76">
        <v>0</v>
      </c>
      <c r="L1286" s="76">
        <v>0</v>
      </c>
      <c r="M1286" s="76">
        <v>8789914.1999999993</v>
      </c>
      <c r="N1286" s="76">
        <v>7678956.2199999997</v>
      </c>
      <c r="O1286" s="76">
        <v>8133765.7999999998</v>
      </c>
      <c r="P1286" s="56">
        <f t="shared" si="39"/>
        <v>0.51938551189812143</v>
      </c>
    </row>
    <row r="1287" spans="1:16" ht="14.4" hidden="1" x14ac:dyDescent="0.2">
      <c r="A1287" s="75" t="s">
        <v>464</v>
      </c>
      <c r="B1287" s="75" t="s">
        <v>465</v>
      </c>
      <c r="C1287" s="58" t="str">
        <f t="shared" ref="C1287:C1350" si="40">+CONCATENATE(A1287," ",B1287)</f>
        <v>21375803 TEATRO NACIONAL</v>
      </c>
      <c r="D1287" s="75" t="s">
        <v>18</v>
      </c>
      <c r="E1287" s="75" t="s">
        <v>471</v>
      </c>
      <c r="F1287" s="75" t="s">
        <v>60</v>
      </c>
      <c r="G1287" s="76">
        <v>16000000</v>
      </c>
      <c r="H1287" s="76">
        <v>16000000</v>
      </c>
      <c r="I1287" s="76">
        <v>16000000</v>
      </c>
      <c r="J1287" s="76">
        <v>0</v>
      </c>
      <c r="K1287" s="76">
        <v>0</v>
      </c>
      <c r="L1287" s="76">
        <v>0</v>
      </c>
      <c r="M1287" s="76">
        <v>10726822.560000001</v>
      </c>
      <c r="N1287" s="76">
        <v>10726822.550000001</v>
      </c>
      <c r="O1287" s="76">
        <v>5273177.4400000004</v>
      </c>
      <c r="P1287" s="56">
        <f t="shared" ref="P1287:P1350" si="41">+IFERROR(M1287/H1287,0)</f>
        <v>0.67042641000000003</v>
      </c>
    </row>
    <row r="1288" spans="1:16" ht="14.4" hidden="1" x14ac:dyDescent="0.2">
      <c r="A1288" s="75" t="s">
        <v>464</v>
      </c>
      <c r="B1288" s="75" t="s">
        <v>465</v>
      </c>
      <c r="C1288" s="58" t="str">
        <f t="shared" si="40"/>
        <v>21375803 TEATRO NACIONAL</v>
      </c>
      <c r="D1288" s="75" t="s">
        <v>18</v>
      </c>
      <c r="E1288" s="75" t="s">
        <v>61</v>
      </c>
      <c r="F1288" s="75" t="s">
        <v>62</v>
      </c>
      <c r="G1288" s="76">
        <v>1517639024</v>
      </c>
      <c r="H1288" s="76">
        <v>1517639024</v>
      </c>
      <c r="I1288" s="76">
        <v>1073917411.5799999</v>
      </c>
      <c r="J1288" s="76">
        <v>0</v>
      </c>
      <c r="K1288" s="76">
        <v>0</v>
      </c>
      <c r="L1288" s="76">
        <v>0</v>
      </c>
      <c r="M1288" s="76">
        <v>619581204.54999995</v>
      </c>
      <c r="N1288" s="76">
        <v>602352588.60000002</v>
      </c>
      <c r="O1288" s="76">
        <v>898057819.45000005</v>
      </c>
      <c r="P1288" s="56">
        <f t="shared" si="41"/>
        <v>0.4082533426934335</v>
      </c>
    </row>
    <row r="1289" spans="1:16" ht="14.4" hidden="1" x14ac:dyDescent="0.2">
      <c r="A1289" s="75" t="s">
        <v>464</v>
      </c>
      <c r="B1289" s="75" t="s">
        <v>465</v>
      </c>
      <c r="C1289" s="58" t="str">
        <f t="shared" si="40"/>
        <v>21375803 TEATRO NACIONAL</v>
      </c>
      <c r="D1289" s="75" t="s">
        <v>18</v>
      </c>
      <c r="E1289" s="75" t="s">
        <v>63</v>
      </c>
      <c r="F1289" s="75" t="s">
        <v>64</v>
      </c>
      <c r="G1289" s="76">
        <v>55350000</v>
      </c>
      <c r="H1289" s="76">
        <v>55470000</v>
      </c>
      <c r="I1289" s="76">
        <v>40972342.950000003</v>
      </c>
      <c r="J1289" s="76">
        <v>0</v>
      </c>
      <c r="K1289" s="76">
        <v>0</v>
      </c>
      <c r="L1289" s="76">
        <v>0</v>
      </c>
      <c r="M1289" s="76">
        <v>32031040.5</v>
      </c>
      <c r="N1289" s="76">
        <v>31949753.670000002</v>
      </c>
      <c r="O1289" s="76">
        <v>23438959.5</v>
      </c>
      <c r="P1289" s="56">
        <f t="shared" si="41"/>
        <v>0.5774479989183342</v>
      </c>
    </row>
    <row r="1290" spans="1:16" ht="14.4" hidden="1" x14ac:dyDescent="0.2">
      <c r="A1290" s="75" t="s">
        <v>464</v>
      </c>
      <c r="B1290" s="75" t="s">
        <v>465</v>
      </c>
      <c r="C1290" s="58" t="str">
        <f t="shared" si="40"/>
        <v>21375803 TEATRO NACIONAL</v>
      </c>
      <c r="D1290" s="75" t="s">
        <v>18</v>
      </c>
      <c r="E1290" s="75" t="s">
        <v>283</v>
      </c>
      <c r="F1290" s="75" t="s">
        <v>284</v>
      </c>
      <c r="G1290" s="76">
        <v>54000000</v>
      </c>
      <c r="H1290" s="76">
        <v>54000000</v>
      </c>
      <c r="I1290" s="76">
        <v>39872171.359999999</v>
      </c>
      <c r="J1290" s="76">
        <v>0</v>
      </c>
      <c r="K1290" s="76">
        <v>0</v>
      </c>
      <c r="L1290" s="76">
        <v>0</v>
      </c>
      <c r="M1290" s="76">
        <v>31323600</v>
      </c>
      <c r="N1290" s="76">
        <v>31244400</v>
      </c>
      <c r="O1290" s="76">
        <v>22676400</v>
      </c>
      <c r="P1290" s="56">
        <f t="shared" si="41"/>
        <v>0.58006666666666662</v>
      </c>
    </row>
    <row r="1291" spans="1:16" ht="14.4" hidden="1" x14ac:dyDescent="0.2">
      <c r="A1291" s="75" t="s">
        <v>464</v>
      </c>
      <c r="B1291" s="75" t="s">
        <v>465</v>
      </c>
      <c r="C1291" s="58" t="str">
        <f t="shared" si="40"/>
        <v>21375803 TEATRO NACIONAL</v>
      </c>
      <c r="D1291" s="75" t="s">
        <v>18</v>
      </c>
      <c r="E1291" s="75" t="s">
        <v>314</v>
      </c>
      <c r="F1291" s="75" t="s">
        <v>315</v>
      </c>
      <c r="G1291" s="76">
        <v>1350000</v>
      </c>
      <c r="H1291" s="76">
        <v>1470000</v>
      </c>
      <c r="I1291" s="76">
        <v>1100171.5900000001</v>
      </c>
      <c r="J1291" s="76">
        <v>0</v>
      </c>
      <c r="K1291" s="76">
        <v>0</v>
      </c>
      <c r="L1291" s="76">
        <v>0</v>
      </c>
      <c r="M1291" s="76">
        <v>707440.5</v>
      </c>
      <c r="N1291" s="76">
        <v>705353.67</v>
      </c>
      <c r="O1291" s="76">
        <v>762559.5</v>
      </c>
      <c r="P1291" s="56">
        <f t="shared" si="41"/>
        <v>0.48125204081632655</v>
      </c>
    </row>
    <row r="1292" spans="1:16" ht="14.4" hidden="1" x14ac:dyDescent="0.2">
      <c r="A1292" s="75" t="s">
        <v>464</v>
      </c>
      <c r="B1292" s="75" t="s">
        <v>465</v>
      </c>
      <c r="C1292" s="58" t="str">
        <f t="shared" si="40"/>
        <v>21375803 TEATRO NACIONAL</v>
      </c>
      <c r="D1292" s="75" t="s">
        <v>18</v>
      </c>
      <c r="E1292" s="75" t="s">
        <v>71</v>
      </c>
      <c r="F1292" s="75" t="s">
        <v>72</v>
      </c>
      <c r="G1292" s="76">
        <v>90500000</v>
      </c>
      <c r="H1292" s="76">
        <v>80500000</v>
      </c>
      <c r="I1292" s="76">
        <v>59431331.030000001</v>
      </c>
      <c r="J1292" s="76">
        <v>0</v>
      </c>
      <c r="K1292" s="76">
        <v>0</v>
      </c>
      <c r="L1292" s="76">
        <v>0</v>
      </c>
      <c r="M1292" s="76">
        <v>31372405.850000001</v>
      </c>
      <c r="N1292" s="76">
        <v>30689950.640000001</v>
      </c>
      <c r="O1292" s="76">
        <v>49127594.149999999</v>
      </c>
      <c r="P1292" s="56">
        <f t="shared" si="41"/>
        <v>0.38971932732919257</v>
      </c>
    </row>
    <row r="1293" spans="1:16" ht="14.4" hidden="1" x14ac:dyDescent="0.2">
      <c r="A1293" s="75" t="s">
        <v>464</v>
      </c>
      <c r="B1293" s="75" t="s">
        <v>465</v>
      </c>
      <c r="C1293" s="58" t="str">
        <f t="shared" si="40"/>
        <v>21375803 TEATRO NACIONAL</v>
      </c>
      <c r="D1293" s="75" t="s">
        <v>18</v>
      </c>
      <c r="E1293" s="75" t="s">
        <v>73</v>
      </c>
      <c r="F1293" s="75" t="s">
        <v>74</v>
      </c>
      <c r="G1293" s="76">
        <v>4000000</v>
      </c>
      <c r="H1293" s="76">
        <v>4000000</v>
      </c>
      <c r="I1293" s="76">
        <v>2835493.36</v>
      </c>
      <c r="J1293" s="76">
        <v>0</v>
      </c>
      <c r="K1293" s="76">
        <v>0</v>
      </c>
      <c r="L1293" s="76">
        <v>0</v>
      </c>
      <c r="M1293" s="76">
        <v>1665346</v>
      </c>
      <c r="N1293" s="76">
        <v>1608684</v>
      </c>
      <c r="O1293" s="76">
        <v>2334654</v>
      </c>
      <c r="P1293" s="56">
        <f t="shared" si="41"/>
        <v>0.4163365</v>
      </c>
    </row>
    <row r="1294" spans="1:16" ht="14.4" hidden="1" x14ac:dyDescent="0.2">
      <c r="A1294" s="75" t="s">
        <v>464</v>
      </c>
      <c r="B1294" s="75" t="s">
        <v>465</v>
      </c>
      <c r="C1294" s="58" t="str">
        <f t="shared" si="40"/>
        <v>21375803 TEATRO NACIONAL</v>
      </c>
      <c r="D1294" s="75" t="s">
        <v>18</v>
      </c>
      <c r="E1294" s="75" t="s">
        <v>75</v>
      </c>
      <c r="F1294" s="75" t="s">
        <v>76</v>
      </c>
      <c r="G1294" s="76">
        <v>38000000</v>
      </c>
      <c r="H1294" s="76">
        <v>38000000</v>
      </c>
      <c r="I1294" s="76">
        <v>26793297.960000001</v>
      </c>
      <c r="J1294" s="76">
        <v>0</v>
      </c>
      <c r="K1294" s="76">
        <v>0</v>
      </c>
      <c r="L1294" s="76">
        <v>0</v>
      </c>
      <c r="M1294" s="76">
        <v>16803895</v>
      </c>
      <c r="N1294" s="76">
        <v>16803895</v>
      </c>
      <c r="O1294" s="76">
        <v>21196105</v>
      </c>
      <c r="P1294" s="56">
        <f t="shared" si="41"/>
        <v>0.44220776315789473</v>
      </c>
    </row>
    <row r="1295" spans="1:16" ht="14.4" hidden="1" x14ac:dyDescent="0.2">
      <c r="A1295" s="75" t="s">
        <v>464</v>
      </c>
      <c r="B1295" s="75" t="s">
        <v>465</v>
      </c>
      <c r="C1295" s="58" t="str">
        <f t="shared" si="40"/>
        <v>21375803 TEATRO NACIONAL</v>
      </c>
      <c r="D1295" s="75" t="s">
        <v>18</v>
      </c>
      <c r="E1295" s="75" t="s">
        <v>79</v>
      </c>
      <c r="F1295" s="75" t="s">
        <v>80</v>
      </c>
      <c r="G1295" s="76">
        <v>38000000</v>
      </c>
      <c r="H1295" s="76">
        <v>28000000</v>
      </c>
      <c r="I1295" s="76">
        <v>22359369.640000001</v>
      </c>
      <c r="J1295" s="76">
        <v>0</v>
      </c>
      <c r="K1295" s="76">
        <v>0</v>
      </c>
      <c r="L1295" s="76">
        <v>0</v>
      </c>
      <c r="M1295" s="76">
        <v>9530530.0500000007</v>
      </c>
      <c r="N1295" s="76">
        <v>8904736.8399999999</v>
      </c>
      <c r="O1295" s="76">
        <v>18469469.949999999</v>
      </c>
      <c r="P1295" s="56">
        <f t="shared" si="41"/>
        <v>0.34037607321428576</v>
      </c>
    </row>
    <row r="1296" spans="1:16" ht="14.4" hidden="1" x14ac:dyDescent="0.2">
      <c r="A1296" s="75" t="s">
        <v>464</v>
      </c>
      <c r="B1296" s="75" t="s">
        <v>465</v>
      </c>
      <c r="C1296" s="58" t="str">
        <f t="shared" si="40"/>
        <v>21375803 TEATRO NACIONAL</v>
      </c>
      <c r="D1296" s="75" t="s">
        <v>18</v>
      </c>
      <c r="E1296" s="75" t="s">
        <v>81</v>
      </c>
      <c r="F1296" s="75" t="s">
        <v>82</v>
      </c>
      <c r="G1296" s="76">
        <v>10500000</v>
      </c>
      <c r="H1296" s="76">
        <v>10500000</v>
      </c>
      <c r="I1296" s="76">
        <v>7443170.0700000003</v>
      </c>
      <c r="J1296" s="76">
        <v>0</v>
      </c>
      <c r="K1296" s="76">
        <v>0</v>
      </c>
      <c r="L1296" s="76">
        <v>0</v>
      </c>
      <c r="M1296" s="76">
        <v>3372634.8</v>
      </c>
      <c r="N1296" s="76">
        <v>3372634.8</v>
      </c>
      <c r="O1296" s="76">
        <v>7127365.2000000002</v>
      </c>
      <c r="P1296" s="56">
        <f t="shared" si="41"/>
        <v>0.32120331428571425</v>
      </c>
    </row>
    <row r="1297" spans="1:16" ht="14.4" hidden="1" x14ac:dyDescent="0.2">
      <c r="A1297" s="75" t="s">
        <v>464</v>
      </c>
      <c r="B1297" s="75" t="s">
        <v>465</v>
      </c>
      <c r="C1297" s="58" t="str">
        <f t="shared" si="40"/>
        <v>21375803 TEATRO NACIONAL</v>
      </c>
      <c r="D1297" s="75" t="s">
        <v>18</v>
      </c>
      <c r="E1297" s="75" t="s">
        <v>83</v>
      </c>
      <c r="F1297" s="75" t="s">
        <v>84</v>
      </c>
      <c r="G1297" s="76">
        <v>157606977</v>
      </c>
      <c r="H1297" s="76">
        <v>175606977</v>
      </c>
      <c r="I1297" s="76">
        <v>120284519.98999999</v>
      </c>
      <c r="J1297" s="76">
        <v>0</v>
      </c>
      <c r="K1297" s="76">
        <v>0</v>
      </c>
      <c r="L1297" s="76">
        <v>0</v>
      </c>
      <c r="M1297" s="76">
        <v>46605078.380000003</v>
      </c>
      <c r="N1297" s="76">
        <v>41678890.210000001</v>
      </c>
      <c r="O1297" s="76">
        <v>129001898.62</v>
      </c>
      <c r="P1297" s="56">
        <f t="shared" si="41"/>
        <v>0.26539422963815384</v>
      </c>
    </row>
    <row r="1298" spans="1:16" ht="14.4" hidden="1" x14ac:dyDescent="0.2">
      <c r="A1298" s="75" t="s">
        <v>464</v>
      </c>
      <c r="B1298" s="75" t="s">
        <v>465</v>
      </c>
      <c r="C1298" s="58" t="str">
        <f t="shared" si="40"/>
        <v>21375803 TEATRO NACIONAL</v>
      </c>
      <c r="D1298" s="75" t="s">
        <v>18</v>
      </c>
      <c r="E1298" s="75" t="s">
        <v>85</v>
      </c>
      <c r="F1298" s="75" t="s">
        <v>86</v>
      </c>
      <c r="G1298" s="76">
        <v>100000</v>
      </c>
      <c r="H1298" s="76">
        <v>100000</v>
      </c>
      <c r="I1298" s="76">
        <v>100000</v>
      </c>
      <c r="J1298" s="76">
        <v>0</v>
      </c>
      <c r="K1298" s="76">
        <v>0</v>
      </c>
      <c r="L1298" s="76">
        <v>0</v>
      </c>
      <c r="M1298" s="76">
        <v>32611.8</v>
      </c>
      <c r="N1298" s="76">
        <v>32611.8</v>
      </c>
      <c r="O1298" s="76">
        <v>67388.2</v>
      </c>
      <c r="P1298" s="56">
        <f t="shared" si="41"/>
        <v>0.32611800000000002</v>
      </c>
    </row>
    <row r="1299" spans="1:16" ht="14.4" hidden="1" x14ac:dyDescent="0.2">
      <c r="A1299" s="75" t="s">
        <v>464</v>
      </c>
      <c r="B1299" s="75" t="s">
        <v>465</v>
      </c>
      <c r="C1299" s="58" t="str">
        <f t="shared" si="40"/>
        <v>21375803 TEATRO NACIONAL</v>
      </c>
      <c r="D1299" s="75" t="s">
        <v>18</v>
      </c>
      <c r="E1299" s="75" t="s">
        <v>316</v>
      </c>
      <c r="F1299" s="75" t="s">
        <v>317</v>
      </c>
      <c r="G1299" s="76">
        <v>15000000</v>
      </c>
      <c r="H1299" s="76">
        <v>15000000</v>
      </c>
      <c r="I1299" s="76">
        <v>10633100.109999999</v>
      </c>
      <c r="J1299" s="76">
        <v>0</v>
      </c>
      <c r="K1299" s="76">
        <v>0</v>
      </c>
      <c r="L1299" s="76">
        <v>0</v>
      </c>
      <c r="M1299" s="76">
        <v>2511312</v>
      </c>
      <c r="N1299" s="76">
        <v>2502912</v>
      </c>
      <c r="O1299" s="76">
        <v>12488688</v>
      </c>
      <c r="P1299" s="56">
        <f t="shared" si="41"/>
        <v>0.16742080000000001</v>
      </c>
    </row>
    <row r="1300" spans="1:16" ht="14.4" hidden="1" x14ac:dyDescent="0.2">
      <c r="A1300" s="75" t="s">
        <v>464</v>
      </c>
      <c r="B1300" s="75" t="s">
        <v>465</v>
      </c>
      <c r="C1300" s="58" t="str">
        <f t="shared" si="40"/>
        <v>21375803 TEATRO NACIONAL</v>
      </c>
      <c r="D1300" s="75" t="s">
        <v>18</v>
      </c>
      <c r="E1300" s="75" t="s">
        <v>87</v>
      </c>
      <c r="F1300" s="75" t="s">
        <v>88</v>
      </c>
      <c r="G1300" s="76">
        <v>4000000</v>
      </c>
      <c r="H1300" s="76">
        <v>12000000</v>
      </c>
      <c r="I1300" s="76">
        <v>2835493.36</v>
      </c>
      <c r="J1300" s="76">
        <v>0</v>
      </c>
      <c r="K1300" s="76">
        <v>0</v>
      </c>
      <c r="L1300" s="76">
        <v>0</v>
      </c>
      <c r="M1300" s="76">
        <v>0</v>
      </c>
      <c r="N1300" s="76">
        <v>0</v>
      </c>
      <c r="O1300" s="76">
        <v>12000000</v>
      </c>
      <c r="P1300" s="56">
        <f t="shared" si="41"/>
        <v>0</v>
      </c>
    </row>
    <row r="1301" spans="1:16" ht="14.4" hidden="1" x14ac:dyDescent="0.2">
      <c r="A1301" s="75" t="s">
        <v>464</v>
      </c>
      <c r="B1301" s="75" t="s">
        <v>465</v>
      </c>
      <c r="C1301" s="58" t="str">
        <f t="shared" si="40"/>
        <v>21375803 TEATRO NACIONAL</v>
      </c>
      <c r="D1301" s="75" t="s">
        <v>18</v>
      </c>
      <c r="E1301" s="75" t="s">
        <v>89</v>
      </c>
      <c r="F1301" s="75" t="s">
        <v>90</v>
      </c>
      <c r="G1301" s="76">
        <v>96000000</v>
      </c>
      <c r="H1301" s="76">
        <v>96000000</v>
      </c>
      <c r="I1301" s="76">
        <v>68051840.689999998</v>
      </c>
      <c r="J1301" s="76">
        <v>0</v>
      </c>
      <c r="K1301" s="76">
        <v>0</v>
      </c>
      <c r="L1301" s="76">
        <v>0</v>
      </c>
      <c r="M1301" s="76">
        <v>14001534.02</v>
      </c>
      <c r="N1301" s="76">
        <v>13956977.52</v>
      </c>
      <c r="O1301" s="76">
        <v>81998465.980000004</v>
      </c>
      <c r="P1301" s="56">
        <f t="shared" si="41"/>
        <v>0.14584931270833332</v>
      </c>
    </row>
    <row r="1302" spans="1:16" ht="14.4" hidden="1" x14ac:dyDescent="0.2">
      <c r="A1302" s="75" t="s">
        <v>464</v>
      </c>
      <c r="B1302" s="75" t="s">
        <v>465</v>
      </c>
      <c r="C1302" s="58" t="str">
        <f t="shared" si="40"/>
        <v>21375803 TEATRO NACIONAL</v>
      </c>
      <c r="D1302" s="75" t="s">
        <v>18</v>
      </c>
      <c r="E1302" s="75" t="s">
        <v>91</v>
      </c>
      <c r="F1302" s="75" t="s">
        <v>92</v>
      </c>
      <c r="G1302" s="76">
        <v>42506977</v>
      </c>
      <c r="H1302" s="76">
        <v>52506977</v>
      </c>
      <c r="I1302" s="76">
        <v>38664085.829999998</v>
      </c>
      <c r="J1302" s="76">
        <v>0</v>
      </c>
      <c r="K1302" s="76">
        <v>0</v>
      </c>
      <c r="L1302" s="76">
        <v>0</v>
      </c>
      <c r="M1302" s="76">
        <v>30059620.559999999</v>
      </c>
      <c r="N1302" s="76">
        <v>25186388.890000001</v>
      </c>
      <c r="O1302" s="76">
        <v>22447356.440000001</v>
      </c>
      <c r="P1302" s="56">
        <f t="shared" si="41"/>
        <v>0.5724881201978167</v>
      </c>
    </row>
    <row r="1303" spans="1:16" ht="14.4" hidden="1" x14ac:dyDescent="0.2">
      <c r="A1303" s="75" t="s">
        <v>464</v>
      </c>
      <c r="B1303" s="75" t="s">
        <v>465</v>
      </c>
      <c r="C1303" s="58" t="str">
        <f t="shared" si="40"/>
        <v>21375803 TEATRO NACIONAL</v>
      </c>
      <c r="D1303" s="75" t="s">
        <v>18</v>
      </c>
      <c r="E1303" s="75" t="s">
        <v>93</v>
      </c>
      <c r="F1303" s="75" t="s">
        <v>94</v>
      </c>
      <c r="G1303" s="76">
        <v>958386039</v>
      </c>
      <c r="H1303" s="76">
        <v>949266039</v>
      </c>
      <c r="I1303" s="76">
        <v>674657125.32000005</v>
      </c>
      <c r="J1303" s="76">
        <v>0</v>
      </c>
      <c r="K1303" s="76">
        <v>0</v>
      </c>
      <c r="L1303" s="76">
        <v>0</v>
      </c>
      <c r="M1303" s="76">
        <v>422000282.44999999</v>
      </c>
      <c r="N1303" s="76">
        <v>412653329.37</v>
      </c>
      <c r="O1303" s="76">
        <v>527265756.55000001</v>
      </c>
      <c r="P1303" s="56">
        <f t="shared" si="41"/>
        <v>0.44455428205833031</v>
      </c>
    </row>
    <row r="1304" spans="1:16" ht="14.4" hidden="1" x14ac:dyDescent="0.2">
      <c r="A1304" s="75" t="s">
        <v>464</v>
      </c>
      <c r="B1304" s="75" t="s">
        <v>465</v>
      </c>
      <c r="C1304" s="58" t="str">
        <f t="shared" si="40"/>
        <v>21375803 TEATRO NACIONAL</v>
      </c>
      <c r="D1304" s="75" t="s">
        <v>18</v>
      </c>
      <c r="E1304" s="75" t="s">
        <v>285</v>
      </c>
      <c r="F1304" s="75" t="s">
        <v>286</v>
      </c>
      <c r="G1304" s="76">
        <v>25000000</v>
      </c>
      <c r="H1304" s="76">
        <v>25000000</v>
      </c>
      <c r="I1304" s="76">
        <v>17721833.510000002</v>
      </c>
      <c r="J1304" s="76">
        <v>0</v>
      </c>
      <c r="K1304" s="76">
        <v>0</v>
      </c>
      <c r="L1304" s="76">
        <v>0</v>
      </c>
      <c r="M1304" s="76">
        <v>11792962.5</v>
      </c>
      <c r="N1304" s="76">
        <v>11687692.5</v>
      </c>
      <c r="O1304" s="76">
        <v>13207037.5</v>
      </c>
      <c r="P1304" s="56">
        <f t="shared" si="41"/>
        <v>0.47171849999999999</v>
      </c>
    </row>
    <row r="1305" spans="1:16" ht="14.4" hidden="1" x14ac:dyDescent="0.2">
      <c r="A1305" s="75" t="s">
        <v>464</v>
      </c>
      <c r="B1305" s="75" t="s">
        <v>465</v>
      </c>
      <c r="C1305" s="58" t="str">
        <f t="shared" si="40"/>
        <v>21375803 TEATRO NACIONAL</v>
      </c>
      <c r="D1305" s="75" t="s">
        <v>18</v>
      </c>
      <c r="E1305" s="75" t="s">
        <v>287</v>
      </c>
      <c r="F1305" s="75" t="s">
        <v>288</v>
      </c>
      <c r="G1305" s="76">
        <v>37000000</v>
      </c>
      <c r="H1305" s="76">
        <v>37000000</v>
      </c>
      <c r="I1305" s="76">
        <v>25686095.329999998</v>
      </c>
      <c r="J1305" s="76">
        <v>0</v>
      </c>
      <c r="K1305" s="76">
        <v>0</v>
      </c>
      <c r="L1305" s="76">
        <v>0</v>
      </c>
      <c r="M1305" s="76">
        <v>4886775</v>
      </c>
      <c r="N1305" s="76">
        <v>4886775</v>
      </c>
      <c r="O1305" s="76">
        <v>32113225</v>
      </c>
      <c r="P1305" s="56">
        <f t="shared" si="41"/>
        <v>0.132075</v>
      </c>
    </row>
    <row r="1306" spans="1:16" ht="14.4" hidden="1" x14ac:dyDescent="0.2">
      <c r="A1306" s="75" t="s">
        <v>464</v>
      </c>
      <c r="B1306" s="75" t="s">
        <v>465</v>
      </c>
      <c r="C1306" s="58" t="str">
        <f t="shared" si="40"/>
        <v>21375803 TEATRO NACIONAL</v>
      </c>
      <c r="D1306" s="75" t="s">
        <v>18</v>
      </c>
      <c r="E1306" s="75" t="s">
        <v>95</v>
      </c>
      <c r="F1306" s="75" t="s">
        <v>96</v>
      </c>
      <c r="G1306" s="76">
        <v>3000000</v>
      </c>
      <c r="H1306" s="76">
        <v>3000000</v>
      </c>
      <c r="I1306" s="76">
        <v>2126620.02</v>
      </c>
      <c r="J1306" s="76">
        <v>0</v>
      </c>
      <c r="K1306" s="76">
        <v>0</v>
      </c>
      <c r="L1306" s="76">
        <v>0</v>
      </c>
      <c r="M1306" s="76">
        <v>0</v>
      </c>
      <c r="N1306" s="76">
        <v>0</v>
      </c>
      <c r="O1306" s="76">
        <v>3000000</v>
      </c>
      <c r="P1306" s="56">
        <f t="shared" si="41"/>
        <v>0</v>
      </c>
    </row>
    <row r="1307" spans="1:16" ht="14.4" hidden="1" x14ac:dyDescent="0.2">
      <c r="A1307" s="75" t="s">
        <v>464</v>
      </c>
      <c r="B1307" s="75" t="s">
        <v>465</v>
      </c>
      <c r="C1307" s="58" t="str">
        <f t="shared" si="40"/>
        <v>21375803 TEATRO NACIONAL</v>
      </c>
      <c r="D1307" s="75" t="s">
        <v>18</v>
      </c>
      <c r="E1307" s="75" t="s">
        <v>97</v>
      </c>
      <c r="F1307" s="75" t="s">
        <v>98</v>
      </c>
      <c r="G1307" s="76">
        <v>19000000</v>
      </c>
      <c r="H1307" s="76">
        <v>11000000</v>
      </c>
      <c r="I1307" s="76">
        <v>9806339.6199999992</v>
      </c>
      <c r="J1307" s="76">
        <v>0</v>
      </c>
      <c r="K1307" s="76">
        <v>0</v>
      </c>
      <c r="L1307" s="76">
        <v>0</v>
      </c>
      <c r="M1307" s="76">
        <v>5237074.55</v>
      </c>
      <c r="N1307" s="76">
        <v>5237074.55</v>
      </c>
      <c r="O1307" s="76">
        <v>5762925.4500000002</v>
      </c>
      <c r="P1307" s="56">
        <f t="shared" si="41"/>
        <v>0.47609768636363636</v>
      </c>
    </row>
    <row r="1308" spans="1:16" ht="14.4" hidden="1" x14ac:dyDescent="0.2">
      <c r="A1308" s="75" t="s">
        <v>464</v>
      </c>
      <c r="B1308" s="75" t="s">
        <v>465</v>
      </c>
      <c r="C1308" s="58" t="str">
        <f t="shared" si="40"/>
        <v>21375803 TEATRO NACIONAL</v>
      </c>
      <c r="D1308" s="75" t="s">
        <v>18</v>
      </c>
      <c r="E1308" s="75" t="s">
        <v>99</v>
      </c>
      <c r="F1308" s="75" t="s">
        <v>100</v>
      </c>
      <c r="G1308" s="76">
        <v>165062000</v>
      </c>
      <c r="H1308" s="76">
        <v>163942000</v>
      </c>
      <c r="I1308" s="76">
        <v>116495335.8</v>
      </c>
      <c r="J1308" s="76">
        <v>0</v>
      </c>
      <c r="K1308" s="76">
        <v>0</v>
      </c>
      <c r="L1308" s="76">
        <v>0</v>
      </c>
      <c r="M1308" s="76">
        <v>61034810.200000003</v>
      </c>
      <c r="N1308" s="76">
        <v>56556799.380000003</v>
      </c>
      <c r="O1308" s="76">
        <v>102907189.8</v>
      </c>
      <c r="P1308" s="56">
        <f t="shared" si="41"/>
        <v>0.3722951421844311</v>
      </c>
    </row>
    <row r="1309" spans="1:16" ht="14.4" hidden="1" x14ac:dyDescent="0.2">
      <c r="A1309" s="75" t="s">
        <v>464</v>
      </c>
      <c r="B1309" s="75" t="s">
        <v>465</v>
      </c>
      <c r="C1309" s="58" t="str">
        <f t="shared" si="40"/>
        <v>21375803 TEATRO NACIONAL</v>
      </c>
      <c r="D1309" s="75" t="s">
        <v>18</v>
      </c>
      <c r="E1309" s="75" t="s">
        <v>101</v>
      </c>
      <c r="F1309" s="75" t="s">
        <v>102</v>
      </c>
      <c r="G1309" s="76">
        <v>709324039</v>
      </c>
      <c r="H1309" s="76">
        <v>709324039</v>
      </c>
      <c r="I1309" s="76">
        <v>502820901.04000002</v>
      </c>
      <c r="J1309" s="76">
        <v>0</v>
      </c>
      <c r="K1309" s="76">
        <v>0</v>
      </c>
      <c r="L1309" s="76">
        <v>0</v>
      </c>
      <c r="M1309" s="76">
        <v>339048660.19999999</v>
      </c>
      <c r="N1309" s="76">
        <v>334284987.94</v>
      </c>
      <c r="O1309" s="76">
        <v>370275378.80000001</v>
      </c>
      <c r="P1309" s="56">
        <f t="shared" si="41"/>
        <v>0.47798839678123467</v>
      </c>
    </row>
    <row r="1310" spans="1:16" ht="14.4" hidden="1" x14ac:dyDescent="0.2">
      <c r="A1310" s="75" t="s">
        <v>464</v>
      </c>
      <c r="B1310" s="75" t="s">
        <v>465</v>
      </c>
      <c r="C1310" s="58" t="str">
        <f t="shared" si="40"/>
        <v>21375803 TEATRO NACIONAL</v>
      </c>
      <c r="D1310" s="75" t="s">
        <v>18</v>
      </c>
      <c r="E1310" s="75" t="s">
        <v>103</v>
      </c>
      <c r="F1310" s="75" t="s">
        <v>104</v>
      </c>
      <c r="G1310" s="76">
        <v>14500000</v>
      </c>
      <c r="H1310" s="76">
        <v>14500000</v>
      </c>
      <c r="I1310" s="76">
        <v>10278663.439999999</v>
      </c>
      <c r="J1310" s="76">
        <v>0</v>
      </c>
      <c r="K1310" s="76">
        <v>0</v>
      </c>
      <c r="L1310" s="76">
        <v>0</v>
      </c>
      <c r="M1310" s="76">
        <v>6376180</v>
      </c>
      <c r="N1310" s="76">
        <v>6376180</v>
      </c>
      <c r="O1310" s="76">
        <v>8123820</v>
      </c>
      <c r="P1310" s="56">
        <f t="shared" si="41"/>
        <v>0.43973655172413795</v>
      </c>
    </row>
    <row r="1311" spans="1:16" ht="14.4" hidden="1" x14ac:dyDescent="0.2">
      <c r="A1311" s="75" t="s">
        <v>464</v>
      </c>
      <c r="B1311" s="75" t="s">
        <v>465</v>
      </c>
      <c r="C1311" s="58" t="str">
        <f t="shared" si="40"/>
        <v>21375803 TEATRO NACIONAL</v>
      </c>
      <c r="D1311" s="75" t="s">
        <v>18</v>
      </c>
      <c r="E1311" s="75" t="s">
        <v>105</v>
      </c>
      <c r="F1311" s="75" t="s">
        <v>106</v>
      </c>
      <c r="G1311" s="76">
        <v>500000</v>
      </c>
      <c r="H1311" s="76">
        <v>500000</v>
      </c>
      <c r="I1311" s="76">
        <v>354436.67</v>
      </c>
      <c r="J1311" s="76">
        <v>0</v>
      </c>
      <c r="K1311" s="76">
        <v>0</v>
      </c>
      <c r="L1311" s="76">
        <v>0</v>
      </c>
      <c r="M1311" s="76">
        <v>106430</v>
      </c>
      <c r="N1311" s="76">
        <v>106430</v>
      </c>
      <c r="O1311" s="76">
        <v>393570</v>
      </c>
      <c r="P1311" s="56">
        <f t="shared" si="41"/>
        <v>0.21285999999999999</v>
      </c>
    </row>
    <row r="1312" spans="1:16" ht="14.4" hidden="1" x14ac:dyDescent="0.2">
      <c r="A1312" s="75" t="s">
        <v>464</v>
      </c>
      <c r="B1312" s="75" t="s">
        <v>465</v>
      </c>
      <c r="C1312" s="58" t="str">
        <f t="shared" si="40"/>
        <v>21375803 TEATRO NACIONAL</v>
      </c>
      <c r="D1312" s="75" t="s">
        <v>18</v>
      </c>
      <c r="E1312" s="75" t="s">
        <v>107</v>
      </c>
      <c r="F1312" s="75" t="s">
        <v>108</v>
      </c>
      <c r="G1312" s="76">
        <v>14000000</v>
      </c>
      <c r="H1312" s="76">
        <v>14000000</v>
      </c>
      <c r="I1312" s="76">
        <v>9924226.7699999996</v>
      </c>
      <c r="J1312" s="76">
        <v>0</v>
      </c>
      <c r="K1312" s="76">
        <v>0</v>
      </c>
      <c r="L1312" s="76">
        <v>0</v>
      </c>
      <c r="M1312" s="76">
        <v>6269750</v>
      </c>
      <c r="N1312" s="76">
        <v>6269750</v>
      </c>
      <c r="O1312" s="76">
        <v>7730250</v>
      </c>
      <c r="P1312" s="56">
        <f t="shared" si="41"/>
        <v>0.44783928571428572</v>
      </c>
    </row>
    <row r="1313" spans="1:16" ht="14.4" hidden="1" x14ac:dyDescent="0.2">
      <c r="A1313" s="75" t="s">
        <v>464</v>
      </c>
      <c r="B1313" s="75" t="s">
        <v>465</v>
      </c>
      <c r="C1313" s="58" t="str">
        <f t="shared" si="40"/>
        <v>21375803 TEATRO NACIONAL</v>
      </c>
      <c r="D1313" s="75" t="s">
        <v>18</v>
      </c>
      <c r="E1313" s="75" t="s">
        <v>109</v>
      </c>
      <c r="F1313" s="75" t="s">
        <v>110</v>
      </c>
      <c r="G1313" s="76">
        <v>171476008</v>
      </c>
      <c r="H1313" s="76">
        <v>171476008</v>
      </c>
      <c r="I1313" s="76">
        <v>121554770.61</v>
      </c>
      <c r="J1313" s="76">
        <v>0</v>
      </c>
      <c r="K1313" s="76">
        <v>0</v>
      </c>
      <c r="L1313" s="76">
        <v>0</v>
      </c>
      <c r="M1313" s="76">
        <v>74674487.349999994</v>
      </c>
      <c r="N1313" s="76">
        <v>72978623.359999999</v>
      </c>
      <c r="O1313" s="76">
        <v>96801520.650000006</v>
      </c>
      <c r="P1313" s="56">
        <f t="shared" si="41"/>
        <v>0.43548067289973297</v>
      </c>
    </row>
    <row r="1314" spans="1:16" ht="14.4" hidden="1" x14ac:dyDescent="0.2">
      <c r="A1314" s="75" t="s">
        <v>464</v>
      </c>
      <c r="B1314" s="75" t="s">
        <v>465</v>
      </c>
      <c r="C1314" s="58" t="str">
        <f t="shared" si="40"/>
        <v>21375803 TEATRO NACIONAL</v>
      </c>
      <c r="D1314" s="75" t="s">
        <v>18</v>
      </c>
      <c r="E1314" s="75" t="s">
        <v>111</v>
      </c>
      <c r="F1314" s="75" t="s">
        <v>112</v>
      </c>
      <c r="G1314" s="76">
        <v>171476008</v>
      </c>
      <c r="H1314" s="76">
        <v>171476008</v>
      </c>
      <c r="I1314" s="76">
        <v>121554770.61</v>
      </c>
      <c r="J1314" s="76">
        <v>0</v>
      </c>
      <c r="K1314" s="76">
        <v>0</v>
      </c>
      <c r="L1314" s="76">
        <v>0</v>
      </c>
      <c r="M1314" s="76">
        <v>74674487.349999994</v>
      </c>
      <c r="N1314" s="76">
        <v>72978623.359999999</v>
      </c>
      <c r="O1314" s="76">
        <v>96801520.650000006</v>
      </c>
      <c r="P1314" s="56">
        <f t="shared" si="41"/>
        <v>0.43548067289973297</v>
      </c>
    </row>
    <row r="1315" spans="1:16" ht="14.4" hidden="1" x14ac:dyDescent="0.2">
      <c r="A1315" s="75" t="s">
        <v>464</v>
      </c>
      <c r="B1315" s="75" t="s">
        <v>465</v>
      </c>
      <c r="C1315" s="58" t="str">
        <f t="shared" si="40"/>
        <v>21375803 TEATRO NACIONAL</v>
      </c>
      <c r="D1315" s="75" t="s">
        <v>18</v>
      </c>
      <c r="E1315" s="75" t="s">
        <v>113</v>
      </c>
      <c r="F1315" s="75" t="s">
        <v>114</v>
      </c>
      <c r="G1315" s="76">
        <v>2300000</v>
      </c>
      <c r="H1315" s="76">
        <v>2300000</v>
      </c>
      <c r="I1315" s="76">
        <v>1592149.92</v>
      </c>
      <c r="J1315" s="76">
        <v>0</v>
      </c>
      <c r="K1315" s="76">
        <v>0</v>
      </c>
      <c r="L1315" s="76">
        <v>0</v>
      </c>
      <c r="M1315" s="76">
        <v>0</v>
      </c>
      <c r="N1315" s="76">
        <v>0</v>
      </c>
      <c r="O1315" s="76">
        <v>2300000</v>
      </c>
      <c r="P1315" s="56">
        <f t="shared" si="41"/>
        <v>0</v>
      </c>
    </row>
    <row r="1316" spans="1:16" ht="14.4" hidden="1" x14ac:dyDescent="0.2">
      <c r="A1316" s="75" t="s">
        <v>464</v>
      </c>
      <c r="B1316" s="75" t="s">
        <v>465</v>
      </c>
      <c r="C1316" s="58" t="str">
        <f t="shared" si="40"/>
        <v>21375803 TEATRO NACIONAL</v>
      </c>
      <c r="D1316" s="75" t="s">
        <v>18</v>
      </c>
      <c r="E1316" s="75" t="s">
        <v>115</v>
      </c>
      <c r="F1316" s="75" t="s">
        <v>116</v>
      </c>
      <c r="G1316" s="76">
        <v>1300000</v>
      </c>
      <c r="H1316" s="76">
        <v>1300000</v>
      </c>
      <c r="I1316" s="76">
        <v>921535.35</v>
      </c>
      <c r="J1316" s="76">
        <v>0</v>
      </c>
      <c r="K1316" s="76">
        <v>0</v>
      </c>
      <c r="L1316" s="76">
        <v>0</v>
      </c>
      <c r="M1316" s="76">
        <v>0</v>
      </c>
      <c r="N1316" s="76">
        <v>0</v>
      </c>
      <c r="O1316" s="76">
        <v>1300000</v>
      </c>
      <c r="P1316" s="56">
        <f t="shared" si="41"/>
        <v>0</v>
      </c>
    </row>
    <row r="1317" spans="1:16" ht="14.4" hidden="1" x14ac:dyDescent="0.2">
      <c r="A1317" s="75" t="s">
        <v>464</v>
      </c>
      <c r="B1317" s="75" t="s">
        <v>465</v>
      </c>
      <c r="C1317" s="58" t="str">
        <f t="shared" si="40"/>
        <v>21375803 TEATRO NACIONAL</v>
      </c>
      <c r="D1317" s="75" t="s">
        <v>18</v>
      </c>
      <c r="E1317" s="75" t="s">
        <v>117</v>
      </c>
      <c r="F1317" s="75" t="s">
        <v>118</v>
      </c>
      <c r="G1317" s="76">
        <v>1000000</v>
      </c>
      <c r="H1317" s="76">
        <v>1000000</v>
      </c>
      <c r="I1317" s="76">
        <v>670614.56999999995</v>
      </c>
      <c r="J1317" s="76">
        <v>0</v>
      </c>
      <c r="K1317" s="76">
        <v>0</v>
      </c>
      <c r="L1317" s="76">
        <v>0</v>
      </c>
      <c r="M1317" s="76">
        <v>0</v>
      </c>
      <c r="N1317" s="76">
        <v>0</v>
      </c>
      <c r="O1317" s="76">
        <v>1000000</v>
      </c>
      <c r="P1317" s="56">
        <f t="shared" si="41"/>
        <v>0</v>
      </c>
    </row>
    <row r="1318" spans="1:16" ht="14.4" hidden="1" x14ac:dyDescent="0.2">
      <c r="A1318" s="75" t="s">
        <v>464</v>
      </c>
      <c r="B1318" s="75" t="s">
        <v>465</v>
      </c>
      <c r="C1318" s="58" t="str">
        <f t="shared" si="40"/>
        <v>21375803 TEATRO NACIONAL</v>
      </c>
      <c r="D1318" s="75" t="s">
        <v>18</v>
      </c>
      <c r="E1318" s="75" t="s">
        <v>121</v>
      </c>
      <c r="F1318" s="75" t="s">
        <v>122</v>
      </c>
      <c r="G1318" s="76">
        <v>65960000</v>
      </c>
      <c r="H1318" s="76">
        <v>66960000</v>
      </c>
      <c r="I1318" s="76">
        <v>44503975.920000002</v>
      </c>
      <c r="J1318" s="76">
        <v>0</v>
      </c>
      <c r="K1318" s="76">
        <v>0</v>
      </c>
      <c r="L1318" s="76">
        <v>0</v>
      </c>
      <c r="M1318" s="76">
        <v>6521730.0199999996</v>
      </c>
      <c r="N1318" s="76">
        <v>6025861.3499999996</v>
      </c>
      <c r="O1318" s="76">
        <v>60438269.979999997</v>
      </c>
      <c r="P1318" s="56">
        <f t="shared" si="41"/>
        <v>9.7397401732377528E-2</v>
      </c>
    </row>
    <row r="1319" spans="1:16" ht="14.4" hidden="1" x14ac:dyDescent="0.2">
      <c r="A1319" s="75" t="s">
        <v>464</v>
      </c>
      <c r="B1319" s="75" t="s">
        <v>465</v>
      </c>
      <c r="C1319" s="58" t="str">
        <f t="shared" si="40"/>
        <v>21375803 TEATRO NACIONAL</v>
      </c>
      <c r="D1319" s="75" t="s">
        <v>18</v>
      </c>
      <c r="E1319" s="75" t="s">
        <v>123</v>
      </c>
      <c r="F1319" s="75" t="s">
        <v>124</v>
      </c>
      <c r="G1319" s="76">
        <v>15450000</v>
      </c>
      <c r="H1319" s="76">
        <v>15450000</v>
      </c>
      <c r="I1319" s="76">
        <v>8241001.7599999998</v>
      </c>
      <c r="J1319" s="76">
        <v>0</v>
      </c>
      <c r="K1319" s="76">
        <v>0</v>
      </c>
      <c r="L1319" s="76">
        <v>0</v>
      </c>
      <c r="M1319" s="76">
        <v>435050</v>
      </c>
      <c r="N1319" s="76">
        <v>435050</v>
      </c>
      <c r="O1319" s="76">
        <v>15014950</v>
      </c>
      <c r="P1319" s="56">
        <f t="shared" si="41"/>
        <v>2.8158576051779936E-2</v>
      </c>
    </row>
    <row r="1320" spans="1:16" ht="14.4" hidden="1" x14ac:dyDescent="0.2">
      <c r="A1320" s="75" t="s">
        <v>464</v>
      </c>
      <c r="B1320" s="75" t="s">
        <v>465</v>
      </c>
      <c r="C1320" s="58" t="str">
        <f t="shared" si="40"/>
        <v>21375803 TEATRO NACIONAL</v>
      </c>
      <c r="D1320" s="75" t="s">
        <v>18</v>
      </c>
      <c r="E1320" s="75" t="s">
        <v>127</v>
      </c>
      <c r="F1320" s="75" t="s">
        <v>128</v>
      </c>
      <c r="G1320" s="76">
        <v>8560000</v>
      </c>
      <c r="H1320" s="76">
        <v>8560000</v>
      </c>
      <c r="I1320" s="76">
        <v>6067955.79</v>
      </c>
      <c r="J1320" s="76">
        <v>0</v>
      </c>
      <c r="K1320" s="76">
        <v>0</v>
      </c>
      <c r="L1320" s="76">
        <v>0</v>
      </c>
      <c r="M1320" s="76">
        <v>1812960.7</v>
      </c>
      <c r="N1320" s="76">
        <v>1347722.9</v>
      </c>
      <c r="O1320" s="76">
        <v>6747039.2999999998</v>
      </c>
      <c r="P1320" s="56">
        <f t="shared" si="41"/>
        <v>0.21179447429906542</v>
      </c>
    </row>
    <row r="1321" spans="1:16" ht="14.4" hidden="1" x14ac:dyDescent="0.2">
      <c r="A1321" s="75" t="s">
        <v>464</v>
      </c>
      <c r="B1321" s="75" t="s">
        <v>465</v>
      </c>
      <c r="C1321" s="58" t="str">
        <f t="shared" si="40"/>
        <v>21375803 TEATRO NACIONAL</v>
      </c>
      <c r="D1321" s="75" t="s">
        <v>18</v>
      </c>
      <c r="E1321" s="75" t="s">
        <v>129</v>
      </c>
      <c r="F1321" s="75" t="s">
        <v>130</v>
      </c>
      <c r="G1321" s="76">
        <v>3000000</v>
      </c>
      <c r="H1321" s="76">
        <v>4000000</v>
      </c>
      <c r="I1321" s="76">
        <v>2584401.75</v>
      </c>
      <c r="J1321" s="76">
        <v>0</v>
      </c>
      <c r="K1321" s="76">
        <v>0</v>
      </c>
      <c r="L1321" s="76">
        <v>0</v>
      </c>
      <c r="M1321" s="76">
        <v>1145481</v>
      </c>
      <c r="N1321" s="76">
        <v>1134481</v>
      </c>
      <c r="O1321" s="76">
        <v>2854519</v>
      </c>
      <c r="P1321" s="56">
        <f t="shared" si="41"/>
        <v>0.28637024999999999</v>
      </c>
    </row>
    <row r="1322" spans="1:16" ht="14.4" hidden="1" x14ac:dyDescent="0.2">
      <c r="A1322" s="75" t="s">
        <v>464</v>
      </c>
      <c r="B1322" s="75" t="s">
        <v>465</v>
      </c>
      <c r="C1322" s="58" t="str">
        <f t="shared" si="40"/>
        <v>21375803 TEATRO NACIONAL</v>
      </c>
      <c r="D1322" s="75" t="s">
        <v>18</v>
      </c>
      <c r="E1322" s="75" t="s">
        <v>131</v>
      </c>
      <c r="F1322" s="75" t="s">
        <v>132</v>
      </c>
      <c r="G1322" s="76">
        <v>6000000</v>
      </c>
      <c r="H1322" s="76">
        <v>6000000</v>
      </c>
      <c r="I1322" s="76">
        <v>4253240.04</v>
      </c>
      <c r="J1322" s="76">
        <v>0</v>
      </c>
      <c r="K1322" s="76">
        <v>0</v>
      </c>
      <c r="L1322" s="76">
        <v>0</v>
      </c>
      <c r="M1322" s="76">
        <v>0</v>
      </c>
      <c r="N1322" s="76">
        <v>0</v>
      </c>
      <c r="O1322" s="76">
        <v>6000000</v>
      </c>
      <c r="P1322" s="56">
        <f t="shared" si="41"/>
        <v>0</v>
      </c>
    </row>
    <row r="1323" spans="1:16" ht="14.4" hidden="1" x14ac:dyDescent="0.2">
      <c r="A1323" s="75" t="s">
        <v>464</v>
      </c>
      <c r="B1323" s="75" t="s">
        <v>465</v>
      </c>
      <c r="C1323" s="58" t="str">
        <f t="shared" si="40"/>
        <v>21375803 TEATRO NACIONAL</v>
      </c>
      <c r="D1323" s="75" t="s">
        <v>18</v>
      </c>
      <c r="E1323" s="75" t="s">
        <v>133</v>
      </c>
      <c r="F1323" s="75" t="s">
        <v>134</v>
      </c>
      <c r="G1323" s="76">
        <v>12000000</v>
      </c>
      <c r="H1323" s="76">
        <v>12000000</v>
      </c>
      <c r="I1323" s="76">
        <v>8506480.0899999999</v>
      </c>
      <c r="J1323" s="76">
        <v>0</v>
      </c>
      <c r="K1323" s="76">
        <v>0</v>
      </c>
      <c r="L1323" s="76">
        <v>0</v>
      </c>
      <c r="M1323" s="76">
        <v>1762618.52</v>
      </c>
      <c r="N1323" s="76">
        <v>1762618.52</v>
      </c>
      <c r="O1323" s="76">
        <v>10237381.48</v>
      </c>
      <c r="P1323" s="56">
        <f t="shared" si="41"/>
        <v>0.14688487666666666</v>
      </c>
    </row>
    <row r="1324" spans="1:16" ht="14.4" hidden="1" x14ac:dyDescent="0.2">
      <c r="A1324" s="75" t="s">
        <v>464</v>
      </c>
      <c r="B1324" s="75" t="s">
        <v>465</v>
      </c>
      <c r="C1324" s="58" t="str">
        <f t="shared" si="40"/>
        <v>21375803 TEATRO NACIONAL</v>
      </c>
      <c r="D1324" s="75" t="s">
        <v>18</v>
      </c>
      <c r="E1324" s="75" t="s">
        <v>135</v>
      </c>
      <c r="F1324" s="75" t="s">
        <v>136</v>
      </c>
      <c r="G1324" s="76">
        <v>3250000</v>
      </c>
      <c r="H1324" s="76">
        <v>3250000</v>
      </c>
      <c r="I1324" s="76">
        <v>2303838.36</v>
      </c>
      <c r="J1324" s="76">
        <v>0</v>
      </c>
      <c r="K1324" s="76">
        <v>0</v>
      </c>
      <c r="L1324" s="76">
        <v>0</v>
      </c>
      <c r="M1324" s="76">
        <v>670768</v>
      </c>
      <c r="N1324" s="76">
        <v>659137.13</v>
      </c>
      <c r="O1324" s="76">
        <v>2579232</v>
      </c>
      <c r="P1324" s="56">
        <f t="shared" si="41"/>
        <v>0.20639015384615383</v>
      </c>
    </row>
    <row r="1325" spans="1:16" ht="14.4" hidden="1" x14ac:dyDescent="0.2">
      <c r="A1325" s="75" t="s">
        <v>464</v>
      </c>
      <c r="B1325" s="75" t="s">
        <v>465</v>
      </c>
      <c r="C1325" s="58" t="str">
        <f t="shared" si="40"/>
        <v>21375803 TEATRO NACIONAL</v>
      </c>
      <c r="D1325" s="75" t="s">
        <v>18</v>
      </c>
      <c r="E1325" s="75" t="s">
        <v>137</v>
      </c>
      <c r="F1325" s="75" t="s">
        <v>138</v>
      </c>
      <c r="G1325" s="76">
        <v>17700000</v>
      </c>
      <c r="H1325" s="76">
        <v>17700000</v>
      </c>
      <c r="I1325" s="76">
        <v>12547058.130000001</v>
      </c>
      <c r="J1325" s="76">
        <v>0</v>
      </c>
      <c r="K1325" s="76">
        <v>0</v>
      </c>
      <c r="L1325" s="76">
        <v>0</v>
      </c>
      <c r="M1325" s="76">
        <v>694851.8</v>
      </c>
      <c r="N1325" s="76">
        <v>686851.8</v>
      </c>
      <c r="O1325" s="76">
        <v>17005148.199999999</v>
      </c>
      <c r="P1325" s="56">
        <f t="shared" si="41"/>
        <v>3.9257163841807913E-2</v>
      </c>
    </row>
    <row r="1326" spans="1:16" ht="14.4" hidden="1" x14ac:dyDescent="0.2">
      <c r="A1326" s="75" t="s">
        <v>464</v>
      </c>
      <c r="B1326" s="75" t="s">
        <v>465</v>
      </c>
      <c r="C1326" s="58" t="str">
        <f t="shared" si="40"/>
        <v>21375803 TEATRO NACIONAL</v>
      </c>
      <c r="D1326" s="75" t="s">
        <v>18</v>
      </c>
      <c r="E1326" s="75" t="s">
        <v>139</v>
      </c>
      <c r="F1326" s="75" t="s">
        <v>140</v>
      </c>
      <c r="G1326" s="76">
        <v>1060000</v>
      </c>
      <c r="H1326" s="76">
        <v>1060000</v>
      </c>
      <c r="I1326" s="76">
        <v>542532.4</v>
      </c>
      <c r="J1326" s="76">
        <v>0</v>
      </c>
      <c r="K1326" s="76">
        <v>0</v>
      </c>
      <c r="L1326" s="76">
        <v>0</v>
      </c>
      <c r="M1326" s="76">
        <v>0</v>
      </c>
      <c r="N1326" s="76">
        <v>0</v>
      </c>
      <c r="O1326" s="76">
        <v>1060000</v>
      </c>
      <c r="P1326" s="56">
        <f t="shared" si="41"/>
        <v>0</v>
      </c>
    </row>
    <row r="1327" spans="1:16" ht="14.4" hidden="1" x14ac:dyDescent="0.2">
      <c r="A1327" s="75" t="s">
        <v>464</v>
      </c>
      <c r="B1327" s="75" t="s">
        <v>465</v>
      </c>
      <c r="C1327" s="58" t="str">
        <f t="shared" si="40"/>
        <v>21375803 TEATRO NACIONAL</v>
      </c>
      <c r="D1327" s="75" t="s">
        <v>18</v>
      </c>
      <c r="E1327" s="75" t="s">
        <v>141</v>
      </c>
      <c r="F1327" s="75" t="s">
        <v>142</v>
      </c>
      <c r="G1327" s="76">
        <v>60000</v>
      </c>
      <c r="H1327" s="76">
        <v>60000</v>
      </c>
      <c r="I1327" s="76">
        <v>42532.4</v>
      </c>
      <c r="J1327" s="76">
        <v>0</v>
      </c>
      <c r="K1327" s="76">
        <v>0</v>
      </c>
      <c r="L1327" s="76">
        <v>0</v>
      </c>
      <c r="M1327" s="76">
        <v>0</v>
      </c>
      <c r="N1327" s="76">
        <v>0</v>
      </c>
      <c r="O1327" s="76">
        <v>60000</v>
      </c>
      <c r="P1327" s="56">
        <f t="shared" si="41"/>
        <v>0</v>
      </c>
    </row>
    <row r="1328" spans="1:16" ht="14.4" hidden="1" x14ac:dyDescent="0.2">
      <c r="A1328" s="75" t="s">
        <v>464</v>
      </c>
      <c r="B1328" s="75" t="s">
        <v>465</v>
      </c>
      <c r="C1328" s="58" t="str">
        <f t="shared" si="40"/>
        <v>21375803 TEATRO NACIONAL</v>
      </c>
      <c r="D1328" s="75" t="s">
        <v>18</v>
      </c>
      <c r="E1328" s="75" t="s">
        <v>143</v>
      </c>
      <c r="F1328" s="75" t="s">
        <v>144</v>
      </c>
      <c r="G1328" s="76">
        <v>1000000</v>
      </c>
      <c r="H1328" s="76">
        <v>1000000</v>
      </c>
      <c r="I1328" s="76">
        <v>500000</v>
      </c>
      <c r="J1328" s="76">
        <v>0</v>
      </c>
      <c r="K1328" s="76">
        <v>0</v>
      </c>
      <c r="L1328" s="76">
        <v>0</v>
      </c>
      <c r="M1328" s="76">
        <v>0</v>
      </c>
      <c r="N1328" s="76">
        <v>0</v>
      </c>
      <c r="O1328" s="76">
        <v>1000000</v>
      </c>
      <c r="P1328" s="56">
        <f t="shared" si="41"/>
        <v>0</v>
      </c>
    </row>
    <row r="1329" spans="1:16" ht="14.4" hidden="1" x14ac:dyDescent="0.2">
      <c r="A1329" s="75" t="s">
        <v>464</v>
      </c>
      <c r="B1329" s="75" t="s">
        <v>465</v>
      </c>
      <c r="C1329" s="58" t="str">
        <f t="shared" si="40"/>
        <v>21375803 TEATRO NACIONAL</v>
      </c>
      <c r="D1329" s="75" t="s">
        <v>18</v>
      </c>
      <c r="E1329" s="75" t="s">
        <v>145</v>
      </c>
      <c r="F1329" s="75" t="s">
        <v>146</v>
      </c>
      <c r="G1329" s="76">
        <v>500000</v>
      </c>
      <c r="H1329" s="76">
        <v>500000</v>
      </c>
      <c r="I1329" s="76">
        <v>100000</v>
      </c>
      <c r="J1329" s="76">
        <v>0</v>
      </c>
      <c r="K1329" s="76">
        <v>0</v>
      </c>
      <c r="L1329" s="76">
        <v>0</v>
      </c>
      <c r="M1329" s="76">
        <v>0</v>
      </c>
      <c r="N1329" s="76">
        <v>0</v>
      </c>
      <c r="O1329" s="76">
        <v>500000</v>
      </c>
      <c r="P1329" s="56">
        <f t="shared" si="41"/>
        <v>0</v>
      </c>
    </row>
    <row r="1330" spans="1:16" ht="14.4" hidden="1" x14ac:dyDescent="0.2">
      <c r="A1330" s="75" t="s">
        <v>464</v>
      </c>
      <c r="B1330" s="75" t="s">
        <v>465</v>
      </c>
      <c r="C1330" s="58" t="str">
        <f t="shared" si="40"/>
        <v>21375803 TEATRO NACIONAL</v>
      </c>
      <c r="D1330" s="75" t="s">
        <v>18</v>
      </c>
      <c r="E1330" s="75" t="s">
        <v>289</v>
      </c>
      <c r="F1330" s="75" t="s">
        <v>290</v>
      </c>
      <c r="G1330" s="76">
        <v>500000</v>
      </c>
      <c r="H1330" s="76">
        <v>500000</v>
      </c>
      <c r="I1330" s="76">
        <v>100000</v>
      </c>
      <c r="J1330" s="76">
        <v>0</v>
      </c>
      <c r="K1330" s="76">
        <v>0</v>
      </c>
      <c r="L1330" s="76">
        <v>0</v>
      </c>
      <c r="M1330" s="76">
        <v>0</v>
      </c>
      <c r="N1330" s="76">
        <v>0</v>
      </c>
      <c r="O1330" s="76">
        <v>500000</v>
      </c>
      <c r="P1330" s="56">
        <f t="shared" si="41"/>
        <v>0</v>
      </c>
    </row>
    <row r="1331" spans="1:16" ht="14.4" hidden="1" x14ac:dyDescent="0.2">
      <c r="A1331" s="75" t="s">
        <v>464</v>
      </c>
      <c r="B1331" s="75" t="s">
        <v>465</v>
      </c>
      <c r="C1331" s="58" t="str">
        <f t="shared" si="40"/>
        <v>21375803 TEATRO NACIONAL</v>
      </c>
      <c r="D1331" s="75" t="s">
        <v>18</v>
      </c>
      <c r="E1331" s="75" t="s">
        <v>151</v>
      </c>
      <c r="F1331" s="75" t="s">
        <v>152</v>
      </c>
      <c r="G1331" s="76">
        <v>126938001</v>
      </c>
      <c r="H1331" s="76">
        <v>123138001</v>
      </c>
      <c r="I1331" s="76">
        <v>86024852.689999998</v>
      </c>
      <c r="J1331" s="76">
        <v>0</v>
      </c>
      <c r="K1331" s="76">
        <v>0</v>
      </c>
      <c r="L1331" s="76">
        <v>0</v>
      </c>
      <c r="M1331" s="76">
        <v>17667211.539999999</v>
      </c>
      <c r="N1331" s="76">
        <v>16681153.34</v>
      </c>
      <c r="O1331" s="76">
        <v>105470789.45999999</v>
      </c>
      <c r="P1331" s="56">
        <f t="shared" si="41"/>
        <v>0.14347489318102541</v>
      </c>
    </row>
    <row r="1332" spans="1:16" ht="14.4" hidden="1" x14ac:dyDescent="0.2">
      <c r="A1332" s="75" t="s">
        <v>464</v>
      </c>
      <c r="B1332" s="75" t="s">
        <v>465</v>
      </c>
      <c r="C1332" s="58" t="str">
        <f t="shared" si="40"/>
        <v>21375803 TEATRO NACIONAL</v>
      </c>
      <c r="D1332" s="75" t="s">
        <v>18</v>
      </c>
      <c r="E1332" s="75" t="s">
        <v>153</v>
      </c>
      <c r="F1332" s="75" t="s">
        <v>154</v>
      </c>
      <c r="G1332" s="76">
        <v>20800001</v>
      </c>
      <c r="H1332" s="76">
        <v>20000001</v>
      </c>
      <c r="I1332" s="76">
        <v>14493117.119999999</v>
      </c>
      <c r="J1332" s="76">
        <v>0</v>
      </c>
      <c r="K1332" s="76">
        <v>0</v>
      </c>
      <c r="L1332" s="76">
        <v>0</v>
      </c>
      <c r="M1332" s="76">
        <v>2632557.86</v>
      </c>
      <c r="N1332" s="76">
        <v>2622245.1800000002</v>
      </c>
      <c r="O1332" s="76">
        <v>17367443.140000001</v>
      </c>
      <c r="P1332" s="56">
        <f t="shared" si="41"/>
        <v>0.13162788641860568</v>
      </c>
    </row>
    <row r="1333" spans="1:16" ht="14.4" hidden="1" x14ac:dyDescent="0.2">
      <c r="A1333" s="75" t="s">
        <v>464</v>
      </c>
      <c r="B1333" s="75" t="s">
        <v>465</v>
      </c>
      <c r="C1333" s="58" t="str">
        <f t="shared" si="40"/>
        <v>21375803 TEATRO NACIONAL</v>
      </c>
      <c r="D1333" s="75" t="s">
        <v>18</v>
      </c>
      <c r="E1333" s="75" t="s">
        <v>155</v>
      </c>
      <c r="F1333" s="75" t="s">
        <v>156</v>
      </c>
      <c r="G1333" s="76">
        <v>4500001</v>
      </c>
      <c r="H1333" s="76">
        <v>5500001</v>
      </c>
      <c r="I1333" s="76">
        <v>3762488.79</v>
      </c>
      <c r="J1333" s="76">
        <v>0</v>
      </c>
      <c r="K1333" s="76">
        <v>0</v>
      </c>
      <c r="L1333" s="76">
        <v>0</v>
      </c>
      <c r="M1333" s="76">
        <v>874859.95</v>
      </c>
      <c r="N1333" s="76">
        <v>874859.95</v>
      </c>
      <c r="O1333" s="76">
        <v>4625141.05</v>
      </c>
      <c r="P1333" s="56">
        <f t="shared" si="41"/>
        <v>0.15906541653356063</v>
      </c>
    </row>
    <row r="1334" spans="1:16" ht="14.4" hidden="1" x14ac:dyDescent="0.2">
      <c r="A1334" s="75" t="s">
        <v>464</v>
      </c>
      <c r="B1334" s="75" t="s">
        <v>465</v>
      </c>
      <c r="C1334" s="58" t="str">
        <f t="shared" si="40"/>
        <v>21375803 TEATRO NACIONAL</v>
      </c>
      <c r="D1334" s="75" t="s">
        <v>18</v>
      </c>
      <c r="E1334" s="75" t="s">
        <v>159</v>
      </c>
      <c r="F1334" s="75" t="s">
        <v>160</v>
      </c>
      <c r="G1334" s="76">
        <v>10500000</v>
      </c>
      <c r="H1334" s="76">
        <v>10500000</v>
      </c>
      <c r="I1334" s="76">
        <v>7443170.0700000003</v>
      </c>
      <c r="J1334" s="76">
        <v>0</v>
      </c>
      <c r="K1334" s="76">
        <v>0</v>
      </c>
      <c r="L1334" s="76">
        <v>0</v>
      </c>
      <c r="M1334" s="76">
        <v>1757697.91</v>
      </c>
      <c r="N1334" s="76">
        <v>1747385.23</v>
      </c>
      <c r="O1334" s="76">
        <v>8742302.0899999999</v>
      </c>
      <c r="P1334" s="56">
        <f t="shared" si="41"/>
        <v>0.16739980095238094</v>
      </c>
    </row>
    <row r="1335" spans="1:16" ht="14.4" hidden="1" x14ac:dyDescent="0.2">
      <c r="A1335" s="75" t="s">
        <v>464</v>
      </c>
      <c r="B1335" s="75" t="s">
        <v>465</v>
      </c>
      <c r="C1335" s="58" t="str">
        <f t="shared" si="40"/>
        <v>21375803 TEATRO NACIONAL</v>
      </c>
      <c r="D1335" s="75" t="s">
        <v>18</v>
      </c>
      <c r="E1335" s="75" t="s">
        <v>161</v>
      </c>
      <c r="F1335" s="75" t="s">
        <v>162</v>
      </c>
      <c r="G1335" s="76">
        <v>5800000</v>
      </c>
      <c r="H1335" s="76">
        <v>4000000</v>
      </c>
      <c r="I1335" s="76">
        <v>3287458.26</v>
      </c>
      <c r="J1335" s="76">
        <v>0</v>
      </c>
      <c r="K1335" s="76">
        <v>0</v>
      </c>
      <c r="L1335" s="76">
        <v>0</v>
      </c>
      <c r="M1335" s="76">
        <v>0</v>
      </c>
      <c r="N1335" s="76">
        <v>0</v>
      </c>
      <c r="O1335" s="76">
        <v>4000000</v>
      </c>
      <c r="P1335" s="56">
        <f t="shared" si="41"/>
        <v>0</v>
      </c>
    </row>
    <row r="1336" spans="1:16" ht="14.4" hidden="1" x14ac:dyDescent="0.2">
      <c r="A1336" s="75" t="s">
        <v>464</v>
      </c>
      <c r="B1336" s="75" t="s">
        <v>465</v>
      </c>
      <c r="C1336" s="58" t="str">
        <f t="shared" si="40"/>
        <v>21375803 TEATRO NACIONAL</v>
      </c>
      <c r="D1336" s="75" t="s">
        <v>18</v>
      </c>
      <c r="E1336" s="75" t="s">
        <v>163</v>
      </c>
      <c r="F1336" s="75" t="s">
        <v>164</v>
      </c>
      <c r="G1336" s="76">
        <v>2000000</v>
      </c>
      <c r="H1336" s="76">
        <v>1000000</v>
      </c>
      <c r="I1336" s="76">
        <v>959964.95</v>
      </c>
      <c r="J1336" s="76">
        <v>0</v>
      </c>
      <c r="K1336" s="76">
        <v>0</v>
      </c>
      <c r="L1336" s="76">
        <v>0</v>
      </c>
      <c r="M1336" s="76">
        <v>0</v>
      </c>
      <c r="N1336" s="76">
        <v>0</v>
      </c>
      <c r="O1336" s="76">
        <v>1000000</v>
      </c>
      <c r="P1336" s="56">
        <f t="shared" si="41"/>
        <v>0</v>
      </c>
    </row>
    <row r="1337" spans="1:16" ht="14.4" hidden="1" x14ac:dyDescent="0.2">
      <c r="A1337" s="75" t="s">
        <v>464</v>
      </c>
      <c r="B1337" s="75" t="s">
        <v>465</v>
      </c>
      <c r="C1337" s="58" t="str">
        <f t="shared" si="40"/>
        <v>21375803 TEATRO NACIONAL</v>
      </c>
      <c r="D1337" s="75" t="s">
        <v>18</v>
      </c>
      <c r="E1337" s="75" t="s">
        <v>165</v>
      </c>
      <c r="F1337" s="75" t="s">
        <v>166</v>
      </c>
      <c r="G1337" s="76">
        <v>2000000</v>
      </c>
      <c r="H1337" s="76">
        <v>1000000</v>
      </c>
      <c r="I1337" s="76">
        <v>959964.95</v>
      </c>
      <c r="J1337" s="76">
        <v>0</v>
      </c>
      <c r="K1337" s="76">
        <v>0</v>
      </c>
      <c r="L1337" s="76">
        <v>0</v>
      </c>
      <c r="M1337" s="76">
        <v>0</v>
      </c>
      <c r="N1337" s="76">
        <v>0</v>
      </c>
      <c r="O1337" s="76">
        <v>1000000</v>
      </c>
      <c r="P1337" s="56">
        <f t="shared" si="41"/>
        <v>0</v>
      </c>
    </row>
    <row r="1338" spans="1:16" ht="14.4" hidden="1" x14ac:dyDescent="0.2">
      <c r="A1338" s="75" t="s">
        <v>464</v>
      </c>
      <c r="B1338" s="75" t="s">
        <v>465</v>
      </c>
      <c r="C1338" s="58" t="str">
        <f t="shared" si="40"/>
        <v>21375803 TEATRO NACIONAL</v>
      </c>
      <c r="D1338" s="75" t="s">
        <v>18</v>
      </c>
      <c r="E1338" s="75" t="s">
        <v>169</v>
      </c>
      <c r="F1338" s="75" t="s">
        <v>170</v>
      </c>
      <c r="G1338" s="76">
        <v>46800000</v>
      </c>
      <c r="H1338" s="76">
        <v>42500000</v>
      </c>
      <c r="I1338" s="76">
        <v>28767674.420000002</v>
      </c>
      <c r="J1338" s="76">
        <v>0</v>
      </c>
      <c r="K1338" s="76">
        <v>0</v>
      </c>
      <c r="L1338" s="76">
        <v>0</v>
      </c>
      <c r="M1338" s="76">
        <v>2644648.27</v>
      </c>
      <c r="N1338" s="76">
        <v>1724427.41</v>
      </c>
      <c r="O1338" s="76">
        <v>39855351.729999997</v>
      </c>
      <c r="P1338" s="56">
        <f t="shared" si="41"/>
        <v>6.2227018117647061E-2</v>
      </c>
    </row>
    <row r="1339" spans="1:16" ht="14.4" hidden="1" x14ac:dyDescent="0.2">
      <c r="A1339" s="75" t="s">
        <v>464</v>
      </c>
      <c r="B1339" s="75" t="s">
        <v>465</v>
      </c>
      <c r="C1339" s="58" t="str">
        <f t="shared" si="40"/>
        <v>21375803 TEATRO NACIONAL</v>
      </c>
      <c r="D1339" s="75" t="s">
        <v>18</v>
      </c>
      <c r="E1339" s="75" t="s">
        <v>171</v>
      </c>
      <c r="F1339" s="75" t="s">
        <v>172</v>
      </c>
      <c r="G1339" s="76">
        <v>14600000</v>
      </c>
      <c r="H1339" s="76">
        <v>14600000</v>
      </c>
      <c r="I1339" s="76">
        <v>8600721.1899999995</v>
      </c>
      <c r="J1339" s="76">
        <v>0</v>
      </c>
      <c r="K1339" s="76">
        <v>0</v>
      </c>
      <c r="L1339" s="76">
        <v>0</v>
      </c>
      <c r="M1339" s="76">
        <v>343705.32</v>
      </c>
      <c r="N1339" s="76">
        <v>343705.32</v>
      </c>
      <c r="O1339" s="76">
        <v>14256294.68</v>
      </c>
      <c r="P1339" s="56">
        <f t="shared" si="41"/>
        <v>2.3541460273972602E-2</v>
      </c>
    </row>
    <row r="1340" spans="1:16" ht="14.4" hidden="1" x14ac:dyDescent="0.2">
      <c r="A1340" s="75" t="s">
        <v>464</v>
      </c>
      <c r="B1340" s="75" t="s">
        <v>465</v>
      </c>
      <c r="C1340" s="58" t="str">
        <f t="shared" si="40"/>
        <v>21375803 TEATRO NACIONAL</v>
      </c>
      <c r="D1340" s="75" t="s">
        <v>18</v>
      </c>
      <c r="E1340" s="75" t="s">
        <v>173</v>
      </c>
      <c r="F1340" s="75" t="s">
        <v>174</v>
      </c>
      <c r="G1340" s="76">
        <v>1000000</v>
      </c>
      <c r="H1340" s="76">
        <v>1000000</v>
      </c>
      <c r="I1340" s="76">
        <v>708873.34</v>
      </c>
      <c r="J1340" s="76">
        <v>0</v>
      </c>
      <c r="K1340" s="76">
        <v>0</v>
      </c>
      <c r="L1340" s="76">
        <v>0</v>
      </c>
      <c r="M1340" s="76">
        <v>322706.98</v>
      </c>
      <c r="N1340" s="76">
        <v>318482.08</v>
      </c>
      <c r="O1340" s="76">
        <v>677293.02</v>
      </c>
      <c r="P1340" s="56">
        <f t="shared" si="41"/>
        <v>0.32270697999999998</v>
      </c>
    </row>
    <row r="1341" spans="1:16" ht="14.4" hidden="1" x14ac:dyDescent="0.2">
      <c r="A1341" s="75" t="s">
        <v>464</v>
      </c>
      <c r="B1341" s="75" t="s">
        <v>465</v>
      </c>
      <c r="C1341" s="58" t="str">
        <f t="shared" si="40"/>
        <v>21375803 TEATRO NACIONAL</v>
      </c>
      <c r="D1341" s="75" t="s">
        <v>18</v>
      </c>
      <c r="E1341" s="75" t="s">
        <v>175</v>
      </c>
      <c r="F1341" s="75" t="s">
        <v>176</v>
      </c>
      <c r="G1341" s="76">
        <v>7500000</v>
      </c>
      <c r="H1341" s="76">
        <v>2200000</v>
      </c>
      <c r="I1341" s="76">
        <v>2200000</v>
      </c>
      <c r="J1341" s="76">
        <v>0</v>
      </c>
      <c r="K1341" s="76">
        <v>0</v>
      </c>
      <c r="L1341" s="76">
        <v>0</v>
      </c>
      <c r="M1341" s="76">
        <v>0</v>
      </c>
      <c r="N1341" s="76">
        <v>0</v>
      </c>
      <c r="O1341" s="76">
        <v>2200000</v>
      </c>
      <c r="P1341" s="56">
        <f t="shared" si="41"/>
        <v>0</v>
      </c>
    </row>
    <row r="1342" spans="1:16" ht="14.4" hidden="1" x14ac:dyDescent="0.2">
      <c r="A1342" s="75" t="s">
        <v>464</v>
      </c>
      <c r="B1342" s="75" t="s">
        <v>465</v>
      </c>
      <c r="C1342" s="58" t="str">
        <f t="shared" si="40"/>
        <v>21375803 TEATRO NACIONAL</v>
      </c>
      <c r="D1342" s="75" t="s">
        <v>18</v>
      </c>
      <c r="E1342" s="75" t="s">
        <v>177</v>
      </c>
      <c r="F1342" s="75" t="s">
        <v>178</v>
      </c>
      <c r="G1342" s="76">
        <v>13000000</v>
      </c>
      <c r="H1342" s="76">
        <v>14000000</v>
      </c>
      <c r="I1342" s="76">
        <v>9673135.1500000004</v>
      </c>
      <c r="J1342" s="76">
        <v>0</v>
      </c>
      <c r="K1342" s="76">
        <v>0</v>
      </c>
      <c r="L1342" s="76">
        <v>0</v>
      </c>
      <c r="M1342" s="76">
        <v>1529770.61</v>
      </c>
      <c r="N1342" s="76">
        <v>621712.09</v>
      </c>
      <c r="O1342" s="76">
        <v>12470229.390000001</v>
      </c>
      <c r="P1342" s="56">
        <f t="shared" si="41"/>
        <v>0.1092693292857143</v>
      </c>
    </row>
    <row r="1343" spans="1:16" ht="14.4" hidden="1" x14ac:dyDescent="0.2">
      <c r="A1343" s="75" t="s">
        <v>464</v>
      </c>
      <c r="B1343" s="75" t="s">
        <v>465</v>
      </c>
      <c r="C1343" s="58" t="str">
        <f t="shared" si="40"/>
        <v>21375803 TEATRO NACIONAL</v>
      </c>
      <c r="D1343" s="75" t="s">
        <v>18</v>
      </c>
      <c r="E1343" s="75" t="s">
        <v>324</v>
      </c>
      <c r="F1343" s="75" t="s">
        <v>325</v>
      </c>
      <c r="G1343" s="76">
        <v>500000</v>
      </c>
      <c r="H1343" s="76">
        <v>500000</v>
      </c>
      <c r="I1343" s="76">
        <v>354436.67</v>
      </c>
      <c r="J1343" s="76">
        <v>0</v>
      </c>
      <c r="K1343" s="76">
        <v>0</v>
      </c>
      <c r="L1343" s="76">
        <v>0</v>
      </c>
      <c r="M1343" s="76">
        <v>0</v>
      </c>
      <c r="N1343" s="76">
        <v>0</v>
      </c>
      <c r="O1343" s="76">
        <v>500000</v>
      </c>
      <c r="P1343" s="56">
        <f t="shared" si="41"/>
        <v>0</v>
      </c>
    </row>
    <row r="1344" spans="1:16" ht="14.4" hidden="1" x14ac:dyDescent="0.2">
      <c r="A1344" s="75" t="s">
        <v>464</v>
      </c>
      <c r="B1344" s="75" t="s">
        <v>465</v>
      </c>
      <c r="C1344" s="58" t="str">
        <f t="shared" si="40"/>
        <v>21375803 TEATRO NACIONAL</v>
      </c>
      <c r="D1344" s="75" t="s">
        <v>18</v>
      </c>
      <c r="E1344" s="75" t="s">
        <v>179</v>
      </c>
      <c r="F1344" s="75" t="s">
        <v>180</v>
      </c>
      <c r="G1344" s="76">
        <v>3500000</v>
      </c>
      <c r="H1344" s="76">
        <v>3500000</v>
      </c>
      <c r="I1344" s="76">
        <v>2481056.69</v>
      </c>
      <c r="J1344" s="76">
        <v>0</v>
      </c>
      <c r="K1344" s="76">
        <v>0</v>
      </c>
      <c r="L1344" s="76">
        <v>0</v>
      </c>
      <c r="M1344" s="76">
        <v>448465.36</v>
      </c>
      <c r="N1344" s="76">
        <v>440527.92</v>
      </c>
      <c r="O1344" s="76">
        <v>3051534.64</v>
      </c>
      <c r="P1344" s="56">
        <f t="shared" si="41"/>
        <v>0.12813295999999999</v>
      </c>
    </row>
    <row r="1345" spans="1:16" ht="14.4" hidden="1" x14ac:dyDescent="0.2">
      <c r="A1345" s="75" t="s">
        <v>464</v>
      </c>
      <c r="B1345" s="75" t="s">
        <v>465</v>
      </c>
      <c r="C1345" s="58" t="str">
        <f t="shared" si="40"/>
        <v>21375803 TEATRO NACIONAL</v>
      </c>
      <c r="D1345" s="75" t="s">
        <v>18</v>
      </c>
      <c r="E1345" s="75" t="s">
        <v>181</v>
      </c>
      <c r="F1345" s="75" t="s">
        <v>182</v>
      </c>
      <c r="G1345" s="76">
        <v>6700000</v>
      </c>
      <c r="H1345" s="76">
        <v>6700000</v>
      </c>
      <c r="I1345" s="76">
        <v>4749451.38</v>
      </c>
      <c r="J1345" s="76">
        <v>0</v>
      </c>
      <c r="K1345" s="76">
        <v>0</v>
      </c>
      <c r="L1345" s="76">
        <v>0</v>
      </c>
      <c r="M1345" s="76">
        <v>0</v>
      </c>
      <c r="N1345" s="76">
        <v>0</v>
      </c>
      <c r="O1345" s="76">
        <v>6700000</v>
      </c>
      <c r="P1345" s="56">
        <f t="shared" si="41"/>
        <v>0</v>
      </c>
    </row>
    <row r="1346" spans="1:16" ht="14.4" hidden="1" x14ac:dyDescent="0.2">
      <c r="A1346" s="75" t="s">
        <v>464</v>
      </c>
      <c r="B1346" s="75" t="s">
        <v>465</v>
      </c>
      <c r="C1346" s="58" t="str">
        <f t="shared" si="40"/>
        <v>21375803 TEATRO NACIONAL</v>
      </c>
      <c r="D1346" s="75" t="s">
        <v>18</v>
      </c>
      <c r="E1346" s="75" t="s">
        <v>183</v>
      </c>
      <c r="F1346" s="75" t="s">
        <v>184</v>
      </c>
      <c r="G1346" s="76">
        <v>10000000</v>
      </c>
      <c r="H1346" s="76">
        <v>14000000</v>
      </c>
      <c r="I1346" s="76">
        <v>8919860.3300000001</v>
      </c>
      <c r="J1346" s="76">
        <v>0</v>
      </c>
      <c r="K1346" s="76">
        <v>0</v>
      </c>
      <c r="L1346" s="76">
        <v>0</v>
      </c>
      <c r="M1346" s="76">
        <v>820338.93</v>
      </c>
      <c r="N1346" s="76">
        <v>820338.93</v>
      </c>
      <c r="O1346" s="76">
        <v>13179661.07</v>
      </c>
      <c r="P1346" s="56">
        <f t="shared" si="41"/>
        <v>5.8595637857142863E-2</v>
      </c>
    </row>
    <row r="1347" spans="1:16" ht="14.4" hidden="1" x14ac:dyDescent="0.2">
      <c r="A1347" s="75" t="s">
        <v>464</v>
      </c>
      <c r="B1347" s="75" t="s">
        <v>465</v>
      </c>
      <c r="C1347" s="58" t="str">
        <f t="shared" si="40"/>
        <v>21375803 TEATRO NACIONAL</v>
      </c>
      <c r="D1347" s="75" t="s">
        <v>18</v>
      </c>
      <c r="E1347" s="75" t="s">
        <v>185</v>
      </c>
      <c r="F1347" s="75" t="s">
        <v>186</v>
      </c>
      <c r="G1347" s="76">
        <v>7000000</v>
      </c>
      <c r="H1347" s="76">
        <v>7000000</v>
      </c>
      <c r="I1347" s="76">
        <v>4962113.3899999997</v>
      </c>
      <c r="J1347" s="76">
        <v>0</v>
      </c>
      <c r="K1347" s="76">
        <v>0</v>
      </c>
      <c r="L1347" s="76">
        <v>0</v>
      </c>
      <c r="M1347" s="76">
        <v>317331.63</v>
      </c>
      <c r="N1347" s="76">
        <v>317331.63</v>
      </c>
      <c r="O1347" s="76">
        <v>6682668.3700000001</v>
      </c>
      <c r="P1347" s="56">
        <f t="shared" si="41"/>
        <v>4.5333089999999999E-2</v>
      </c>
    </row>
    <row r="1348" spans="1:16" ht="14.4" hidden="1" x14ac:dyDescent="0.2">
      <c r="A1348" s="75" t="s">
        <v>464</v>
      </c>
      <c r="B1348" s="75" t="s">
        <v>465</v>
      </c>
      <c r="C1348" s="58" t="str">
        <f t="shared" si="40"/>
        <v>21375803 TEATRO NACIONAL</v>
      </c>
      <c r="D1348" s="75" t="s">
        <v>18</v>
      </c>
      <c r="E1348" s="75" t="s">
        <v>187</v>
      </c>
      <c r="F1348" s="75" t="s">
        <v>188</v>
      </c>
      <c r="G1348" s="76">
        <v>3000000</v>
      </c>
      <c r="H1348" s="76">
        <v>7000000</v>
      </c>
      <c r="I1348" s="76">
        <v>3957746.94</v>
      </c>
      <c r="J1348" s="76">
        <v>0</v>
      </c>
      <c r="K1348" s="76">
        <v>0</v>
      </c>
      <c r="L1348" s="76">
        <v>0</v>
      </c>
      <c r="M1348" s="76">
        <v>503007.3</v>
      </c>
      <c r="N1348" s="76">
        <v>503007.3</v>
      </c>
      <c r="O1348" s="76">
        <v>6496992.7000000002</v>
      </c>
      <c r="P1348" s="56">
        <f t="shared" si="41"/>
        <v>7.1858185714285719E-2</v>
      </c>
    </row>
    <row r="1349" spans="1:16" ht="14.4" hidden="1" x14ac:dyDescent="0.2">
      <c r="A1349" s="75" t="s">
        <v>464</v>
      </c>
      <c r="B1349" s="75" t="s">
        <v>465</v>
      </c>
      <c r="C1349" s="58" t="str">
        <f t="shared" si="40"/>
        <v>21375803 TEATRO NACIONAL</v>
      </c>
      <c r="D1349" s="75" t="s">
        <v>18</v>
      </c>
      <c r="E1349" s="75" t="s">
        <v>189</v>
      </c>
      <c r="F1349" s="75" t="s">
        <v>190</v>
      </c>
      <c r="G1349" s="76">
        <v>47338000</v>
      </c>
      <c r="H1349" s="76">
        <v>45638000</v>
      </c>
      <c r="I1349" s="76">
        <v>32884235.870000001</v>
      </c>
      <c r="J1349" s="76">
        <v>0</v>
      </c>
      <c r="K1349" s="76">
        <v>0</v>
      </c>
      <c r="L1349" s="76">
        <v>0</v>
      </c>
      <c r="M1349" s="76">
        <v>11569666.48</v>
      </c>
      <c r="N1349" s="76">
        <v>11514141.82</v>
      </c>
      <c r="O1349" s="76">
        <v>34068333.520000003</v>
      </c>
      <c r="P1349" s="56">
        <f t="shared" si="41"/>
        <v>0.25350949822516328</v>
      </c>
    </row>
    <row r="1350" spans="1:16" ht="14.4" hidden="1" x14ac:dyDescent="0.2">
      <c r="A1350" s="75" t="s">
        <v>464</v>
      </c>
      <c r="B1350" s="75" t="s">
        <v>465</v>
      </c>
      <c r="C1350" s="58" t="str">
        <f t="shared" si="40"/>
        <v>21375803 TEATRO NACIONAL</v>
      </c>
      <c r="D1350" s="75" t="s">
        <v>18</v>
      </c>
      <c r="E1350" s="75" t="s">
        <v>191</v>
      </c>
      <c r="F1350" s="75" t="s">
        <v>192</v>
      </c>
      <c r="G1350" s="76">
        <v>3050000</v>
      </c>
      <c r="H1350" s="76">
        <v>3050000</v>
      </c>
      <c r="I1350" s="76">
        <v>2162063.69</v>
      </c>
      <c r="J1350" s="76">
        <v>0</v>
      </c>
      <c r="K1350" s="76">
        <v>0</v>
      </c>
      <c r="L1350" s="76">
        <v>0</v>
      </c>
      <c r="M1350" s="76">
        <v>0</v>
      </c>
      <c r="N1350" s="76">
        <v>0</v>
      </c>
      <c r="O1350" s="76">
        <v>3050000</v>
      </c>
      <c r="P1350" s="56">
        <f t="shared" si="41"/>
        <v>0</v>
      </c>
    </row>
    <row r="1351" spans="1:16" ht="14.4" hidden="1" x14ac:dyDescent="0.2">
      <c r="A1351" s="75" t="s">
        <v>464</v>
      </c>
      <c r="B1351" s="75" t="s">
        <v>465</v>
      </c>
      <c r="C1351" s="58" t="str">
        <f t="shared" ref="C1351:C1414" si="42">+CONCATENATE(A1351," ",B1351)</f>
        <v>21375803 TEATRO NACIONAL</v>
      </c>
      <c r="D1351" s="75" t="s">
        <v>18</v>
      </c>
      <c r="E1351" s="75" t="s">
        <v>193</v>
      </c>
      <c r="F1351" s="75" t="s">
        <v>194</v>
      </c>
      <c r="G1351" s="76">
        <v>1500000</v>
      </c>
      <c r="H1351" s="76">
        <v>1500000</v>
      </c>
      <c r="I1351" s="76">
        <v>1063310.01</v>
      </c>
      <c r="J1351" s="76">
        <v>0</v>
      </c>
      <c r="K1351" s="76">
        <v>0</v>
      </c>
      <c r="L1351" s="76">
        <v>0</v>
      </c>
      <c r="M1351" s="76">
        <v>0</v>
      </c>
      <c r="N1351" s="76">
        <v>0</v>
      </c>
      <c r="O1351" s="76">
        <v>1500000</v>
      </c>
      <c r="P1351" s="56">
        <f t="shared" ref="P1351:P1414" si="43">+IFERROR(M1351/H1351,0)</f>
        <v>0</v>
      </c>
    </row>
    <row r="1352" spans="1:16" ht="14.4" hidden="1" x14ac:dyDescent="0.2">
      <c r="A1352" s="75" t="s">
        <v>464</v>
      </c>
      <c r="B1352" s="75" t="s">
        <v>465</v>
      </c>
      <c r="C1352" s="58" t="str">
        <f t="shared" si="42"/>
        <v>21375803 TEATRO NACIONAL</v>
      </c>
      <c r="D1352" s="75" t="s">
        <v>18</v>
      </c>
      <c r="E1352" s="75" t="s">
        <v>195</v>
      </c>
      <c r="F1352" s="75" t="s">
        <v>196</v>
      </c>
      <c r="G1352" s="76">
        <v>6000000</v>
      </c>
      <c r="H1352" s="76">
        <v>5500000</v>
      </c>
      <c r="I1352" s="76">
        <v>4024349.18</v>
      </c>
      <c r="J1352" s="76">
        <v>0</v>
      </c>
      <c r="K1352" s="76">
        <v>0</v>
      </c>
      <c r="L1352" s="76">
        <v>0</v>
      </c>
      <c r="M1352" s="76">
        <v>1199299.48</v>
      </c>
      <c r="N1352" s="76">
        <v>1196156.0900000001</v>
      </c>
      <c r="O1352" s="76">
        <v>4300700.5199999996</v>
      </c>
      <c r="P1352" s="56">
        <f t="shared" si="43"/>
        <v>0.2180544509090909</v>
      </c>
    </row>
    <row r="1353" spans="1:16" ht="14.4" hidden="1" x14ac:dyDescent="0.2">
      <c r="A1353" s="75" t="s">
        <v>464</v>
      </c>
      <c r="B1353" s="75" t="s">
        <v>465</v>
      </c>
      <c r="C1353" s="58" t="str">
        <f t="shared" si="42"/>
        <v>21375803 TEATRO NACIONAL</v>
      </c>
      <c r="D1353" s="75" t="s">
        <v>18</v>
      </c>
      <c r="E1353" s="75" t="s">
        <v>197</v>
      </c>
      <c r="F1353" s="75" t="s">
        <v>198</v>
      </c>
      <c r="G1353" s="76">
        <v>3600000</v>
      </c>
      <c r="H1353" s="76">
        <v>4600000</v>
      </c>
      <c r="I1353" s="76">
        <v>3009725.75</v>
      </c>
      <c r="J1353" s="76">
        <v>0</v>
      </c>
      <c r="K1353" s="76">
        <v>0</v>
      </c>
      <c r="L1353" s="76">
        <v>0</v>
      </c>
      <c r="M1353" s="76">
        <v>877060.8</v>
      </c>
      <c r="N1353" s="76">
        <v>861537.6</v>
      </c>
      <c r="O1353" s="76">
        <v>3722939.2</v>
      </c>
      <c r="P1353" s="56">
        <f t="shared" si="43"/>
        <v>0.19066539130434784</v>
      </c>
    </row>
    <row r="1354" spans="1:16" ht="14.4" hidden="1" x14ac:dyDescent="0.2">
      <c r="A1354" s="75" t="s">
        <v>464</v>
      </c>
      <c r="B1354" s="75" t="s">
        <v>465</v>
      </c>
      <c r="C1354" s="58" t="str">
        <f t="shared" si="42"/>
        <v>21375803 TEATRO NACIONAL</v>
      </c>
      <c r="D1354" s="75" t="s">
        <v>18</v>
      </c>
      <c r="E1354" s="75" t="s">
        <v>199</v>
      </c>
      <c r="F1354" s="75" t="s">
        <v>200</v>
      </c>
      <c r="G1354" s="76">
        <v>19488000</v>
      </c>
      <c r="H1354" s="76">
        <v>17488000</v>
      </c>
      <c r="I1354" s="76">
        <v>12898960.199999999</v>
      </c>
      <c r="J1354" s="76">
        <v>0</v>
      </c>
      <c r="K1354" s="76">
        <v>0</v>
      </c>
      <c r="L1354" s="76">
        <v>0</v>
      </c>
      <c r="M1354" s="76">
        <v>6793780.1600000001</v>
      </c>
      <c r="N1354" s="76">
        <v>6757081.4699999997</v>
      </c>
      <c r="O1354" s="76">
        <v>10694219.84</v>
      </c>
      <c r="P1354" s="56">
        <f t="shared" si="43"/>
        <v>0.38848239707227816</v>
      </c>
    </row>
    <row r="1355" spans="1:16" ht="14.4" hidden="1" x14ac:dyDescent="0.2">
      <c r="A1355" s="75" t="s">
        <v>464</v>
      </c>
      <c r="B1355" s="75" t="s">
        <v>465</v>
      </c>
      <c r="C1355" s="58" t="str">
        <f t="shared" si="42"/>
        <v>21375803 TEATRO NACIONAL</v>
      </c>
      <c r="D1355" s="75" t="s">
        <v>18</v>
      </c>
      <c r="E1355" s="75" t="s">
        <v>201</v>
      </c>
      <c r="F1355" s="75" t="s">
        <v>202</v>
      </c>
      <c r="G1355" s="76">
        <v>7000000</v>
      </c>
      <c r="H1355" s="76">
        <v>7300000</v>
      </c>
      <c r="I1355" s="76">
        <v>5415689.7699999996</v>
      </c>
      <c r="J1355" s="76">
        <v>0</v>
      </c>
      <c r="K1355" s="76">
        <v>0</v>
      </c>
      <c r="L1355" s="76">
        <v>0</v>
      </c>
      <c r="M1355" s="76">
        <v>2440178.5</v>
      </c>
      <c r="N1355" s="76">
        <v>2440178.5</v>
      </c>
      <c r="O1355" s="76">
        <v>4859821.5</v>
      </c>
      <c r="P1355" s="56">
        <f t="shared" si="43"/>
        <v>0.33427102739726028</v>
      </c>
    </row>
    <row r="1356" spans="1:16" ht="14.4" hidden="1" x14ac:dyDescent="0.2">
      <c r="A1356" s="75" t="s">
        <v>464</v>
      </c>
      <c r="B1356" s="75" t="s">
        <v>465</v>
      </c>
      <c r="C1356" s="58" t="str">
        <f t="shared" si="42"/>
        <v>21375803 TEATRO NACIONAL</v>
      </c>
      <c r="D1356" s="75" t="s">
        <v>18</v>
      </c>
      <c r="E1356" s="75" t="s">
        <v>205</v>
      </c>
      <c r="F1356" s="75" t="s">
        <v>206</v>
      </c>
      <c r="G1356" s="76">
        <v>6700000</v>
      </c>
      <c r="H1356" s="76">
        <v>6200000</v>
      </c>
      <c r="I1356" s="76">
        <v>4310137.2699999996</v>
      </c>
      <c r="J1356" s="76">
        <v>0</v>
      </c>
      <c r="K1356" s="76">
        <v>0</v>
      </c>
      <c r="L1356" s="76">
        <v>0</v>
      </c>
      <c r="M1356" s="76">
        <v>259347.54</v>
      </c>
      <c r="N1356" s="76">
        <v>259188.16</v>
      </c>
      <c r="O1356" s="76">
        <v>5940652.46</v>
      </c>
      <c r="P1356" s="56">
        <f t="shared" si="43"/>
        <v>4.1830248387096779E-2</v>
      </c>
    </row>
    <row r="1357" spans="1:16" ht="14.4" hidden="1" x14ac:dyDescent="0.2">
      <c r="A1357" s="75" t="s">
        <v>464</v>
      </c>
      <c r="B1357" s="75" t="s">
        <v>465</v>
      </c>
      <c r="C1357" s="58" t="str">
        <f t="shared" si="42"/>
        <v>21375803 TEATRO NACIONAL</v>
      </c>
      <c r="D1357" s="75" t="s">
        <v>18</v>
      </c>
      <c r="E1357" s="75" t="s">
        <v>472</v>
      </c>
      <c r="F1357" s="75" t="s">
        <v>473</v>
      </c>
      <c r="G1357" s="76">
        <v>500000</v>
      </c>
      <c r="H1357" s="76">
        <v>500000</v>
      </c>
      <c r="I1357" s="76">
        <v>354436.67</v>
      </c>
      <c r="J1357" s="76">
        <v>0</v>
      </c>
      <c r="K1357" s="76">
        <v>0</v>
      </c>
      <c r="L1357" s="76">
        <v>0</v>
      </c>
      <c r="M1357" s="76">
        <v>0</v>
      </c>
      <c r="N1357" s="76">
        <v>0</v>
      </c>
      <c r="O1357" s="76">
        <v>500000</v>
      </c>
      <c r="P1357" s="56">
        <f t="shared" si="43"/>
        <v>0</v>
      </c>
    </row>
    <row r="1358" spans="1:16" ht="14.4" hidden="1" x14ac:dyDescent="0.2">
      <c r="A1358" s="75" t="s">
        <v>464</v>
      </c>
      <c r="B1358" s="75" t="s">
        <v>465</v>
      </c>
      <c r="C1358" s="58" t="str">
        <f t="shared" si="42"/>
        <v>21375803 TEATRO NACIONAL</v>
      </c>
      <c r="D1358" s="75" t="s">
        <v>18</v>
      </c>
      <c r="E1358" s="75" t="s">
        <v>474</v>
      </c>
      <c r="F1358" s="75" t="s">
        <v>475</v>
      </c>
      <c r="G1358" s="76">
        <v>500000</v>
      </c>
      <c r="H1358" s="76">
        <v>500000</v>
      </c>
      <c r="I1358" s="76">
        <v>354436.67</v>
      </c>
      <c r="J1358" s="76">
        <v>0</v>
      </c>
      <c r="K1358" s="76">
        <v>0</v>
      </c>
      <c r="L1358" s="76">
        <v>0</v>
      </c>
      <c r="M1358" s="76">
        <v>0</v>
      </c>
      <c r="N1358" s="76">
        <v>0</v>
      </c>
      <c r="O1358" s="76">
        <v>500000</v>
      </c>
      <c r="P1358" s="56">
        <f t="shared" si="43"/>
        <v>0</v>
      </c>
    </row>
    <row r="1359" spans="1:16" ht="14.4" hidden="1" x14ac:dyDescent="0.2">
      <c r="A1359" s="75" t="s">
        <v>464</v>
      </c>
      <c r="B1359" s="75" t="s">
        <v>465</v>
      </c>
      <c r="C1359" s="58" t="str">
        <f t="shared" si="42"/>
        <v>21375803 TEATRO NACIONAL</v>
      </c>
      <c r="D1359" s="75" t="s">
        <v>18</v>
      </c>
      <c r="E1359" s="75" t="s">
        <v>476</v>
      </c>
      <c r="F1359" s="75" t="s">
        <v>477</v>
      </c>
      <c r="G1359" s="76">
        <v>500000</v>
      </c>
      <c r="H1359" s="76">
        <v>500000</v>
      </c>
      <c r="I1359" s="76">
        <v>354436.67</v>
      </c>
      <c r="J1359" s="76">
        <v>0</v>
      </c>
      <c r="K1359" s="76">
        <v>0</v>
      </c>
      <c r="L1359" s="76">
        <v>0</v>
      </c>
      <c r="M1359" s="76">
        <v>0</v>
      </c>
      <c r="N1359" s="76">
        <v>0</v>
      </c>
      <c r="O1359" s="76">
        <v>500000</v>
      </c>
      <c r="P1359" s="56">
        <f t="shared" si="43"/>
        <v>0</v>
      </c>
    </row>
    <row r="1360" spans="1:16" ht="14.4" hidden="1" x14ac:dyDescent="0.2">
      <c r="A1360" s="75" t="s">
        <v>464</v>
      </c>
      <c r="B1360" s="75" t="s">
        <v>465</v>
      </c>
      <c r="C1360" s="58" t="str">
        <f t="shared" si="42"/>
        <v>21375803 TEATRO NACIONAL</v>
      </c>
      <c r="D1360" s="75" t="s">
        <v>18</v>
      </c>
      <c r="E1360" s="75" t="s">
        <v>207</v>
      </c>
      <c r="F1360" s="75" t="s">
        <v>208</v>
      </c>
      <c r="G1360" s="76">
        <v>121484066</v>
      </c>
      <c r="H1360" s="76">
        <v>121484066</v>
      </c>
      <c r="I1360" s="76">
        <v>85358817.099999994</v>
      </c>
      <c r="J1360" s="76">
        <v>0</v>
      </c>
      <c r="K1360" s="76">
        <v>0</v>
      </c>
      <c r="L1360" s="76">
        <v>0</v>
      </c>
      <c r="M1360" s="76">
        <v>18417188.640000001</v>
      </c>
      <c r="N1360" s="76">
        <v>17069226.280000001</v>
      </c>
      <c r="O1360" s="76">
        <v>103066877.36</v>
      </c>
      <c r="P1360" s="56">
        <f t="shared" si="43"/>
        <v>0.15160168116203815</v>
      </c>
    </row>
    <row r="1361" spans="1:16" ht="14.4" hidden="1" x14ac:dyDescent="0.2">
      <c r="A1361" s="75" t="s">
        <v>464</v>
      </c>
      <c r="B1361" s="75" t="s">
        <v>465</v>
      </c>
      <c r="C1361" s="58" t="str">
        <f t="shared" si="42"/>
        <v>21375803 TEATRO NACIONAL</v>
      </c>
      <c r="D1361" s="75" t="s">
        <v>18</v>
      </c>
      <c r="E1361" s="75" t="s">
        <v>209</v>
      </c>
      <c r="F1361" s="75" t="s">
        <v>210</v>
      </c>
      <c r="G1361" s="76">
        <v>20534066</v>
      </c>
      <c r="H1361" s="76">
        <v>20534066</v>
      </c>
      <c r="I1361" s="76">
        <v>19732048</v>
      </c>
      <c r="J1361" s="76">
        <v>0</v>
      </c>
      <c r="K1361" s="76">
        <v>0</v>
      </c>
      <c r="L1361" s="76">
        <v>0</v>
      </c>
      <c r="M1361" s="76">
        <v>9895904.1500000004</v>
      </c>
      <c r="N1361" s="76">
        <v>8547942.8000000007</v>
      </c>
      <c r="O1361" s="76">
        <v>10638161.85</v>
      </c>
      <c r="P1361" s="56">
        <f t="shared" si="43"/>
        <v>0.48192618792595682</v>
      </c>
    </row>
    <row r="1362" spans="1:16" ht="14.4" hidden="1" x14ac:dyDescent="0.2">
      <c r="A1362" s="75" t="s">
        <v>464</v>
      </c>
      <c r="B1362" s="75" t="s">
        <v>465</v>
      </c>
      <c r="C1362" s="58" t="str">
        <f t="shared" si="42"/>
        <v>21375803 TEATRO NACIONAL</v>
      </c>
      <c r="D1362" s="75" t="s">
        <v>18</v>
      </c>
      <c r="E1362" s="75" t="s">
        <v>478</v>
      </c>
      <c r="F1362" s="75" t="s">
        <v>212</v>
      </c>
      <c r="G1362" s="76">
        <v>17713452</v>
      </c>
      <c r="H1362" s="76">
        <v>17713452</v>
      </c>
      <c r="I1362" s="76">
        <v>17021601</v>
      </c>
      <c r="J1362" s="76">
        <v>0</v>
      </c>
      <c r="K1362" s="76">
        <v>0</v>
      </c>
      <c r="L1362" s="76">
        <v>0</v>
      </c>
      <c r="M1362" s="76">
        <v>8538290.1699999999</v>
      </c>
      <c r="N1362" s="76">
        <v>7375488.3499999996</v>
      </c>
      <c r="O1362" s="76">
        <v>9175161.8300000001</v>
      </c>
      <c r="P1362" s="56">
        <f t="shared" si="43"/>
        <v>0.4820229377085844</v>
      </c>
    </row>
    <row r="1363" spans="1:16" ht="14.4" hidden="1" x14ac:dyDescent="0.2">
      <c r="A1363" s="75" t="s">
        <v>464</v>
      </c>
      <c r="B1363" s="75" t="s">
        <v>465</v>
      </c>
      <c r="C1363" s="58" t="str">
        <f t="shared" si="42"/>
        <v>21375803 TEATRO NACIONAL</v>
      </c>
      <c r="D1363" s="75" t="s">
        <v>18</v>
      </c>
      <c r="E1363" s="75" t="s">
        <v>479</v>
      </c>
      <c r="F1363" s="75" t="s">
        <v>214</v>
      </c>
      <c r="G1363" s="76">
        <v>2820614</v>
      </c>
      <c r="H1363" s="76">
        <v>2820614</v>
      </c>
      <c r="I1363" s="76">
        <v>2710447</v>
      </c>
      <c r="J1363" s="76">
        <v>0</v>
      </c>
      <c r="K1363" s="76">
        <v>0</v>
      </c>
      <c r="L1363" s="76">
        <v>0</v>
      </c>
      <c r="M1363" s="76">
        <v>1357613.98</v>
      </c>
      <c r="N1363" s="76">
        <v>1172454.45</v>
      </c>
      <c r="O1363" s="76">
        <v>1463000.02</v>
      </c>
      <c r="P1363" s="56">
        <f t="shared" si="43"/>
        <v>0.48131859942551514</v>
      </c>
    </row>
    <row r="1364" spans="1:16" ht="14.4" hidden="1" x14ac:dyDescent="0.2">
      <c r="A1364" s="75" t="s">
        <v>464</v>
      </c>
      <c r="B1364" s="75" t="s">
        <v>465</v>
      </c>
      <c r="C1364" s="58" t="str">
        <f t="shared" si="42"/>
        <v>21375803 TEATRO NACIONAL</v>
      </c>
      <c r="D1364" s="75" t="s">
        <v>18</v>
      </c>
      <c r="E1364" s="75" t="s">
        <v>217</v>
      </c>
      <c r="F1364" s="75" t="s">
        <v>218</v>
      </c>
      <c r="G1364" s="76">
        <v>3350000</v>
      </c>
      <c r="H1364" s="76">
        <v>3350000</v>
      </c>
      <c r="I1364" s="76">
        <v>2374725.69</v>
      </c>
      <c r="J1364" s="76">
        <v>0</v>
      </c>
      <c r="K1364" s="76">
        <v>0</v>
      </c>
      <c r="L1364" s="76">
        <v>0</v>
      </c>
      <c r="M1364" s="76">
        <v>750000</v>
      </c>
      <c r="N1364" s="76">
        <v>750000</v>
      </c>
      <c r="O1364" s="76">
        <v>2600000</v>
      </c>
      <c r="P1364" s="56">
        <f t="shared" si="43"/>
        <v>0.22388059701492538</v>
      </c>
    </row>
    <row r="1365" spans="1:16" ht="14.4" hidden="1" x14ac:dyDescent="0.2">
      <c r="A1365" s="75" t="s">
        <v>464</v>
      </c>
      <c r="B1365" s="75" t="s">
        <v>465</v>
      </c>
      <c r="C1365" s="58" t="str">
        <f t="shared" si="42"/>
        <v>21375803 TEATRO NACIONAL</v>
      </c>
      <c r="D1365" s="75" t="s">
        <v>18</v>
      </c>
      <c r="E1365" s="75" t="s">
        <v>221</v>
      </c>
      <c r="F1365" s="75" t="s">
        <v>222</v>
      </c>
      <c r="G1365" s="76">
        <v>3350000</v>
      </c>
      <c r="H1365" s="76">
        <v>3350000</v>
      </c>
      <c r="I1365" s="76">
        <v>2374725.69</v>
      </c>
      <c r="J1365" s="76">
        <v>0</v>
      </c>
      <c r="K1365" s="76">
        <v>0</v>
      </c>
      <c r="L1365" s="76">
        <v>0</v>
      </c>
      <c r="M1365" s="76">
        <v>750000</v>
      </c>
      <c r="N1365" s="76">
        <v>750000</v>
      </c>
      <c r="O1365" s="76">
        <v>2600000</v>
      </c>
      <c r="P1365" s="56">
        <f t="shared" si="43"/>
        <v>0.22388059701492538</v>
      </c>
    </row>
    <row r="1366" spans="1:16" ht="14.4" hidden="1" x14ac:dyDescent="0.2">
      <c r="A1366" s="75" t="s">
        <v>464</v>
      </c>
      <c r="B1366" s="75" t="s">
        <v>465</v>
      </c>
      <c r="C1366" s="58" t="str">
        <f t="shared" si="42"/>
        <v>21375803 TEATRO NACIONAL</v>
      </c>
      <c r="D1366" s="75" t="s">
        <v>18</v>
      </c>
      <c r="E1366" s="75" t="s">
        <v>223</v>
      </c>
      <c r="F1366" s="75" t="s">
        <v>224</v>
      </c>
      <c r="G1366" s="76">
        <v>19500000</v>
      </c>
      <c r="H1366" s="76">
        <v>19500000</v>
      </c>
      <c r="I1366" s="76">
        <v>16443170.07</v>
      </c>
      <c r="J1366" s="76">
        <v>0</v>
      </c>
      <c r="K1366" s="76">
        <v>0</v>
      </c>
      <c r="L1366" s="76">
        <v>0</v>
      </c>
      <c r="M1366" s="76">
        <v>4740257.49</v>
      </c>
      <c r="N1366" s="76">
        <v>4740256.4800000004</v>
      </c>
      <c r="O1366" s="76">
        <v>14759742.51</v>
      </c>
      <c r="P1366" s="56">
        <f t="shared" si="43"/>
        <v>0.2430901276923077</v>
      </c>
    </row>
    <row r="1367" spans="1:16" ht="14.4" hidden="1" x14ac:dyDescent="0.2">
      <c r="A1367" s="75" t="s">
        <v>464</v>
      </c>
      <c r="B1367" s="75" t="s">
        <v>465</v>
      </c>
      <c r="C1367" s="58" t="str">
        <f t="shared" si="42"/>
        <v>21375803 TEATRO NACIONAL</v>
      </c>
      <c r="D1367" s="75" t="s">
        <v>18</v>
      </c>
      <c r="E1367" s="75" t="s">
        <v>225</v>
      </c>
      <c r="F1367" s="75" t="s">
        <v>226</v>
      </c>
      <c r="G1367" s="76">
        <v>10500000</v>
      </c>
      <c r="H1367" s="76">
        <v>10500000</v>
      </c>
      <c r="I1367" s="76">
        <v>7443170.0700000003</v>
      </c>
      <c r="J1367" s="76">
        <v>0</v>
      </c>
      <c r="K1367" s="76">
        <v>0</v>
      </c>
      <c r="L1367" s="76">
        <v>0</v>
      </c>
      <c r="M1367" s="76">
        <v>45909.33</v>
      </c>
      <c r="N1367" s="76">
        <v>45909.33</v>
      </c>
      <c r="O1367" s="76">
        <v>10454090.67</v>
      </c>
      <c r="P1367" s="56">
        <f t="shared" si="43"/>
        <v>4.3723171428571433E-3</v>
      </c>
    </row>
    <row r="1368" spans="1:16" ht="14.4" hidden="1" x14ac:dyDescent="0.2">
      <c r="A1368" s="75" t="s">
        <v>464</v>
      </c>
      <c r="B1368" s="75" t="s">
        <v>465</v>
      </c>
      <c r="C1368" s="58" t="str">
        <f t="shared" si="42"/>
        <v>21375803 TEATRO NACIONAL</v>
      </c>
      <c r="D1368" s="75" t="s">
        <v>18</v>
      </c>
      <c r="E1368" s="75" t="s">
        <v>227</v>
      </c>
      <c r="F1368" s="75" t="s">
        <v>228</v>
      </c>
      <c r="G1368" s="76">
        <v>9000000</v>
      </c>
      <c r="H1368" s="76">
        <v>9000000</v>
      </c>
      <c r="I1368" s="76">
        <v>9000000</v>
      </c>
      <c r="J1368" s="76">
        <v>0</v>
      </c>
      <c r="K1368" s="76">
        <v>0</v>
      </c>
      <c r="L1368" s="76">
        <v>0</v>
      </c>
      <c r="M1368" s="76">
        <v>4694348.16</v>
      </c>
      <c r="N1368" s="76">
        <v>4694347.1500000004</v>
      </c>
      <c r="O1368" s="76">
        <v>4305651.84</v>
      </c>
      <c r="P1368" s="56">
        <f t="shared" si="43"/>
        <v>0.52159423999999999</v>
      </c>
    </row>
    <row r="1369" spans="1:16" ht="14.4" hidden="1" x14ac:dyDescent="0.2">
      <c r="A1369" s="75" t="s">
        <v>464</v>
      </c>
      <c r="B1369" s="75" t="s">
        <v>465</v>
      </c>
      <c r="C1369" s="58" t="str">
        <f t="shared" si="42"/>
        <v>21375803 TEATRO NACIONAL</v>
      </c>
      <c r="D1369" s="75" t="s">
        <v>18</v>
      </c>
      <c r="E1369" s="75" t="s">
        <v>237</v>
      </c>
      <c r="F1369" s="75" t="s">
        <v>238</v>
      </c>
      <c r="G1369" s="76">
        <v>78100000</v>
      </c>
      <c r="H1369" s="76">
        <v>78100000</v>
      </c>
      <c r="I1369" s="76">
        <v>46808873.340000004</v>
      </c>
      <c r="J1369" s="76">
        <v>0</v>
      </c>
      <c r="K1369" s="76">
        <v>0</v>
      </c>
      <c r="L1369" s="76">
        <v>0</v>
      </c>
      <c r="M1369" s="76">
        <v>3031027</v>
      </c>
      <c r="N1369" s="76">
        <v>3031027</v>
      </c>
      <c r="O1369" s="76">
        <v>75068973</v>
      </c>
      <c r="P1369" s="56">
        <f t="shared" si="43"/>
        <v>3.8809564660691423E-2</v>
      </c>
    </row>
    <row r="1370" spans="1:16" ht="14.4" hidden="1" x14ac:dyDescent="0.2">
      <c r="A1370" s="75" t="s">
        <v>464</v>
      </c>
      <c r="B1370" s="75" t="s">
        <v>465</v>
      </c>
      <c r="C1370" s="58" t="str">
        <f t="shared" si="42"/>
        <v>21375803 TEATRO NACIONAL</v>
      </c>
      <c r="D1370" s="75" t="s">
        <v>18</v>
      </c>
      <c r="E1370" s="75" t="s">
        <v>239</v>
      </c>
      <c r="F1370" s="75" t="s">
        <v>240</v>
      </c>
      <c r="G1370" s="76">
        <v>77100000</v>
      </c>
      <c r="H1370" s="76">
        <v>77100000</v>
      </c>
      <c r="I1370" s="76">
        <v>46100000</v>
      </c>
      <c r="J1370" s="76">
        <v>0</v>
      </c>
      <c r="K1370" s="76">
        <v>0</v>
      </c>
      <c r="L1370" s="76">
        <v>0</v>
      </c>
      <c r="M1370" s="76">
        <v>3031027</v>
      </c>
      <c r="N1370" s="76">
        <v>3031027</v>
      </c>
      <c r="O1370" s="76">
        <v>74068973</v>
      </c>
      <c r="P1370" s="56">
        <f t="shared" si="43"/>
        <v>3.9312931258106358E-2</v>
      </c>
    </row>
    <row r="1371" spans="1:16" ht="14.4" hidden="1" x14ac:dyDescent="0.2">
      <c r="A1371" s="75" t="s">
        <v>464</v>
      </c>
      <c r="B1371" s="75" t="s">
        <v>465</v>
      </c>
      <c r="C1371" s="58" t="str">
        <f t="shared" si="42"/>
        <v>21375803 TEATRO NACIONAL</v>
      </c>
      <c r="D1371" s="75" t="s">
        <v>18</v>
      </c>
      <c r="E1371" s="75" t="s">
        <v>480</v>
      </c>
      <c r="F1371" s="75" t="s">
        <v>481</v>
      </c>
      <c r="G1371" s="76">
        <v>1000000</v>
      </c>
      <c r="H1371" s="76">
        <v>1000000</v>
      </c>
      <c r="I1371" s="76">
        <v>708873.34</v>
      </c>
      <c r="J1371" s="76">
        <v>0</v>
      </c>
      <c r="K1371" s="76">
        <v>0</v>
      </c>
      <c r="L1371" s="76">
        <v>0</v>
      </c>
      <c r="M1371" s="76">
        <v>0</v>
      </c>
      <c r="N1371" s="76">
        <v>0</v>
      </c>
      <c r="O1371" s="76">
        <v>1000000</v>
      </c>
      <c r="P1371" s="56">
        <f t="shared" si="43"/>
        <v>0</v>
      </c>
    </row>
    <row r="1372" spans="1:16" ht="14.4" hidden="1" x14ac:dyDescent="0.2">
      <c r="A1372" s="75" t="s">
        <v>464</v>
      </c>
      <c r="B1372" s="75" t="s">
        <v>465</v>
      </c>
      <c r="C1372" s="58" t="str">
        <f t="shared" si="42"/>
        <v>21375803 TEATRO NACIONAL</v>
      </c>
      <c r="D1372" s="75" t="s">
        <v>251</v>
      </c>
      <c r="E1372" s="75" t="s">
        <v>252</v>
      </c>
      <c r="F1372" s="75" t="s">
        <v>253</v>
      </c>
      <c r="G1372" s="76">
        <v>507106908</v>
      </c>
      <c r="H1372" s="76">
        <v>507106908</v>
      </c>
      <c r="I1372" s="76">
        <v>507106908</v>
      </c>
      <c r="J1372" s="76">
        <v>0</v>
      </c>
      <c r="K1372" s="76">
        <v>0</v>
      </c>
      <c r="L1372" s="76">
        <v>0</v>
      </c>
      <c r="M1372" s="76">
        <v>148434085.91999999</v>
      </c>
      <c r="N1372" s="76">
        <v>137357753.61000001</v>
      </c>
      <c r="O1372" s="76">
        <v>358672822.07999998</v>
      </c>
      <c r="P1372" s="56">
        <f t="shared" si="43"/>
        <v>0.29270767875242587</v>
      </c>
    </row>
    <row r="1373" spans="1:16" ht="14.4" hidden="1" x14ac:dyDescent="0.2">
      <c r="A1373" s="75" t="s">
        <v>464</v>
      </c>
      <c r="B1373" s="75" t="s">
        <v>465</v>
      </c>
      <c r="C1373" s="58" t="str">
        <f t="shared" si="42"/>
        <v>21375803 TEATRO NACIONAL</v>
      </c>
      <c r="D1373" s="75" t="s">
        <v>251</v>
      </c>
      <c r="E1373" s="75" t="s">
        <v>254</v>
      </c>
      <c r="F1373" s="75" t="s">
        <v>255</v>
      </c>
      <c r="G1373" s="76">
        <v>125250000</v>
      </c>
      <c r="H1373" s="76">
        <v>125250000</v>
      </c>
      <c r="I1373" s="76">
        <v>125250000</v>
      </c>
      <c r="J1373" s="76">
        <v>0</v>
      </c>
      <c r="K1373" s="76">
        <v>0</v>
      </c>
      <c r="L1373" s="76">
        <v>0</v>
      </c>
      <c r="M1373" s="76">
        <v>27734800.460000001</v>
      </c>
      <c r="N1373" s="76">
        <v>22895689.27</v>
      </c>
      <c r="O1373" s="76">
        <v>97515199.540000007</v>
      </c>
      <c r="P1373" s="56">
        <f t="shared" si="43"/>
        <v>0.22143553261477048</v>
      </c>
    </row>
    <row r="1374" spans="1:16" ht="14.4" hidden="1" x14ac:dyDescent="0.2">
      <c r="A1374" s="75" t="s">
        <v>464</v>
      </c>
      <c r="B1374" s="75" t="s">
        <v>465</v>
      </c>
      <c r="C1374" s="58" t="str">
        <f t="shared" si="42"/>
        <v>21375803 TEATRO NACIONAL</v>
      </c>
      <c r="D1374" s="75" t="s">
        <v>251</v>
      </c>
      <c r="E1374" s="75" t="s">
        <v>256</v>
      </c>
      <c r="F1374" s="75" t="s">
        <v>257</v>
      </c>
      <c r="G1374" s="76">
        <v>12000000</v>
      </c>
      <c r="H1374" s="76">
        <v>2000000</v>
      </c>
      <c r="I1374" s="76">
        <v>2000000</v>
      </c>
      <c r="J1374" s="76">
        <v>0</v>
      </c>
      <c r="K1374" s="76">
        <v>0</v>
      </c>
      <c r="L1374" s="76">
        <v>0</v>
      </c>
      <c r="M1374" s="76">
        <v>0</v>
      </c>
      <c r="N1374" s="76">
        <v>0</v>
      </c>
      <c r="O1374" s="76">
        <v>2000000</v>
      </c>
      <c r="P1374" s="56">
        <f t="shared" si="43"/>
        <v>0</v>
      </c>
    </row>
    <row r="1375" spans="1:16" ht="14.4" hidden="1" x14ac:dyDescent="0.2">
      <c r="A1375" s="75" t="s">
        <v>464</v>
      </c>
      <c r="B1375" s="75" t="s">
        <v>465</v>
      </c>
      <c r="C1375" s="58" t="str">
        <f t="shared" si="42"/>
        <v>21375803 TEATRO NACIONAL</v>
      </c>
      <c r="D1375" s="75" t="s">
        <v>251</v>
      </c>
      <c r="E1375" s="75" t="s">
        <v>258</v>
      </c>
      <c r="F1375" s="75" t="s">
        <v>259</v>
      </c>
      <c r="G1375" s="76">
        <v>35200000</v>
      </c>
      <c r="H1375" s="76">
        <v>45200000</v>
      </c>
      <c r="I1375" s="76">
        <v>45200000</v>
      </c>
      <c r="J1375" s="76">
        <v>0</v>
      </c>
      <c r="K1375" s="76">
        <v>0</v>
      </c>
      <c r="L1375" s="76">
        <v>0</v>
      </c>
      <c r="M1375" s="76">
        <v>11679335.220000001</v>
      </c>
      <c r="N1375" s="76">
        <v>11560868.039999999</v>
      </c>
      <c r="O1375" s="76">
        <v>33520664.780000001</v>
      </c>
      <c r="P1375" s="56">
        <f t="shared" si="43"/>
        <v>0.25839237212389382</v>
      </c>
    </row>
    <row r="1376" spans="1:16" ht="14.4" hidden="1" x14ac:dyDescent="0.2">
      <c r="A1376" s="75" t="s">
        <v>464</v>
      </c>
      <c r="B1376" s="75" t="s">
        <v>465</v>
      </c>
      <c r="C1376" s="58" t="str">
        <f t="shared" si="42"/>
        <v>21375803 TEATRO NACIONAL</v>
      </c>
      <c r="D1376" s="75" t="s">
        <v>251</v>
      </c>
      <c r="E1376" s="75" t="s">
        <v>260</v>
      </c>
      <c r="F1376" s="75" t="s">
        <v>261</v>
      </c>
      <c r="G1376" s="76">
        <v>8050000</v>
      </c>
      <c r="H1376" s="76">
        <v>8050000</v>
      </c>
      <c r="I1376" s="76">
        <v>8050000</v>
      </c>
      <c r="J1376" s="76">
        <v>0</v>
      </c>
      <c r="K1376" s="76">
        <v>0</v>
      </c>
      <c r="L1376" s="76">
        <v>0</v>
      </c>
      <c r="M1376" s="76">
        <v>7965711.6399999997</v>
      </c>
      <c r="N1376" s="76">
        <v>7965711.6399999997</v>
      </c>
      <c r="O1376" s="76">
        <v>84288.36</v>
      </c>
      <c r="P1376" s="56">
        <f t="shared" si="43"/>
        <v>0.98952939627329184</v>
      </c>
    </row>
    <row r="1377" spans="1:16" ht="14.4" hidden="1" x14ac:dyDescent="0.2">
      <c r="A1377" s="75" t="s">
        <v>464</v>
      </c>
      <c r="B1377" s="75" t="s">
        <v>465</v>
      </c>
      <c r="C1377" s="58" t="str">
        <f t="shared" si="42"/>
        <v>21375803 TEATRO NACIONAL</v>
      </c>
      <c r="D1377" s="75" t="s">
        <v>251</v>
      </c>
      <c r="E1377" s="75" t="s">
        <v>262</v>
      </c>
      <c r="F1377" s="75" t="s">
        <v>263</v>
      </c>
      <c r="G1377" s="76">
        <v>20000000</v>
      </c>
      <c r="H1377" s="76">
        <v>20000000</v>
      </c>
      <c r="I1377" s="76">
        <v>20000000</v>
      </c>
      <c r="J1377" s="76">
        <v>0</v>
      </c>
      <c r="K1377" s="76">
        <v>0</v>
      </c>
      <c r="L1377" s="76">
        <v>0</v>
      </c>
      <c r="M1377" s="76">
        <v>8089753.5999999996</v>
      </c>
      <c r="N1377" s="76">
        <v>3369109.59</v>
      </c>
      <c r="O1377" s="76">
        <v>11910246.4</v>
      </c>
      <c r="P1377" s="56">
        <f t="shared" si="43"/>
        <v>0.40448767999999996</v>
      </c>
    </row>
    <row r="1378" spans="1:16" ht="14.4" hidden="1" x14ac:dyDescent="0.2">
      <c r="A1378" s="75" t="s">
        <v>464</v>
      </c>
      <c r="B1378" s="75" t="s">
        <v>465</v>
      </c>
      <c r="C1378" s="58" t="str">
        <f t="shared" si="42"/>
        <v>21375803 TEATRO NACIONAL</v>
      </c>
      <c r="D1378" s="75" t="s">
        <v>251</v>
      </c>
      <c r="E1378" s="75" t="s">
        <v>353</v>
      </c>
      <c r="F1378" s="75" t="s">
        <v>354</v>
      </c>
      <c r="G1378" s="76">
        <v>5000000</v>
      </c>
      <c r="H1378" s="76">
        <v>5000000</v>
      </c>
      <c r="I1378" s="76">
        <v>5000000</v>
      </c>
      <c r="J1378" s="76">
        <v>0</v>
      </c>
      <c r="K1378" s="76">
        <v>0</v>
      </c>
      <c r="L1378" s="76">
        <v>0</v>
      </c>
      <c r="M1378" s="76">
        <v>0</v>
      </c>
      <c r="N1378" s="76">
        <v>0</v>
      </c>
      <c r="O1378" s="76">
        <v>5000000</v>
      </c>
      <c r="P1378" s="56">
        <f t="shared" si="43"/>
        <v>0</v>
      </c>
    </row>
    <row r="1379" spans="1:16" ht="14.4" hidden="1" x14ac:dyDescent="0.2">
      <c r="A1379" s="75" t="s">
        <v>464</v>
      </c>
      <c r="B1379" s="75" t="s">
        <v>465</v>
      </c>
      <c r="C1379" s="58" t="str">
        <f t="shared" si="42"/>
        <v>21375803 TEATRO NACIONAL</v>
      </c>
      <c r="D1379" s="75" t="s">
        <v>251</v>
      </c>
      <c r="E1379" s="75" t="s">
        <v>264</v>
      </c>
      <c r="F1379" s="75" t="s">
        <v>265</v>
      </c>
      <c r="G1379" s="76">
        <v>45000000</v>
      </c>
      <c r="H1379" s="76">
        <v>45000000</v>
      </c>
      <c r="I1379" s="76">
        <v>45000000</v>
      </c>
      <c r="J1379" s="76">
        <v>0</v>
      </c>
      <c r="K1379" s="76">
        <v>0</v>
      </c>
      <c r="L1379" s="76">
        <v>0</v>
      </c>
      <c r="M1379" s="76">
        <v>0</v>
      </c>
      <c r="N1379" s="76">
        <v>0</v>
      </c>
      <c r="O1379" s="76">
        <v>45000000</v>
      </c>
      <c r="P1379" s="56">
        <f t="shared" si="43"/>
        <v>0</v>
      </c>
    </row>
    <row r="1380" spans="1:16" ht="14.4" hidden="1" x14ac:dyDescent="0.2">
      <c r="A1380" s="75" t="s">
        <v>464</v>
      </c>
      <c r="B1380" s="75" t="s">
        <v>465</v>
      </c>
      <c r="C1380" s="58" t="str">
        <f t="shared" si="42"/>
        <v>21375803 TEATRO NACIONAL</v>
      </c>
      <c r="D1380" s="75" t="s">
        <v>251</v>
      </c>
      <c r="E1380" s="75" t="s">
        <v>266</v>
      </c>
      <c r="F1380" s="75" t="s">
        <v>267</v>
      </c>
      <c r="G1380" s="76">
        <v>366856908</v>
      </c>
      <c r="H1380" s="76">
        <v>366856908</v>
      </c>
      <c r="I1380" s="76">
        <v>366856908</v>
      </c>
      <c r="J1380" s="76">
        <v>0</v>
      </c>
      <c r="K1380" s="76">
        <v>0</v>
      </c>
      <c r="L1380" s="76">
        <v>0</v>
      </c>
      <c r="M1380" s="76">
        <v>108594501.61</v>
      </c>
      <c r="N1380" s="76">
        <v>108549221.61</v>
      </c>
      <c r="O1380" s="76">
        <v>258262406.38999999</v>
      </c>
      <c r="P1380" s="56">
        <f t="shared" si="43"/>
        <v>0.29601323906377142</v>
      </c>
    </row>
    <row r="1381" spans="1:16" ht="14.4" hidden="1" x14ac:dyDescent="0.2">
      <c r="A1381" s="75" t="s">
        <v>464</v>
      </c>
      <c r="B1381" s="75" t="s">
        <v>465</v>
      </c>
      <c r="C1381" s="58" t="str">
        <f t="shared" si="42"/>
        <v>21375803 TEATRO NACIONAL</v>
      </c>
      <c r="D1381" s="75" t="s">
        <v>251</v>
      </c>
      <c r="E1381" s="75" t="s">
        <v>268</v>
      </c>
      <c r="F1381" s="75" t="s">
        <v>269</v>
      </c>
      <c r="G1381" s="76">
        <v>366856908</v>
      </c>
      <c r="H1381" s="76">
        <v>366856908</v>
      </c>
      <c r="I1381" s="76">
        <v>366856908</v>
      </c>
      <c r="J1381" s="76">
        <v>0</v>
      </c>
      <c r="K1381" s="76">
        <v>0</v>
      </c>
      <c r="L1381" s="76">
        <v>0</v>
      </c>
      <c r="M1381" s="76">
        <v>108594501.61</v>
      </c>
      <c r="N1381" s="76">
        <v>108549221.61</v>
      </c>
      <c r="O1381" s="76">
        <v>258262406.38999999</v>
      </c>
      <c r="P1381" s="56">
        <f t="shared" si="43"/>
        <v>0.29601323906377142</v>
      </c>
    </row>
    <row r="1382" spans="1:16" ht="14.4" hidden="1" x14ac:dyDescent="0.2">
      <c r="A1382" s="75" t="s">
        <v>464</v>
      </c>
      <c r="B1382" s="75" t="s">
        <v>465</v>
      </c>
      <c r="C1382" s="58" t="str">
        <f t="shared" si="42"/>
        <v>21375803 TEATRO NACIONAL</v>
      </c>
      <c r="D1382" s="75" t="s">
        <v>251</v>
      </c>
      <c r="E1382" s="75" t="s">
        <v>272</v>
      </c>
      <c r="F1382" s="75" t="s">
        <v>273</v>
      </c>
      <c r="G1382" s="76">
        <v>15000000</v>
      </c>
      <c r="H1382" s="76">
        <v>15000000</v>
      </c>
      <c r="I1382" s="76">
        <v>15000000</v>
      </c>
      <c r="J1382" s="76">
        <v>0</v>
      </c>
      <c r="K1382" s="76">
        <v>0</v>
      </c>
      <c r="L1382" s="76">
        <v>0</v>
      </c>
      <c r="M1382" s="76">
        <v>12104783.85</v>
      </c>
      <c r="N1382" s="76">
        <v>5912842.7300000004</v>
      </c>
      <c r="O1382" s="76">
        <v>2895216.15</v>
      </c>
      <c r="P1382" s="56">
        <f t="shared" si="43"/>
        <v>0.80698559000000003</v>
      </c>
    </row>
    <row r="1383" spans="1:16" ht="14.4" hidden="1" x14ac:dyDescent="0.2">
      <c r="A1383" s="75" t="s">
        <v>464</v>
      </c>
      <c r="B1383" s="75" t="s">
        <v>465</v>
      </c>
      <c r="C1383" s="58" t="str">
        <f t="shared" si="42"/>
        <v>21375803 TEATRO NACIONAL</v>
      </c>
      <c r="D1383" s="75" t="s">
        <v>251</v>
      </c>
      <c r="E1383" s="75" t="s">
        <v>274</v>
      </c>
      <c r="F1383" s="75" t="s">
        <v>275</v>
      </c>
      <c r="G1383" s="76">
        <v>15000000</v>
      </c>
      <c r="H1383" s="76">
        <v>15000000</v>
      </c>
      <c r="I1383" s="76">
        <v>15000000</v>
      </c>
      <c r="J1383" s="76">
        <v>0</v>
      </c>
      <c r="K1383" s="76">
        <v>0</v>
      </c>
      <c r="L1383" s="76">
        <v>0</v>
      </c>
      <c r="M1383" s="76">
        <v>12104783.85</v>
      </c>
      <c r="N1383" s="76">
        <v>5912842.7300000004</v>
      </c>
      <c r="O1383" s="76">
        <v>2895216.15</v>
      </c>
      <c r="P1383" s="56">
        <f t="shared" si="43"/>
        <v>0.80698559000000003</v>
      </c>
    </row>
    <row r="1384" spans="1:16" ht="14.4" hidden="1" x14ac:dyDescent="0.2">
      <c r="A1384" s="75" t="s">
        <v>482</v>
      </c>
      <c r="B1384" s="75" t="s">
        <v>483</v>
      </c>
      <c r="C1384" s="58" t="str">
        <f t="shared" si="42"/>
        <v>21375804 TEATRO POPULAR MELICO SALAZAR</v>
      </c>
      <c r="D1384" s="75" t="s">
        <v>18</v>
      </c>
      <c r="E1384" s="75" t="s">
        <v>19</v>
      </c>
      <c r="F1384" s="75" t="s">
        <v>19</v>
      </c>
      <c r="G1384" s="76">
        <v>3418259259</v>
      </c>
      <c r="H1384" s="76">
        <v>3417185439</v>
      </c>
      <c r="I1384" s="76">
        <v>3011195070.8800001</v>
      </c>
      <c r="J1384" s="76">
        <v>0</v>
      </c>
      <c r="K1384" s="76">
        <v>0</v>
      </c>
      <c r="L1384" s="76">
        <v>0</v>
      </c>
      <c r="M1384" s="76">
        <v>1580940413.6500001</v>
      </c>
      <c r="N1384" s="76">
        <v>1528305091.47</v>
      </c>
      <c r="O1384" s="76">
        <v>1836245025.3499999</v>
      </c>
      <c r="P1384" s="56">
        <f t="shared" si="43"/>
        <v>0.46264402148238232</v>
      </c>
    </row>
    <row r="1385" spans="1:16" ht="14.4" hidden="1" x14ac:dyDescent="0.2">
      <c r="A1385" s="75" t="s">
        <v>482</v>
      </c>
      <c r="B1385" s="75" t="s">
        <v>483</v>
      </c>
      <c r="C1385" s="58" t="str">
        <f t="shared" si="42"/>
        <v>21375804 TEATRO POPULAR MELICO SALAZAR</v>
      </c>
      <c r="D1385" s="75" t="s">
        <v>18</v>
      </c>
      <c r="E1385" s="75" t="s">
        <v>21</v>
      </c>
      <c r="F1385" s="75" t="s">
        <v>22</v>
      </c>
      <c r="G1385" s="76">
        <v>1917905053</v>
      </c>
      <c r="H1385" s="76">
        <v>1917905053</v>
      </c>
      <c r="I1385" s="76">
        <v>1855934465</v>
      </c>
      <c r="J1385" s="76">
        <v>0</v>
      </c>
      <c r="K1385" s="76">
        <v>0</v>
      </c>
      <c r="L1385" s="76">
        <v>0</v>
      </c>
      <c r="M1385" s="76">
        <v>1011197656.4400001</v>
      </c>
      <c r="N1385" s="76">
        <v>961269017.13</v>
      </c>
      <c r="O1385" s="76">
        <v>906707396.55999994</v>
      </c>
      <c r="P1385" s="56">
        <f t="shared" si="43"/>
        <v>0.52724072803201483</v>
      </c>
    </row>
    <row r="1386" spans="1:16" ht="14.4" hidden="1" x14ac:dyDescent="0.2">
      <c r="A1386" s="75" t="s">
        <v>482</v>
      </c>
      <c r="B1386" s="75" t="s">
        <v>483</v>
      </c>
      <c r="C1386" s="58" t="str">
        <f t="shared" si="42"/>
        <v>21375804 TEATRO POPULAR MELICO SALAZAR</v>
      </c>
      <c r="D1386" s="75" t="s">
        <v>18</v>
      </c>
      <c r="E1386" s="75" t="s">
        <v>23</v>
      </c>
      <c r="F1386" s="75" t="s">
        <v>24</v>
      </c>
      <c r="G1386" s="76">
        <v>842359090</v>
      </c>
      <c r="H1386" s="76">
        <v>879830926</v>
      </c>
      <c r="I1386" s="76">
        <v>844178811</v>
      </c>
      <c r="J1386" s="76">
        <v>0</v>
      </c>
      <c r="K1386" s="76">
        <v>0</v>
      </c>
      <c r="L1386" s="76">
        <v>0</v>
      </c>
      <c r="M1386" s="76">
        <v>460911942.37</v>
      </c>
      <c r="N1386" s="76">
        <v>442708252.36000001</v>
      </c>
      <c r="O1386" s="76">
        <v>418918983.63</v>
      </c>
      <c r="P1386" s="56">
        <f t="shared" si="43"/>
        <v>0.52386422066959715</v>
      </c>
    </row>
    <row r="1387" spans="1:16" ht="14.4" hidden="1" x14ac:dyDescent="0.2">
      <c r="A1387" s="75" t="s">
        <v>482</v>
      </c>
      <c r="B1387" s="75" t="s">
        <v>483</v>
      </c>
      <c r="C1387" s="58" t="str">
        <f t="shared" si="42"/>
        <v>21375804 TEATRO POPULAR MELICO SALAZAR</v>
      </c>
      <c r="D1387" s="75" t="s">
        <v>18</v>
      </c>
      <c r="E1387" s="75" t="s">
        <v>25</v>
      </c>
      <c r="F1387" s="75" t="s">
        <v>26</v>
      </c>
      <c r="G1387" s="76">
        <v>842359090</v>
      </c>
      <c r="H1387" s="76">
        <v>879830926</v>
      </c>
      <c r="I1387" s="76">
        <v>844178811</v>
      </c>
      <c r="J1387" s="76">
        <v>0</v>
      </c>
      <c r="K1387" s="76">
        <v>0</v>
      </c>
      <c r="L1387" s="76">
        <v>0</v>
      </c>
      <c r="M1387" s="76">
        <v>460911942.37</v>
      </c>
      <c r="N1387" s="76">
        <v>442708252.36000001</v>
      </c>
      <c r="O1387" s="76">
        <v>418918983.63</v>
      </c>
      <c r="P1387" s="56">
        <f t="shared" si="43"/>
        <v>0.52386422066959715</v>
      </c>
    </row>
    <row r="1388" spans="1:16" ht="14.4" hidden="1" x14ac:dyDescent="0.2">
      <c r="A1388" s="75" t="s">
        <v>482</v>
      </c>
      <c r="B1388" s="75" t="s">
        <v>483</v>
      </c>
      <c r="C1388" s="58" t="str">
        <f t="shared" si="42"/>
        <v>21375804 TEATRO POPULAR MELICO SALAZAR</v>
      </c>
      <c r="D1388" s="75" t="s">
        <v>18</v>
      </c>
      <c r="E1388" s="75" t="s">
        <v>29</v>
      </c>
      <c r="F1388" s="75" t="s">
        <v>30</v>
      </c>
      <c r="G1388" s="76">
        <v>133500000</v>
      </c>
      <c r="H1388" s="76">
        <v>120275640</v>
      </c>
      <c r="I1388" s="76">
        <v>120275640</v>
      </c>
      <c r="J1388" s="76">
        <v>0</v>
      </c>
      <c r="K1388" s="76">
        <v>0</v>
      </c>
      <c r="L1388" s="76">
        <v>0</v>
      </c>
      <c r="M1388" s="76">
        <v>55910494.729999997</v>
      </c>
      <c r="N1388" s="76">
        <v>55910494.729999997</v>
      </c>
      <c r="O1388" s="76">
        <v>64365145.270000003</v>
      </c>
      <c r="P1388" s="56">
        <f t="shared" si="43"/>
        <v>0.46485302202507506</v>
      </c>
    </row>
    <row r="1389" spans="1:16" ht="14.4" hidden="1" x14ac:dyDescent="0.2">
      <c r="A1389" s="75" t="s">
        <v>482</v>
      </c>
      <c r="B1389" s="75" t="s">
        <v>483</v>
      </c>
      <c r="C1389" s="58" t="str">
        <f t="shared" si="42"/>
        <v>21375804 TEATRO POPULAR MELICO SALAZAR</v>
      </c>
      <c r="D1389" s="75" t="s">
        <v>18</v>
      </c>
      <c r="E1389" s="75" t="s">
        <v>31</v>
      </c>
      <c r="F1389" s="75" t="s">
        <v>32</v>
      </c>
      <c r="G1389" s="76">
        <v>133500000</v>
      </c>
      <c r="H1389" s="76">
        <v>120275640</v>
      </c>
      <c r="I1389" s="76">
        <v>120275640</v>
      </c>
      <c r="J1389" s="76">
        <v>0</v>
      </c>
      <c r="K1389" s="76">
        <v>0</v>
      </c>
      <c r="L1389" s="76">
        <v>0</v>
      </c>
      <c r="M1389" s="76">
        <v>55910494.729999997</v>
      </c>
      <c r="N1389" s="76">
        <v>55910494.729999997</v>
      </c>
      <c r="O1389" s="76">
        <v>64365145.270000003</v>
      </c>
      <c r="P1389" s="56">
        <f t="shared" si="43"/>
        <v>0.46485302202507506</v>
      </c>
    </row>
    <row r="1390" spans="1:16" ht="14.4" hidden="1" x14ac:dyDescent="0.2">
      <c r="A1390" s="75" t="s">
        <v>482</v>
      </c>
      <c r="B1390" s="75" t="s">
        <v>483</v>
      </c>
      <c r="C1390" s="58" t="str">
        <f t="shared" si="42"/>
        <v>21375804 TEATRO POPULAR MELICO SALAZAR</v>
      </c>
      <c r="D1390" s="75" t="s">
        <v>18</v>
      </c>
      <c r="E1390" s="75" t="s">
        <v>33</v>
      </c>
      <c r="F1390" s="75" t="s">
        <v>34</v>
      </c>
      <c r="G1390" s="76">
        <v>635180267</v>
      </c>
      <c r="H1390" s="76">
        <v>609932791</v>
      </c>
      <c r="I1390" s="76">
        <v>593137455</v>
      </c>
      <c r="J1390" s="76">
        <v>0</v>
      </c>
      <c r="K1390" s="76">
        <v>0</v>
      </c>
      <c r="L1390" s="76">
        <v>0</v>
      </c>
      <c r="M1390" s="76">
        <v>319457276.13999999</v>
      </c>
      <c r="N1390" s="76">
        <v>319457276.13999999</v>
      </c>
      <c r="O1390" s="76">
        <v>290475514.86000001</v>
      </c>
      <c r="P1390" s="56">
        <f t="shared" si="43"/>
        <v>0.52375815967566164</v>
      </c>
    </row>
    <row r="1391" spans="1:16" ht="14.4" hidden="1" x14ac:dyDescent="0.2">
      <c r="A1391" s="75" t="s">
        <v>482</v>
      </c>
      <c r="B1391" s="75" t="s">
        <v>483</v>
      </c>
      <c r="C1391" s="58" t="str">
        <f t="shared" si="42"/>
        <v>21375804 TEATRO POPULAR MELICO SALAZAR</v>
      </c>
      <c r="D1391" s="75" t="s">
        <v>18</v>
      </c>
      <c r="E1391" s="75" t="s">
        <v>35</v>
      </c>
      <c r="F1391" s="75" t="s">
        <v>36</v>
      </c>
      <c r="G1391" s="76">
        <v>255600000</v>
      </c>
      <c r="H1391" s="76">
        <v>234159981</v>
      </c>
      <c r="I1391" s="76">
        <v>222780533</v>
      </c>
      <c r="J1391" s="76">
        <v>0</v>
      </c>
      <c r="K1391" s="76">
        <v>0</v>
      </c>
      <c r="L1391" s="76">
        <v>0</v>
      </c>
      <c r="M1391" s="76">
        <v>127741454.06</v>
      </c>
      <c r="N1391" s="76">
        <v>127741454.06</v>
      </c>
      <c r="O1391" s="76">
        <v>106418526.94</v>
      </c>
      <c r="P1391" s="56">
        <f t="shared" si="43"/>
        <v>0.54553068169235974</v>
      </c>
    </row>
    <row r="1392" spans="1:16" ht="14.4" hidden="1" x14ac:dyDescent="0.2">
      <c r="A1392" s="75" t="s">
        <v>482</v>
      </c>
      <c r="B1392" s="75" t="s">
        <v>483</v>
      </c>
      <c r="C1392" s="58" t="str">
        <f t="shared" si="42"/>
        <v>21375804 TEATRO POPULAR MELICO SALAZAR</v>
      </c>
      <c r="D1392" s="75" t="s">
        <v>18</v>
      </c>
      <c r="E1392" s="75" t="s">
        <v>37</v>
      </c>
      <c r="F1392" s="75" t="s">
        <v>38</v>
      </c>
      <c r="G1392" s="76">
        <v>121733660</v>
      </c>
      <c r="H1392" s="76">
        <v>118676293</v>
      </c>
      <c r="I1392" s="76">
        <v>117487317</v>
      </c>
      <c r="J1392" s="76">
        <v>0</v>
      </c>
      <c r="K1392" s="76">
        <v>0</v>
      </c>
      <c r="L1392" s="76">
        <v>0</v>
      </c>
      <c r="M1392" s="76">
        <v>71433165.109999999</v>
      </c>
      <c r="N1392" s="76">
        <v>71433165.109999999</v>
      </c>
      <c r="O1392" s="76">
        <v>47243127.890000001</v>
      </c>
      <c r="P1392" s="56">
        <f t="shared" si="43"/>
        <v>0.60191604661935305</v>
      </c>
    </row>
    <row r="1393" spans="1:16" ht="14.4" hidden="1" x14ac:dyDescent="0.2">
      <c r="A1393" s="75" t="s">
        <v>482</v>
      </c>
      <c r="B1393" s="75" t="s">
        <v>483</v>
      </c>
      <c r="C1393" s="58" t="str">
        <f t="shared" si="42"/>
        <v>21375804 TEATRO POPULAR MELICO SALAZAR</v>
      </c>
      <c r="D1393" s="75" t="s">
        <v>18</v>
      </c>
      <c r="E1393" s="75" t="s">
        <v>39</v>
      </c>
      <c r="F1393" s="75" t="s">
        <v>40</v>
      </c>
      <c r="G1393" s="76">
        <v>122144121</v>
      </c>
      <c r="H1393" s="76">
        <v>122144121</v>
      </c>
      <c r="I1393" s="76">
        <v>118111191</v>
      </c>
      <c r="J1393" s="76">
        <v>0</v>
      </c>
      <c r="K1393" s="76">
        <v>0</v>
      </c>
      <c r="L1393" s="76">
        <v>0</v>
      </c>
      <c r="M1393" s="76">
        <v>3836605.4</v>
      </c>
      <c r="N1393" s="76">
        <v>3836605.4</v>
      </c>
      <c r="O1393" s="76">
        <v>118307515.59999999</v>
      </c>
      <c r="P1393" s="56">
        <f t="shared" si="43"/>
        <v>3.1410479428641516E-2</v>
      </c>
    </row>
    <row r="1394" spans="1:16" ht="14.4" hidden="1" x14ac:dyDescent="0.2">
      <c r="A1394" s="75" t="s">
        <v>482</v>
      </c>
      <c r="B1394" s="75" t="s">
        <v>483</v>
      </c>
      <c r="C1394" s="58" t="str">
        <f t="shared" si="42"/>
        <v>21375804 TEATRO POPULAR MELICO SALAZAR</v>
      </c>
      <c r="D1394" s="75" t="s">
        <v>18</v>
      </c>
      <c r="E1394" s="75" t="s">
        <v>41</v>
      </c>
      <c r="F1394" s="75" t="s">
        <v>42</v>
      </c>
      <c r="G1394" s="76">
        <v>101102486</v>
      </c>
      <c r="H1394" s="76">
        <v>101102486</v>
      </c>
      <c r="I1394" s="76">
        <v>101102486</v>
      </c>
      <c r="J1394" s="76">
        <v>0</v>
      </c>
      <c r="K1394" s="76">
        <v>0</v>
      </c>
      <c r="L1394" s="76">
        <v>0</v>
      </c>
      <c r="M1394" s="76">
        <v>97453254.459999993</v>
      </c>
      <c r="N1394" s="76">
        <v>97453254.459999993</v>
      </c>
      <c r="O1394" s="76">
        <v>3649231.54</v>
      </c>
      <c r="P1394" s="56">
        <f t="shared" si="43"/>
        <v>0.96390562008534586</v>
      </c>
    </row>
    <row r="1395" spans="1:16" ht="14.4" hidden="1" x14ac:dyDescent="0.2">
      <c r="A1395" s="75" t="s">
        <v>482</v>
      </c>
      <c r="B1395" s="75" t="s">
        <v>483</v>
      </c>
      <c r="C1395" s="58" t="str">
        <f t="shared" si="42"/>
        <v>21375804 TEATRO POPULAR MELICO SALAZAR</v>
      </c>
      <c r="D1395" s="75" t="s">
        <v>18</v>
      </c>
      <c r="E1395" s="75" t="s">
        <v>43</v>
      </c>
      <c r="F1395" s="75" t="s">
        <v>44</v>
      </c>
      <c r="G1395" s="76">
        <v>34600000</v>
      </c>
      <c r="H1395" s="76">
        <v>33849910</v>
      </c>
      <c r="I1395" s="76">
        <v>33655928</v>
      </c>
      <c r="J1395" s="76">
        <v>0</v>
      </c>
      <c r="K1395" s="76">
        <v>0</v>
      </c>
      <c r="L1395" s="76">
        <v>0</v>
      </c>
      <c r="M1395" s="76">
        <v>18992797.109999999</v>
      </c>
      <c r="N1395" s="76">
        <v>18992797.109999999</v>
      </c>
      <c r="O1395" s="76">
        <v>14857112.890000001</v>
      </c>
      <c r="P1395" s="56">
        <f t="shared" si="43"/>
        <v>0.56108855562688353</v>
      </c>
    </row>
    <row r="1396" spans="1:16" ht="14.4" hidden="1" x14ac:dyDescent="0.2">
      <c r="A1396" s="75" t="s">
        <v>482</v>
      </c>
      <c r="B1396" s="75" t="s">
        <v>483</v>
      </c>
      <c r="C1396" s="58" t="str">
        <f t="shared" si="42"/>
        <v>21375804 TEATRO POPULAR MELICO SALAZAR</v>
      </c>
      <c r="D1396" s="75" t="s">
        <v>18</v>
      </c>
      <c r="E1396" s="75" t="s">
        <v>45</v>
      </c>
      <c r="F1396" s="75" t="s">
        <v>46</v>
      </c>
      <c r="G1396" s="76">
        <v>145167287</v>
      </c>
      <c r="H1396" s="76">
        <v>145167287</v>
      </c>
      <c r="I1396" s="76">
        <v>140446871</v>
      </c>
      <c r="J1396" s="76">
        <v>0</v>
      </c>
      <c r="K1396" s="76">
        <v>0</v>
      </c>
      <c r="L1396" s="76">
        <v>0</v>
      </c>
      <c r="M1396" s="76">
        <v>81087696.239999995</v>
      </c>
      <c r="N1396" s="76">
        <v>64622426.960000001</v>
      </c>
      <c r="O1396" s="76">
        <v>64079590.759999998</v>
      </c>
      <c r="P1396" s="56">
        <f t="shared" si="43"/>
        <v>0.5585810544217169</v>
      </c>
    </row>
    <row r="1397" spans="1:16" ht="14.4" hidden="1" x14ac:dyDescent="0.2">
      <c r="A1397" s="75" t="s">
        <v>482</v>
      </c>
      <c r="B1397" s="75" t="s">
        <v>483</v>
      </c>
      <c r="C1397" s="58" t="str">
        <f t="shared" si="42"/>
        <v>21375804 TEATRO POPULAR MELICO SALAZAR</v>
      </c>
      <c r="D1397" s="75" t="s">
        <v>18</v>
      </c>
      <c r="E1397" s="75" t="s">
        <v>484</v>
      </c>
      <c r="F1397" s="75" t="s">
        <v>48</v>
      </c>
      <c r="G1397" s="76">
        <v>137722810</v>
      </c>
      <c r="H1397" s="76">
        <v>137722810</v>
      </c>
      <c r="I1397" s="76">
        <v>133244467</v>
      </c>
      <c r="J1397" s="76">
        <v>0</v>
      </c>
      <c r="K1397" s="76">
        <v>0</v>
      </c>
      <c r="L1397" s="76">
        <v>0</v>
      </c>
      <c r="M1397" s="76">
        <v>76929559.909999996</v>
      </c>
      <c r="N1397" s="76">
        <v>61233040.049999997</v>
      </c>
      <c r="O1397" s="76">
        <v>60793250.090000004</v>
      </c>
      <c r="P1397" s="56">
        <f t="shared" si="43"/>
        <v>0.55858256094251924</v>
      </c>
    </row>
    <row r="1398" spans="1:16" ht="14.4" hidden="1" x14ac:dyDescent="0.2">
      <c r="A1398" s="75" t="s">
        <v>482</v>
      </c>
      <c r="B1398" s="75" t="s">
        <v>483</v>
      </c>
      <c r="C1398" s="58" t="str">
        <f t="shared" si="42"/>
        <v>21375804 TEATRO POPULAR MELICO SALAZAR</v>
      </c>
      <c r="D1398" s="75" t="s">
        <v>18</v>
      </c>
      <c r="E1398" s="75" t="s">
        <v>485</v>
      </c>
      <c r="F1398" s="75" t="s">
        <v>752</v>
      </c>
      <c r="G1398" s="76">
        <v>7444477</v>
      </c>
      <c r="H1398" s="76">
        <v>7444477</v>
      </c>
      <c r="I1398" s="76">
        <v>7202404</v>
      </c>
      <c r="J1398" s="76">
        <v>0</v>
      </c>
      <c r="K1398" s="76">
        <v>0</v>
      </c>
      <c r="L1398" s="76">
        <v>0</v>
      </c>
      <c r="M1398" s="76">
        <v>4158136.33</v>
      </c>
      <c r="N1398" s="76">
        <v>3389386.91</v>
      </c>
      <c r="O1398" s="76">
        <v>3286340.67</v>
      </c>
      <c r="P1398" s="56">
        <f t="shared" si="43"/>
        <v>0.55855318378980823</v>
      </c>
    </row>
    <row r="1399" spans="1:16" ht="14.4" hidden="1" x14ac:dyDescent="0.2">
      <c r="A1399" s="75" t="s">
        <v>482</v>
      </c>
      <c r="B1399" s="75" t="s">
        <v>483</v>
      </c>
      <c r="C1399" s="58" t="str">
        <f t="shared" si="42"/>
        <v>21375804 TEATRO POPULAR MELICO SALAZAR</v>
      </c>
      <c r="D1399" s="75" t="s">
        <v>18</v>
      </c>
      <c r="E1399" s="75" t="s">
        <v>51</v>
      </c>
      <c r="F1399" s="75" t="s">
        <v>52</v>
      </c>
      <c r="G1399" s="76">
        <v>161698409</v>
      </c>
      <c r="H1399" s="76">
        <v>162698409</v>
      </c>
      <c r="I1399" s="76">
        <v>157895688</v>
      </c>
      <c r="J1399" s="76">
        <v>0</v>
      </c>
      <c r="K1399" s="76">
        <v>0</v>
      </c>
      <c r="L1399" s="76">
        <v>0</v>
      </c>
      <c r="M1399" s="76">
        <v>93830246.959999993</v>
      </c>
      <c r="N1399" s="76">
        <v>78570566.939999998</v>
      </c>
      <c r="O1399" s="76">
        <v>68868162.040000007</v>
      </c>
      <c r="P1399" s="56">
        <f t="shared" si="43"/>
        <v>0.57671275052234838</v>
      </c>
    </row>
    <row r="1400" spans="1:16" ht="14.4" hidden="1" x14ac:dyDescent="0.2">
      <c r="A1400" s="75" t="s">
        <v>482</v>
      </c>
      <c r="B1400" s="75" t="s">
        <v>483</v>
      </c>
      <c r="C1400" s="58" t="str">
        <f t="shared" si="42"/>
        <v>21375804 TEATRO POPULAR MELICO SALAZAR</v>
      </c>
      <c r="D1400" s="75" t="s">
        <v>18</v>
      </c>
      <c r="E1400" s="75" t="s">
        <v>486</v>
      </c>
      <c r="F1400" s="75" t="s">
        <v>54</v>
      </c>
      <c r="G1400" s="76">
        <v>80698122</v>
      </c>
      <c r="H1400" s="76">
        <v>80698122</v>
      </c>
      <c r="I1400" s="76">
        <v>78074055</v>
      </c>
      <c r="J1400" s="76">
        <v>0</v>
      </c>
      <c r="K1400" s="76">
        <v>0</v>
      </c>
      <c r="L1400" s="76">
        <v>0</v>
      </c>
      <c r="M1400" s="76">
        <v>45098793.210000001</v>
      </c>
      <c r="N1400" s="76">
        <v>36757865.920000002</v>
      </c>
      <c r="O1400" s="76">
        <v>35599328.789999999</v>
      </c>
      <c r="P1400" s="56">
        <f t="shared" si="43"/>
        <v>0.55885802658455919</v>
      </c>
    </row>
    <row r="1401" spans="1:16" ht="14.4" hidden="1" x14ac:dyDescent="0.2">
      <c r="A1401" s="75" t="s">
        <v>482</v>
      </c>
      <c r="B1401" s="75" t="s">
        <v>483</v>
      </c>
      <c r="C1401" s="58" t="str">
        <f t="shared" si="42"/>
        <v>21375804 TEATRO POPULAR MELICO SALAZAR</v>
      </c>
      <c r="D1401" s="75" t="s">
        <v>18</v>
      </c>
      <c r="E1401" s="75" t="s">
        <v>487</v>
      </c>
      <c r="F1401" s="75" t="s">
        <v>56</v>
      </c>
      <c r="G1401" s="76">
        <v>44666858</v>
      </c>
      <c r="H1401" s="76">
        <v>44666858</v>
      </c>
      <c r="I1401" s="76">
        <v>43214422</v>
      </c>
      <c r="J1401" s="76">
        <v>0</v>
      </c>
      <c r="K1401" s="76">
        <v>0</v>
      </c>
      <c r="L1401" s="76">
        <v>0</v>
      </c>
      <c r="M1401" s="76">
        <v>24948772.960000001</v>
      </c>
      <c r="N1401" s="76">
        <v>20336270.48</v>
      </c>
      <c r="O1401" s="76">
        <v>19718085.039999999</v>
      </c>
      <c r="P1401" s="56">
        <f t="shared" si="43"/>
        <v>0.55855222590315179</v>
      </c>
    </row>
    <row r="1402" spans="1:16" ht="14.4" hidden="1" x14ac:dyDescent="0.2">
      <c r="A1402" s="75" t="s">
        <v>482</v>
      </c>
      <c r="B1402" s="75" t="s">
        <v>483</v>
      </c>
      <c r="C1402" s="58" t="str">
        <f t="shared" si="42"/>
        <v>21375804 TEATRO POPULAR MELICO SALAZAR</v>
      </c>
      <c r="D1402" s="75" t="s">
        <v>18</v>
      </c>
      <c r="E1402" s="75" t="s">
        <v>488</v>
      </c>
      <c r="F1402" s="75" t="s">
        <v>58</v>
      </c>
      <c r="G1402" s="76">
        <v>22333429</v>
      </c>
      <c r="H1402" s="76">
        <v>22333429</v>
      </c>
      <c r="I1402" s="76">
        <v>21607211</v>
      </c>
      <c r="J1402" s="76">
        <v>0</v>
      </c>
      <c r="K1402" s="76">
        <v>0</v>
      </c>
      <c r="L1402" s="76">
        <v>0</v>
      </c>
      <c r="M1402" s="76">
        <v>12474393.99</v>
      </c>
      <c r="N1402" s="76">
        <v>10168143.74</v>
      </c>
      <c r="O1402" s="76">
        <v>9859035.0099999998</v>
      </c>
      <c r="P1402" s="56">
        <f t="shared" si="43"/>
        <v>0.55855256217036797</v>
      </c>
    </row>
    <row r="1403" spans="1:16" ht="14.4" hidden="1" x14ac:dyDescent="0.2">
      <c r="A1403" s="75" t="s">
        <v>482</v>
      </c>
      <c r="B1403" s="75" t="s">
        <v>483</v>
      </c>
      <c r="C1403" s="58" t="str">
        <f t="shared" si="42"/>
        <v>21375804 TEATRO POPULAR MELICO SALAZAR</v>
      </c>
      <c r="D1403" s="75" t="s">
        <v>18</v>
      </c>
      <c r="E1403" s="75" t="s">
        <v>489</v>
      </c>
      <c r="F1403" s="75" t="s">
        <v>60</v>
      </c>
      <c r="G1403" s="76">
        <v>14000000</v>
      </c>
      <c r="H1403" s="76">
        <v>15000000</v>
      </c>
      <c r="I1403" s="76">
        <v>15000000</v>
      </c>
      <c r="J1403" s="76">
        <v>0</v>
      </c>
      <c r="K1403" s="76">
        <v>0</v>
      </c>
      <c r="L1403" s="76">
        <v>0</v>
      </c>
      <c r="M1403" s="76">
        <v>11308286.800000001</v>
      </c>
      <c r="N1403" s="76">
        <v>11308286.800000001</v>
      </c>
      <c r="O1403" s="76">
        <v>3691713.2</v>
      </c>
      <c r="P1403" s="56">
        <f t="shared" si="43"/>
        <v>0.75388578666666672</v>
      </c>
    </row>
    <row r="1404" spans="1:16" ht="14.4" hidden="1" x14ac:dyDescent="0.2">
      <c r="A1404" s="75" t="s">
        <v>482</v>
      </c>
      <c r="B1404" s="75" t="s">
        <v>483</v>
      </c>
      <c r="C1404" s="58" t="str">
        <f t="shared" si="42"/>
        <v>21375804 TEATRO POPULAR MELICO SALAZAR</v>
      </c>
      <c r="D1404" s="75" t="s">
        <v>18</v>
      </c>
      <c r="E1404" s="75" t="s">
        <v>61</v>
      </c>
      <c r="F1404" s="75" t="s">
        <v>62</v>
      </c>
      <c r="G1404" s="76">
        <v>749457789</v>
      </c>
      <c r="H1404" s="76">
        <v>749457789</v>
      </c>
      <c r="I1404" s="76">
        <v>511298170.24000001</v>
      </c>
      <c r="J1404" s="76">
        <v>0</v>
      </c>
      <c r="K1404" s="76">
        <v>0</v>
      </c>
      <c r="L1404" s="76">
        <v>0</v>
      </c>
      <c r="M1404" s="76">
        <v>298496911.29000002</v>
      </c>
      <c r="N1404" s="76">
        <v>297840260.23000002</v>
      </c>
      <c r="O1404" s="76">
        <v>450960877.70999998</v>
      </c>
      <c r="P1404" s="56">
        <f t="shared" si="43"/>
        <v>0.39828382021125414</v>
      </c>
    </row>
    <row r="1405" spans="1:16" ht="14.4" hidden="1" x14ac:dyDescent="0.2">
      <c r="A1405" s="75" t="s">
        <v>482</v>
      </c>
      <c r="B1405" s="75" t="s">
        <v>483</v>
      </c>
      <c r="C1405" s="58" t="str">
        <f t="shared" si="42"/>
        <v>21375804 TEATRO POPULAR MELICO SALAZAR</v>
      </c>
      <c r="D1405" s="75" t="s">
        <v>18</v>
      </c>
      <c r="E1405" s="75" t="s">
        <v>63</v>
      </c>
      <c r="F1405" s="75" t="s">
        <v>64</v>
      </c>
      <c r="G1405" s="76">
        <v>89711422</v>
      </c>
      <c r="H1405" s="76">
        <v>89711422</v>
      </c>
      <c r="I1405" s="76">
        <v>64136253.670000002</v>
      </c>
      <c r="J1405" s="76">
        <v>0</v>
      </c>
      <c r="K1405" s="76">
        <v>0</v>
      </c>
      <c r="L1405" s="76">
        <v>0</v>
      </c>
      <c r="M1405" s="76">
        <v>43978321.469999999</v>
      </c>
      <c r="N1405" s="76">
        <v>43850761.799999997</v>
      </c>
      <c r="O1405" s="76">
        <v>45733100.530000001</v>
      </c>
      <c r="P1405" s="56">
        <f t="shared" si="43"/>
        <v>0.49021986821254487</v>
      </c>
    </row>
    <row r="1406" spans="1:16" ht="14.4" hidden="1" x14ac:dyDescent="0.2">
      <c r="A1406" s="75" t="s">
        <v>482</v>
      </c>
      <c r="B1406" s="75" t="s">
        <v>483</v>
      </c>
      <c r="C1406" s="58" t="str">
        <f t="shared" si="42"/>
        <v>21375804 TEATRO POPULAR MELICO SALAZAR</v>
      </c>
      <c r="D1406" s="75" t="s">
        <v>18</v>
      </c>
      <c r="E1406" s="75" t="s">
        <v>283</v>
      </c>
      <c r="F1406" s="75" t="s">
        <v>284</v>
      </c>
      <c r="G1406" s="76">
        <v>53671000</v>
      </c>
      <c r="H1406" s="76">
        <v>53671000</v>
      </c>
      <c r="I1406" s="76">
        <v>38588159.329999998</v>
      </c>
      <c r="J1406" s="76">
        <v>0</v>
      </c>
      <c r="K1406" s="76">
        <v>0</v>
      </c>
      <c r="L1406" s="76">
        <v>0</v>
      </c>
      <c r="M1406" s="76">
        <v>30064960.800000001</v>
      </c>
      <c r="N1406" s="76">
        <v>29988943.199999999</v>
      </c>
      <c r="O1406" s="76">
        <v>23606039.199999999</v>
      </c>
      <c r="P1406" s="56">
        <f t="shared" si="43"/>
        <v>0.56017142963611632</v>
      </c>
    </row>
    <row r="1407" spans="1:16" ht="14.4" hidden="1" x14ac:dyDescent="0.2">
      <c r="A1407" s="75" t="s">
        <v>482</v>
      </c>
      <c r="B1407" s="75" t="s">
        <v>483</v>
      </c>
      <c r="C1407" s="58" t="str">
        <f t="shared" si="42"/>
        <v>21375804 TEATRO POPULAR MELICO SALAZAR</v>
      </c>
      <c r="D1407" s="75" t="s">
        <v>18</v>
      </c>
      <c r="E1407" s="75" t="s">
        <v>65</v>
      </c>
      <c r="F1407" s="75" t="s">
        <v>66</v>
      </c>
      <c r="G1407" s="76">
        <v>36040422</v>
      </c>
      <c r="H1407" s="76">
        <v>36040422</v>
      </c>
      <c r="I1407" s="76">
        <v>25548094.34</v>
      </c>
      <c r="J1407" s="76">
        <v>0</v>
      </c>
      <c r="K1407" s="76">
        <v>0</v>
      </c>
      <c r="L1407" s="76">
        <v>0</v>
      </c>
      <c r="M1407" s="76">
        <v>13913360.67</v>
      </c>
      <c r="N1407" s="76">
        <v>13861818.6</v>
      </c>
      <c r="O1407" s="76">
        <v>22127061.329999998</v>
      </c>
      <c r="P1407" s="56">
        <f t="shared" si="43"/>
        <v>0.38604877240338642</v>
      </c>
    </row>
    <row r="1408" spans="1:16" ht="14.4" hidden="1" x14ac:dyDescent="0.2">
      <c r="A1408" s="75" t="s">
        <v>482</v>
      </c>
      <c r="B1408" s="75" t="s">
        <v>483</v>
      </c>
      <c r="C1408" s="58" t="str">
        <f t="shared" si="42"/>
        <v>21375804 TEATRO POPULAR MELICO SALAZAR</v>
      </c>
      <c r="D1408" s="75" t="s">
        <v>18</v>
      </c>
      <c r="E1408" s="75" t="s">
        <v>71</v>
      </c>
      <c r="F1408" s="75" t="s">
        <v>72</v>
      </c>
      <c r="G1408" s="76">
        <v>81560000</v>
      </c>
      <c r="H1408" s="76">
        <v>81560000</v>
      </c>
      <c r="I1408" s="76">
        <v>62839580.460000001</v>
      </c>
      <c r="J1408" s="76">
        <v>0</v>
      </c>
      <c r="K1408" s="76">
        <v>0</v>
      </c>
      <c r="L1408" s="76">
        <v>0</v>
      </c>
      <c r="M1408" s="76">
        <v>46588123.07</v>
      </c>
      <c r="N1408" s="76">
        <v>46588123.07</v>
      </c>
      <c r="O1408" s="76">
        <v>34971876.93</v>
      </c>
      <c r="P1408" s="56">
        <f t="shared" si="43"/>
        <v>0.57121288707699858</v>
      </c>
    </row>
    <row r="1409" spans="1:16" ht="14.4" hidden="1" x14ac:dyDescent="0.2">
      <c r="A1409" s="75" t="s">
        <v>482</v>
      </c>
      <c r="B1409" s="75" t="s">
        <v>483</v>
      </c>
      <c r="C1409" s="58" t="str">
        <f t="shared" si="42"/>
        <v>21375804 TEATRO POPULAR MELICO SALAZAR</v>
      </c>
      <c r="D1409" s="75" t="s">
        <v>18</v>
      </c>
      <c r="E1409" s="75" t="s">
        <v>73</v>
      </c>
      <c r="F1409" s="75" t="s">
        <v>74</v>
      </c>
      <c r="G1409" s="76">
        <v>12000000</v>
      </c>
      <c r="H1409" s="76">
        <v>12000000</v>
      </c>
      <c r="I1409" s="76">
        <v>12000000</v>
      </c>
      <c r="J1409" s="76">
        <v>0</v>
      </c>
      <c r="K1409" s="76">
        <v>0</v>
      </c>
      <c r="L1409" s="76">
        <v>0</v>
      </c>
      <c r="M1409" s="76">
        <v>10347626</v>
      </c>
      <c r="N1409" s="76">
        <v>10347626</v>
      </c>
      <c r="O1409" s="76">
        <v>1652374</v>
      </c>
      <c r="P1409" s="56">
        <f t="shared" si="43"/>
        <v>0.8623021666666667</v>
      </c>
    </row>
    <row r="1410" spans="1:16" ht="14.4" hidden="1" x14ac:dyDescent="0.2">
      <c r="A1410" s="75" t="s">
        <v>482</v>
      </c>
      <c r="B1410" s="75" t="s">
        <v>483</v>
      </c>
      <c r="C1410" s="58" t="str">
        <f t="shared" si="42"/>
        <v>21375804 TEATRO POPULAR MELICO SALAZAR</v>
      </c>
      <c r="D1410" s="75" t="s">
        <v>18</v>
      </c>
      <c r="E1410" s="75" t="s">
        <v>75</v>
      </c>
      <c r="F1410" s="75" t="s">
        <v>76</v>
      </c>
      <c r="G1410" s="76">
        <v>40000000</v>
      </c>
      <c r="H1410" s="76">
        <v>40000000</v>
      </c>
      <c r="I1410" s="76">
        <v>29120109.07</v>
      </c>
      <c r="J1410" s="76">
        <v>0</v>
      </c>
      <c r="K1410" s="76">
        <v>0</v>
      </c>
      <c r="L1410" s="76">
        <v>0</v>
      </c>
      <c r="M1410" s="76">
        <v>21916879.510000002</v>
      </c>
      <c r="N1410" s="76">
        <v>21916879.510000002</v>
      </c>
      <c r="O1410" s="76">
        <v>18083120.489999998</v>
      </c>
      <c r="P1410" s="56">
        <f t="shared" si="43"/>
        <v>0.54792198775000001</v>
      </c>
    </row>
    <row r="1411" spans="1:16" ht="14.4" hidden="1" x14ac:dyDescent="0.2">
      <c r="A1411" s="75" t="s">
        <v>482</v>
      </c>
      <c r="B1411" s="75" t="s">
        <v>483</v>
      </c>
      <c r="C1411" s="58" t="str">
        <f t="shared" si="42"/>
        <v>21375804 TEATRO POPULAR MELICO SALAZAR</v>
      </c>
      <c r="D1411" s="75" t="s">
        <v>18</v>
      </c>
      <c r="E1411" s="75" t="s">
        <v>79</v>
      </c>
      <c r="F1411" s="75" t="s">
        <v>80</v>
      </c>
      <c r="G1411" s="76">
        <v>22000000</v>
      </c>
      <c r="H1411" s="76">
        <v>22000000</v>
      </c>
      <c r="I1411" s="76">
        <v>15595213.49</v>
      </c>
      <c r="J1411" s="76">
        <v>0</v>
      </c>
      <c r="K1411" s="76">
        <v>0</v>
      </c>
      <c r="L1411" s="76">
        <v>0</v>
      </c>
      <c r="M1411" s="76">
        <v>10522398.359999999</v>
      </c>
      <c r="N1411" s="76">
        <v>10522398.359999999</v>
      </c>
      <c r="O1411" s="76">
        <v>11477601.640000001</v>
      </c>
      <c r="P1411" s="56">
        <f t="shared" si="43"/>
        <v>0.47829083454545451</v>
      </c>
    </row>
    <row r="1412" spans="1:16" ht="14.4" hidden="1" x14ac:dyDescent="0.2">
      <c r="A1412" s="75" t="s">
        <v>482</v>
      </c>
      <c r="B1412" s="75" t="s">
        <v>483</v>
      </c>
      <c r="C1412" s="58" t="str">
        <f t="shared" si="42"/>
        <v>21375804 TEATRO POPULAR MELICO SALAZAR</v>
      </c>
      <c r="D1412" s="75" t="s">
        <v>18</v>
      </c>
      <c r="E1412" s="75" t="s">
        <v>81</v>
      </c>
      <c r="F1412" s="75" t="s">
        <v>82</v>
      </c>
      <c r="G1412" s="76">
        <v>7560000</v>
      </c>
      <c r="H1412" s="76">
        <v>7560000</v>
      </c>
      <c r="I1412" s="76">
        <v>6124257.9000000004</v>
      </c>
      <c r="J1412" s="76">
        <v>0</v>
      </c>
      <c r="K1412" s="76">
        <v>0</v>
      </c>
      <c r="L1412" s="76">
        <v>0</v>
      </c>
      <c r="M1412" s="76">
        <v>3801219.2</v>
      </c>
      <c r="N1412" s="76">
        <v>3801219.2</v>
      </c>
      <c r="O1412" s="76">
        <v>3758780.8</v>
      </c>
      <c r="P1412" s="56">
        <f t="shared" si="43"/>
        <v>0.50280677248677252</v>
      </c>
    </row>
    <row r="1413" spans="1:16" ht="14.4" hidden="1" x14ac:dyDescent="0.2">
      <c r="A1413" s="75" t="s">
        <v>482</v>
      </c>
      <c r="B1413" s="75" t="s">
        <v>483</v>
      </c>
      <c r="C1413" s="58" t="str">
        <f t="shared" si="42"/>
        <v>21375804 TEATRO POPULAR MELICO SALAZAR</v>
      </c>
      <c r="D1413" s="75" t="s">
        <v>18</v>
      </c>
      <c r="E1413" s="75" t="s">
        <v>83</v>
      </c>
      <c r="F1413" s="75" t="s">
        <v>84</v>
      </c>
      <c r="G1413" s="76">
        <v>19877112</v>
      </c>
      <c r="H1413" s="76">
        <v>19877112</v>
      </c>
      <c r="I1413" s="76">
        <v>14344242.48</v>
      </c>
      <c r="J1413" s="76">
        <v>0</v>
      </c>
      <c r="K1413" s="76">
        <v>0</v>
      </c>
      <c r="L1413" s="76">
        <v>0</v>
      </c>
      <c r="M1413" s="76">
        <v>8839231.2599999998</v>
      </c>
      <c r="N1413" s="76">
        <v>8839231.2599999998</v>
      </c>
      <c r="O1413" s="76">
        <v>11037880.74</v>
      </c>
      <c r="P1413" s="56">
        <f t="shared" si="43"/>
        <v>0.44469394044768673</v>
      </c>
    </row>
    <row r="1414" spans="1:16" ht="14.4" hidden="1" x14ac:dyDescent="0.2">
      <c r="A1414" s="75" t="s">
        <v>482</v>
      </c>
      <c r="B1414" s="75" t="s">
        <v>483</v>
      </c>
      <c r="C1414" s="58" t="str">
        <f t="shared" si="42"/>
        <v>21375804 TEATRO POPULAR MELICO SALAZAR</v>
      </c>
      <c r="D1414" s="75" t="s">
        <v>18</v>
      </c>
      <c r="E1414" s="75" t="s">
        <v>85</v>
      </c>
      <c r="F1414" s="75" t="s">
        <v>86</v>
      </c>
      <c r="G1414" s="76">
        <v>734000</v>
      </c>
      <c r="H1414" s="76">
        <v>734000</v>
      </c>
      <c r="I1414" s="76">
        <v>520313.03</v>
      </c>
      <c r="J1414" s="76">
        <v>0</v>
      </c>
      <c r="K1414" s="76">
        <v>0</v>
      </c>
      <c r="L1414" s="76">
        <v>0</v>
      </c>
      <c r="M1414" s="76">
        <v>16916.099999999999</v>
      </c>
      <c r="N1414" s="76">
        <v>16916.099999999999</v>
      </c>
      <c r="O1414" s="76">
        <v>717083.9</v>
      </c>
      <c r="P1414" s="56">
        <f t="shared" si="43"/>
        <v>2.3046457765667574E-2</v>
      </c>
    </row>
    <row r="1415" spans="1:16" ht="14.4" hidden="1" x14ac:dyDescent="0.2">
      <c r="A1415" s="75" t="s">
        <v>482</v>
      </c>
      <c r="B1415" s="75" t="s">
        <v>483</v>
      </c>
      <c r="C1415" s="58" t="str">
        <f t="shared" ref="C1415:C1478" si="44">+CONCATENATE(A1415," ",B1415)</f>
        <v>21375804 TEATRO POPULAR MELICO SALAZAR</v>
      </c>
      <c r="D1415" s="75" t="s">
        <v>18</v>
      </c>
      <c r="E1415" s="75" t="s">
        <v>89</v>
      </c>
      <c r="F1415" s="75" t="s">
        <v>90</v>
      </c>
      <c r="G1415" s="76">
        <v>9143285</v>
      </c>
      <c r="H1415" s="76">
        <v>11143285</v>
      </c>
      <c r="I1415" s="76">
        <v>6481430.9800000004</v>
      </c>
      <c r="J1415" s="76">
        <v>0</v>
      </c>
      <c r="K1415" s="76">
        <v>0</v>
      </c>
      <c r="L1415" s="76">
        <v>0</v>
      </c>
      <c r="M1415" s="76">
        <v>2034783.21</v>
      </c>
      <c r="N1415" s="76">
        <v>2034783.21</v>
      </c>
      <c r="O1415" s="76">
        <v>9108501.7899999991</v>
      </c>
      <c r="P1415" s="56">
        <f t="shared" ref="P1415:P1478" si="45">+IFERROR(M1415/H1415,0)</f>
        <v>0.18260173817684822</v>
      </c>
    </row>
    <row r="1416" spans="1:16" ht="14.4" hidden="1" x14ac:dyDescent="0.2">
      <c r="A1416" s="75" t="s">
        <v>482</v>
      </c>
      <c r="B1416" s="75" t="s">
        <v>483</v>
      </c>
      <c r="C1416" s="58" t="str">
        <f t="shared" si="44"/>
        <v>21375804 TEATRO POPULAR MELICO SALAZAR</v>
      </c>
      <c r="D1416" s="75" t="s">
        <v>18</v>
      </c>
      <c r="E1416" s="75" t="s">
        <v>91</v>
      </c>
      <c r="F1416" s="75" t="s">
        <v>92</v>
      </c>
      <c r="G1416" s="76">
        <v>9999827</v>
      </c>
      <c r="H1416" s="76">
        <v>7999827</v>
      </c>
      <c r="I1416" s="76">
        <v>7342498.4699999997</v>
      </c>
      <c r="J1416" s="76">
        <v>0</v>
      </c>
      <c r="K1416" s="76">
        <v>0</v>
      </c>
      <c r="L1416" s="76">
        <v>0</v>
      </c>
      <c r="M1416" s="76">
        <v>6787531.9500000002</v>
      </c>
      <c r="N1416" s="76">
        <v>6787531.9500000002</v>
      </c>
      <c r="O1416" s="76">
        <v>1212295.05</v>
      </c>
      <c r="P1416" s="56">
        <f t="shared" si="45"/>
        <v>0.84845984169407662</v>
      </c>
    </row>
    <row r="1417" spans="1:16" ht="14.4" hidden="1" x14ac:dyDescent="0.2">
      <c r="A1417" s="75" t="s">
        <v>482</v>
      </c>
      <c r="B1417" s="75" t="s">
        <v>483</v>
      </c>
      <c r="C1417" s="58" t="str">
        <f t="shared" si="44"/>
        <v>21375804 TEATRO POPULAR MELICO SALAZAR</v>
      </c>
      <c r="D1417" s="75" t="s">
        <v>18</v>
      </c>
      <c r="E1417" s="75" t="s">
        <v>93</v>
      </c>
      <c r="F1417" s="75" t="s">
        <v>94</v>
      </c>
      <c r="G1417" s="76">
        <v>468376210</v>
      </c>
      <c r="H1417" s="76">
        <v>474476210</v>
      </c>
      <c r="I1417" s="76">
        <v>309847394.35000002</v>
      </c>
      <c r="J1417" s="76">
        <v>0</v>
      </c>
      <c r="K1417" s="76">
        <v>0</v>
      </c>
      <c r="L1417" s="76">
        <v>0</v>
      </c>
      <c r="M1417" s="76">
        <v>183961726.61000001</v>
      </c>
      <c r="N1417" s="76">
        <v>183432635.22</v>
      </c>
      <c r="O1417" s="76">
        <v>290514483.38999999</v>
      </c>
      <c r="P1417" s="56">
        <f t="shared" si="45"/>
        <v>0.38771538537200845</v>
      </c>
    </row>
    <row r="1418" spans="1:16" ht="14.4" hidden="1" x14ac:dyDescent="0.2">
      <c r="A1418" s="75" t="s">
        <v>482</v>
      </c>
      <c r="B1418" s="75" t="s">
        <v>483</v>
      </c>
      <c r="C1418" s="58" t="str">
        <f t="shared" si="44"/>
        <v>21375804 TEATRO POPULAR MELICO SALAZAR</v>
      </c>
      <c r="D1418" s="75" t="s">
        <v>18</v>
      </c>
      <c r="E1418" s="75" t="s">
        <v>322</v>
      </c>
      <c r="F1418" s="75" t="s">
        <v>323</v>
      </c>
      <c r="G1418" s="76">
        <v>1500000</v>
      </c>
      <c r="H1418" s="76">
        <v>1500000</v>
      </c>
      <c r="I1418" s="76">
        <v>1063310.01</v>
      </c>
      <c r="J1418" s="76">
        <v>0</v>
      </c>
      <c r="K1418" s="76">
        <v>0</v>
      </c>
      <c r="L1418" s="76">
        <v>0</v>
      </c>
      <c r="M1418" s="76">
        <v>0</v>
      </c>
      <c r="N1418" s="76">
        <v>0</v>
      </c>
      <c r="O1418" s="76">
        <v>1500000</v>
      </c>
      <c r="P1418" s="56">
        <f t="shared" si="45"/>
        <v>0</v>
      </c>
    </row>
    <row r="1419" spans="1:16" ht="14.4" hidden="1" x14ac:dyDescent="0.2">
      <c r="A1419" s="75" t="s">
        <v>482</v>
      </c>
      <c r="B1419" s="75" t="s">
        <v>483</v>
      </c>
      <c r="C1419" s="58" t="str">
        <f t="shared" si="44"/>
        <v>21375804 TEATRO POPULAR MELICO SALAZAR</v>
      </c>
      <c r="D1419" s="75" t="s">
        <v>18</v>
      </c>
      <c r="E1419" s="75" t="s">
        <v>285</v>
      </c>
      <c r="F1419" s="75" t="s">
        <v>286</v>
      </c>
      <c r="G1419" s="76">
        <v>20000</v>
      </c>
      <c r="H1419" s="76">
        <v>20000</v>
      </c>
      <c r="I1419" s="76">
        <v>11748.08</v>
      </c>
      <c r="J1419" s="76">
        <v>0</v>
      </c>
      <c r="K1419" s="76">
        <v>0</v>
      </c>
      <c r="L1419" s="76">
        <v>0</v>
      </c>
      <c r="M1419" s="76">
        <v>0</v>
      </c>
      <c r="N1419" s="76">
        <v>0</v>
      </c>
      <c r="O1419" s="76">
        <v>20000</v>
      </c>
      <c r="P1419" s="56">
        <f t="shared" si="45"/>
        <v>0</v>
      </c>
    </row>
    <row r="1420" spans="1:16" ht="14.4" hidden="1" x14ac:dyDescent="0.2">
      <c r="A1420" s="75" t="s">
        <v>482</v>
      </c>
      <c r="B1420" s="75" t="s">
        <v>483</v>
      </c>
      <c r="C1420" s="58" t="str">
        <f t="shared" si="44"/>
        <v>21375804 TEATRO POPULAR MELICO SALAZAR</v>
      </c>
      <c r="D1420" s="75" t="s">
        <v>18</v>
      </c>
      <c r="E1420" s="75" t="s">
        <v>287</v>
      </c>
      <c r="F1420" s="75" t="s">
        <v>288</v>
      </c>
      <c r="G1420" s="76">
        <v>3000000</v>
      </c>
      <c r="H1420" s="76">
        <v>3000000</v>
      </c>
      <c r="I1420" s="76">
        <v>2126620.02</v>
      </c>
      <c r="J1420" s="76">
        <v>0</v>
      </c>
      <c r="K1420" s="76">
        <v>0</v>
      </c>
      <c r="L1420" s="76">
        <v>0</v>
      </c>
      <c r="M1420" s="76">
        <v>0</v>
      </c>
      <c r="N1420" s="76">
        <v>0</v>
      </c>
      <c r="O1420" s="76">
        <v>3000000</v>
      </c>
      <c r="P1420" s="56">
        <f t="shared" si="45"/>
        <v>0</v>
      </c>
    </row>
    <row r="1421" spans="1:16" ht="14.4" hidden="1" x14ac:dyDescent="0.2">
      <c r="A1421" s="75" t="s">
        <v>482</v>
      </c>
      <c r="B1421" s="75" t="s">
        <v>483</v>
      </c>
      <c r="C1421" s="58" t="str">
        <f t="shared" si="44"/>
        <v>21375804 TEATRO POPULAR MELICO SALAZAR</v>
      </c>
      <c r="D1421" s="75" t="s">
        <v>18</v>
      </c>
      <c r="E1421" s="75" t="s">
        <v>95</v>
      </c>
      <c r="F1421" s="75" t="s">
        <v>96</v>
      </c>
      <c r="G1421" s="76">
        <v>2000000</v>
      </c>
      <c r="H1421" s="76">
        <v>2000000</v>
      </c>
      <c r="I1421" s="76">
        <v>1417746.68</v>
      </c>
      <c r="J1421" s="76">
        <v>0</v>
      </c>
      <c r="K1421" s="76">
        <v>0</v>
      </c>
      <c r="L1421" s="76">
        <v>0</v>
      </c>
      <c r="M1421" s="76">
        <v>0</v>
      </c>
      <c r="N1421" s="76">
        <v>0</v>
      </c>
      <c r="O1421" s="76">
        <v>2000000</v>
      </c>
      <c r="P1421" s="56">
        <f t="shared" si="45"/>
        <v>0</v>
      </c>
    </row>
    <row r="1422" spans="1:16" ht="14.4" hidden="1" x14ac:dyDescent="0.2">
      <c r="A1422" s="75" t="s">
        <v>482</v>
      </c>
      <c r="B1422" s="75" t="s">
        <v>483</v>
      </c>
      <c r="C1422" s="58" t="str">
        <f t="shared" si="44"/>
        <v>21375804 TEATRO POPULAR MELICO SALAZAR</v>
      </c>
      <c r="D1422" s="75" t="s">
        <v>18</v>
      </c>
      <c r="E1422" s="75" t="s">
        <v>97</v>
      </c>
      <c r="F1422" s="75" t="s">
        <v>98</v>
      </c>
      <c r="G1422" s="76">
        <v>15000000</v>
      </c>
      <c r="H1422" s="76">
        <v>15000000</v>
      </c>
      <c r="I1422" s="76">
        <v>10633100.109999999</v>
      </c>
      <c r="J1422" s="76">
        <v>0</v>
      </c>
      <c r="K1422" s="76">
        <v>0</v>
      </c>
      <c r="L1422" s="76">
        <v>0</v>
      </c>
      <c r="M1422" s="76">
        <v>0</v>
      </c>
      <c r="N1422" s="76">
        <v>0</v>
      </c>
      <c r="O1422" s="76">
        <v>15000000</v>
      </c>
      <c r="P1422" s="56">
        <f t="shared" si="45"/>
        <v>0</v>
      </c>
    </row>
    <row r="1423" spans="1:16" ht="14.4" hidden="1" x14ac:dyDescent="0.2">
      <c r="A1423" s="75" t="s">
        <v>482</v>
      </c>
      <c r="B1423" s="75" t="s">
        <v>483</v>
      </c>
      <c r="C1423" s="58" t="str">
        <f t="shared" si="44"/>
        <v>21375804 TEATRO POPULAR MELICO SALAZAR</v>
      </c>
      <c r="D1423" s="75" t="s">
        <v>18</v>
      </c>
      <c r="E1423" s="75" t="s">
        <v>99</v>
      </c>
      <c r="F1423" s="75" t="s">
        <v>100</v>
      </c>
      <c r="G1423" s="76">
        <v>266205333</v>
      </c>
      <c r="H1423" s="76">
        <v>275305333</v>
      </c>
      <c r="I1423" s="76">
        <v>192649405.78</v>
      </c>
      <c r="J1423" s="76">
        <v>0</v>
      </c>
      <c r="K1423" s="76">
        <v>0</v>
      </c>
      <c r="L1423" s="76">
        <v>0</v>
      </c>
      <c r="M1423" s="76">
        <v>133506823.36</v>
      </c>
      <c r="N1423" s="76">
        <v>133309600.06999999</v>
      </c>
      <c r="O1423" s="76">
        <v>141798509.63999999</v>
      </c>
      <c r="P1423" s="56">
        <f t="shared" si="45"/>
        <v>0.48494092687990176</v>
      </c>
    </row>
    <row r="1424" spans="1:16" ht="14.4" hidden="1" x14ac:dyDescent="0.2">
      <c r="A1424" s="75" t="s">
        <v>482</v>
      </c>
      <c r="B1424" s="75" t="s">
        <v>483</v>
      </c>
      <c r="C1424" s="58" t="str">
        <f t="shared" si="44"/>
        <v>21375804 TEATRO POPULAR MELICO SALAZAR</v>
      </c>
      <c r="D1424" s="75" t="s">
        <v>18</v>
      </c>
      <c r="E1424" s="75" t="s">
        <v>101</v>
      </c>
      <c r="F1424" s="75" t="s">
        <v>102</v>
      </c>
      <c r="G1424" s="76">
        <v>180650877</v>
      </c>
      <c r="H1424" s="76">
        <v>177650877</v>
      </c>
      <c r="I1424" s="76">
        <v>101945463.67</v>
      </c>
      <c r="J1424" s="76">
        <v>0</v>
      </c>
      <c r="K1424" s="76">
        <v>0</v>
      </c>
      <c r="L1424" s="76">
        <v>0</v>
      </c>
      <c r="M1424" s="76">
        <v>50454903.25</v>
      </c>
      <c r="N1424" s="76">
        <v>50123035.149999999</v>
      </c>
      <c r="O1424" s="76">
        <v>127195973.75</v>
      </c>
      <c r="P1424" s="56">
        <f t="shared" si="45"/>
        <v>0.28401156302763425</v>
      </c>
    </row>
    <row r="1425" spans="1:16" ht="14.4" hidden="1" x14ac:dyDescent="0.2">
      <c r="A1425" s="75" t="s">
        <v>482</v>
      </c>
      <c r="B1425" s="75" t="s">
        <v>483</v>
      </c>
      <c r="C1425" s="58" t="str">
        <f t="shared" si="44"/>
        <v>21375804 TEATRO POPULAR MELICO SALAZAR</v>
      </c>
      <c r="D1425" s="75" t="s">
        <v>18</v>
      </c>
      <c r="E1425" s="75" t="s">
        <v>103</v>
      </c>
      <c r="F1425" s="75" t="s">
        <v>104</v>
      </c>
      <c r="G1425" s="76">
        <v>31841365</v>
      </c>
      <c r="H1425" s="76">
        <v>29841365</v>
      </c>
      <c r="I1425" s="76">
        <v>21332573.710000001</v>
      </c>
      <c r="J1425" s="76">
        <v>0</v>
      </c>
      <c r="K1425" s="76">
        <v>0</v>
      </c>
      <c r="L1425" s="76">
        <v>0</v>
      </c>
      <c r="M1425" s="76">
        <v>8246895.29</v>
      </c>
      <c r="N1425" s="76">
        <v>8246895.29</v>
      </c>
      <c r="O1425" s="76">
        <v>21594469.710000001</v>
      </c>
      <c r="P1425" s="56">
        <f t="shared" si="45"/>
        <v>0.2763578438854925</v>
      </c>
    </row>
    <row r="1426" spans="1:16" ht="14.4" hidden="1" x14ac:dyDescent="0.2">
      <c r="A1426" s="75" t="s">
        <v>482</v>
      </c>
      <c r="B1426" s="75" t="s">
        <v>483</v>
      </c>
      <c r="C1426" s="58" t="str">
        <f t="shared" si="44"/>
        <v>21375804 TEATRO POPULAR MELICO SALAZAR</v>
      </c>
      <c r="D1426" s="75" t="s">
        <v>18</v>
      </c>
      <c r="E1426" s="75" t="s">
        <v>105</v>
      </c>
      <c r="F1426" s="75" t="s">
        <v>106</v>
      </c>
      <c r="G1426" s="76">
        <v>5000000</v>
      </c>
      <c r="H1426" s="76">
        <v>1000000</v>
      </c>
      <c r="I1426" s="76">
        <v>1000000</v>
      </c>
      <c r="J1426" s="76">
        <v>0</v>
      </c>
      <c r="K1426" s="76">
        <v>0</v>
      </c>
      <c r="L1426" s="76">
        <v>0</v>
      </c>
      <c r="M1426" s="76">
        <v>413374.92</v>
      </c>
      <c r="N1426" s="76">
        <v>413374.92</v>
      </c>
      <c r="O1426" s="76">
        <v>586625.07999999996</v>
      </c>
      <c r="P1426" s="56">
        <f t="shared" si="45"/>
        <v>0.41337491999999998</v>
      </c>
    </row>
    <row r="1427" spans="1:16" ht="14.4" hidden="1" x14ac:dyDescent="0.2">
      <c r="A1427" s="75" t="s">
        <v>482</v>
      </c>
      <c r="B1427" s="75" t="s">
        <v>483</v>
      </c>
      <c r="C1427" s="58" t="str">
        <f t="shared" si="44"/>
        <v>21375804 TEATRO POPULAR MELICO SALAZAR</v>
      </c>
      <c r="D1427" s="75" t="s">
        <v>18</v>
      </c>
      <c r="E1427" s="75" t="s">
        <v>107</v>
      </c>
      <c r="F1427" s="75" t="s">
        <v>108</v>
      </c>
      <c r="G1427" s="76">
        <v>23841365</v>
      </c>
      <c r="H1427" s="76">
        <v>21891365</v>
      </c>
      <c r="I1427" s="76">
        <v>14381178.869999999</v>
      </c>
      <c r="J1427" s="76">
        <v>0</v>
      </c>
      <c r="K1427" s="76">
        <v>0</v>
      </c>
      <c r="L1427" s="76">
        <v>0</v>
      </c>
      <c r="M1427" s="76">
        <v>3060090</v>
      </c>
      <c r="N1427" s="76">
        <v>3060090</v>
      </c>
      <c r="O1427" s="76">
        <v>18831275</v>
      </c>
      <c r="P1427" s="56">
        <f t="shared" si="45"/>
        <v>0.1397852532265576</v>
      </c>
    </row>
    <row r="1428" spans="1:16" ht="14.4" hidden="1" x14ac:dyDescent="0.2">
      <c r="A1428" s="75" t="s">
        <v>482</v>
      </c>
      <c r="B1428" s="75" t="s">
        <v>483</v>
      </c>
      <c r="C1428" s="58" t="str">
        <f t="shared" si="44"/>
        <v>21375804 TEATRO POPULAR MELICO SALAZAR</v>
      </c>
      <c r="D1428" s="75" t="s">
        <v>18</v>
      </c>
      <c r="E1428" s="75" t="s">
        <v>501</v>
      </c>
      <c r="F1428" s="75" t="s">
        <v>502</v>
      </c>
      <c r="G1428" s="76">
        <v>2000000</v>
      </c>
      <c r="H1428" s="76">
        <v>3950000</v>
      </c>
      <c r="I1428" s="76">
        <v>2994819.23</v>
      </c>
      <c r="J1428" s="76">
        <v>0</v>
      </c>
      <c r="K1428" s="76">
        <v>0</v>
      </c>
      <c r="L1428" s="76">
        <v>0</v>
      </c>
      <c r="M1428" s="76">
        <v>1964005.04</v>
      </c>
      <c r="N1428" s="76">
        <v>1964005.04</v>
      </c>
      <c r="O1428" s="76">
        <v>1985994.96</v>
      </c>
      <c r="P1428" s="56">
        <f t="shared" si="45"/>
        <v>0.49721646582278484</v>
      </c>
    </row>
    <row r="1429" spans="1:16" ht="14.4" hidden="1" x14ac:dyDescent="0.2">
      <c r="A1429" s="75" t="s">
        <v>482</v>
      </c>
      <c r="B1429" s="75" t="s">
        <v>483</v>
      </c>
      <c r="C1429" s="58" t="str">
        <f t="shared" si="44"/>
        <v>21375804 TEATRO POPULAR MELICO SALAZAR</v>
      </c>
      <c r="D1429" s="75" t="s">
        <v>18</v>
      </c>
      <c r="E1429" s="75" t="s">
        <v>503</v>
      </c>
      <c r="F1429" s="75" t="s">
        <v>504</v>
      </c>
      <c r="G1429" s="76">
        <v>1000000</v>
      </c>
      <c r="H1429" s="76">
        <v>3000000</v>
      </c>
      <c r="I1429" s="76">
        <v>2956575.61</v>
      </c>
      <c r="J1429" s="76">
        <v>0</v>
      </c>
      <c r="K1429" s="76">
        <v>0</v>
      </c>
      <c r="L1429" s="76">
        <v>0</v>
      </c>
      <c r="M1429" s="76">
        <v>2809425.33</v>
      </c>
      <c r="N1429" s="76">
        <v>2809425.33</v>
      </c>
      <c r="O1429" s="76">
        <v>190574.67</v>
      </c>
      <c r="P1429" s="56">
        <f t="shared" si="45"/>
        <v>0.93647511000000005</v>
      </c>
    </row>
    <row r="1430" spans="1:16" ht="14.4" hidden="1" x14ac:dyDescent="0.2">
      <c r="A1430" s="75" t="s">
        <v>482</v>
      </c>
      <c r="B1430" s="75" t="s">
        <v>483</v>
      </c>
      <c r="C1430" s="58" t="str">
        <f t="shared" si="44"/>
        <v>21375804 TEATRO POPULAR MELICO SALAZAR</v>
      </c>
      <c r="D1430" s="75" t="s">
        <v>18</v>
      </c>
      <c r="E1430" s="75" t="s">
        <v>109</v>
      </c>
      <c r="F1430" s="75" t="s">
        <v>110</v>
      </c>
      <c r="G1430" s="76">
        <v>14400000</v>
      </c>
      <c r="H1430" s="76">
        <v>12400000</v>
      </c>
      <c r="I1430" s="76">
        <v>9292212.6400000006</v>
      </c>
      <c r="J1430" s="76">
        <v>0</v>
      </c>
      <c r="K1430" s="76">
        <v>0</v>
      </c>
      <c r="L1430" s="76">
        <v>0</v>
      </c>
      <c r="M1430" s="76">
        <v>6311458</v>
      </c>
      <c r="N1430" s="76">
        <v>6311458</v>
      </c>
      <c r="O1430" s="76">
        <v>6088542</v>
      </c>
      <c r="P1430" s="56">
        <f t="shared" si="45"/>
        <v>0.50898854838709673</v>
      </c>
    </row>
    <row r="1431" spans="1:16" ht="14.4" hidden="1" x14ac:dyDescent="0.2">
      <c r="A1431" s="75" t="s">
        <v>482</v>
      </c>
      <c r="B1431" s="75" t="s">
        <v>483</v>
      </c>
      <c r="C1431" s="58" t="str">
        <f t="shared" si="44"/>
        <v>21375804 TEATRO POPULAR MELICO SALAZAR</v>
      </c>
      <c r="D1431" s="75" t="s">
        <v>18</v>
      </c>
      <c r="E1431" s="75" t="s">
        <v>111</v>
      </c>
      <c r="F1431" s="75" t="s">
        <v>112</v>
      </c>
      <c r="G1431" s="76">
        <v>14400000</v>
      </c>
      <c r="H1431" s="76">
        <v>12400000</v>
      </c>
      <c r="I1431" s="76">
        <v>9292212.6400000006</v>
      </c>
      <c r="J1431" s="76">
        <v>0</v>
      </c>
      <c r="K1431" s="76">
        <v>0</v>
      </c>
      <c r="L1431" s="76">
        <v>0</v>
      </c>
      <c r="M1431" s="76">
        <v>6311458</v>
      </c>
      <c r="N1431" s="76">
        <v>6311458</v>
      </c>
      <c r="O1431" s="76">
        <v>6088542</v>
      </c>
      <c r="P1431" s="56">
        <f t="shared" si="45"/>
        <v>0.50898854838709673</v>
      </c>
    </row>
    <row r="1432" spans="1:16" ht="14.4" hidden="1" x14ac:dyDescent="0.2">
      <c r="A1432" s="75" t="s">
        <v>482</v>
      </c>
      <c r="B1432" s="75" t="s">
        <v>483</v>
      </c>
      <c r="C1432" s="58" t="str">
        <f t="shared" si="44"/>
        <v>21375804 TEATRO POPULAR MELICO SALAZAR</v>
      </c>
      <c r="D1432" s="75" t="s">
        <v>18</v>
      </c>
      <c r="E1432" s="75" t="s">
        <v>113</v>
      </c>
      <c r="F1432" s="75" t="s">
        <v>114</v>
      </c>
      <c r="G1432" s="76">
        <v>12000000</v>
      </c>
      <c r="H1432" s="76">
        <v>10000000</v>
      </c>
      <c r="I1432" s="76">
        <v>7590916.6299999999</v>
      </c>
      <c r="J1432" s="76">
        <v>0</v>
      </c>
      <c r="K1432" s="76">
        <v>0</v>
      </c>
      <c r="L1432" s="76">
        <v>0</v>
      </c>
      <c r="M1432" s="76">
        <v>0</v>
      </c>
      <c r="N1432" s="76">
        <v>0</v>
      </c>
      <c r="O1432" s="76">
        <v>10000000</v>
      </c>
      <c r="P1432" s="56">
        <f t="shared" si="45"/>
        <v>0</v>
      </c>
    </row>
    <row r="1433" spans="1:16" ht="14.4" hidden="1" x14ac:dyDescent="0.2">
      <c r="A1433" s="75" t="s">
        <v>482</v>
      </c>
      <c r="B1433" s="75" t="s">
        <v>483</v>
      </c>
      <c r="C1433" s="58" t="str">
        <f t="shared" si="44"/>
        <v>21375804 TEATRO POPULAR MELICO SALAZAR</v>
      </c>
      <c r="D1433" s="75" t="s">
        <v>18</v>
      </c>
      <c r="E1433" s="75" t="s">
        <v>115</v>
      </c>
      <c r="F1433" s="75" t="s">
        <v>116</v>
      </c>
      <c r="G1433" s="76">
        <v>12000000</v>
      </c>
      <c r="H1433" s="76">
        <v>10000000</v>
      </c>
      <c r="I1433" s="76">
        <v>7590916.6299999999</v>
      </c>
      <c r="J1433" s="76">
        <v>0</v>
      </c>
      <c r="K1433" s="76">
        <v>0</v>
      </c>
      <c r="L1433" s="76">
        <v>0</v>
      </c>
      <c r="M1433" s="76">
        <v>0</v>
      </c>
      <c r="N1433" s="76">
        <v>0</v>
      </c>
      <c r="O1433" s="76">
        <v>10000000</v>
      </c>
      <c r="P1433" s="56">
        <f t="shared" si="45"/>
        <v>0</v>
      </c>
    </row>
    <row r="1434" spans="1:16" ht="14.4" hidden="1" x14ac:dyDescent="0.2">
      <c r="A1434" s="75" t="s">
        <v>482</v>
      </c>
      <c r="B1434" s="75" t="s">
        <v>483</v>
      </c>
      <c r="C1434" s="58" t="str">
        <f t="shared" si="44"/>
        <v>21375804 TEATRO POPULAR MELICO SALAZAR</v>
      </c>
      <c r="D1434" s="75" t="s">
        <v>18</v>
      </c>
      <c r="E1434" s="75" t="s">
        <v>121</v>
      </c>
      <c r="F1434" s="75" t="s">
        <v>122</v>
      </c>
      <c r="G1434" s="76">
        <v>30171680</v>
      </c>
      <c r="H1434" s="76">
        <v>30171680</v>
      </c>
      <c r="I1434" s="76">
        <v>20885716.379999999</v>
      </c>
      <c r="J1434" s="76">
        <v>0</v>
      </c>
      <c r="K1434" s="76">
        <v>0</v>
      </c>
      <c r="L1434" s="76">
        <v>0</v>
      </c>
      <c r="M1434" s="76">
        <v>571155.59</v>
      </c>
      <c r="N1434" s="76">
        <v>571155.59</v>
      </c>
      <c r="O1434" s="76">
        <v>29600524.41</v>
      </c>
      <c r="P1434" s="56">
        <f t="shared" si="45"/>
        <v>1.8930188507898797E-2</v>
      </c>
    </row>
    <row r="1435" spans="1:16" ht="14.4" hidden="1" x14ac:dyDescent="0.2">
      <c r="A1435" s="75" t="s">
        <v>482</v>
      </c>
      <c r="B1435" s="75" t="s">
        <v>483</v>
      </c>
      <c r="C1435" s="58" t="str">
        <f t="shared" si="44"/>
        <v>21375804 TEATRO POPULAR MELICO SALAZAR</v>
      </c>
      <c r="D1435" s="75" t="s">
        <v>18</v>
      </c>
      <c r="E1435" s="75" t="s">
        <v>123</v>
      </c>
      <c r="F1435" s="75" t="s">
        <v>124</v>
      </c>
      <c r="G1435" s="76">
        <v>14200000</v>
      </c>
      <c r="H1435" s="76">
        <v>14200000</v>
      </c>
      <c r="I1435" s="76">
        <v>10066001.43</v>
      </c>
      <c r="J1435" s="76">
        <v>0</v>
      </c>
      <c r="K1435" s="76">
        <v>0</v>
      </c>
      <c r="L1435" s="76">
        <v>0</v>
      </c>
      <c r="M1435" s="76">
        <v>260416.8</v>
      </c>
      <c r="N1435" s="76">
        <v>260416.8</v>
      </c>
      <c r="O1435" s="76">
        <v>13939583.199999999</v>
      </c>
      <c r="P1435" s="56">
        <f t="shared" si="45"/>
        <v>1.8339211267605633E-2</v>
      </c>
    </row>
    <row r="1436" spans="1:16" ht="14.4" hidden="1" x14ac:dyDescent="0.2">
      <c r="A1436" s="75" t="s">
        <v>482</v>
      </c>
      <c r="B1436" s="75" t="s">
        <v>483</v>
      </c>
      <c r="C1436" s="58" t="str">
        <f t="shared" si="44"/>
        <v>21375804 TEATRO POPULAR MELICO SALAZAR</v>
      </c>
      <c r="D1436" s="75" t="s">
        <v>18</v>
      </c>
      <c r="E1436" s="75" t="s">
        <v>127</v>
      </c>
      <c r="F1436" s="75" t="s">
        <v>128</v>
      </c>
      <c r="G1436" s="76">
        <v>5871680</v>
      </c>
      <c r="H1436" s="76">
        <v>3871680</v>
      </c>
      <c r="I1436" s="76">
        <v>3246713.96</v>
      </c>
      <c r="J1436" s="76">
        <v>0</v>
      </c>
      <c r="K1436" s="76">
        <v>0</v>
      </c>
      <c r="L1436" s="76">
        <v>0</v>
      </c>
      <c r="M1436" s="76">
        <v>310738.78999999998</v>
      </c>
      <c r="N1436" s="76">
        <v>310738.78999999998</v>
      </c>
      <c r="O1436" s="76">
        <v>3560941.21</v>
      </c>
      <c r="P1436" s="56">
        <f t="shared" si="45"/>
        <v>8.025941968344491E-2</v>
      </c>
    </row>
    <row r="1437" spans="1:16" ht="14.4" hidden="1" x14ac:dyDescent="0.2">
      <c r="A1437" s="75" t="s">
        <v>482</v>
      </c>
      <c r="B1437" s="75" t="s">
        <v>483</v>
      </c>
      <c r="C1437" s="58" t="str">
        <f t="shared" si="44"/>
        <v>21375804 TEATRO POPULAR MELICO SALAZAR</v>
      </c>
      <c r="D1437" s="75" t="s">
        <v>18</v>
      </c>
      <c r="E1437" s="75" t="s">
        <v>129</v>
      </c>
      <c r="F1437" s="75" t="s">
        <v>130</v>
      </c>
      <c r="G1437" s="76">
        <v>3500000</v>
      </c>
      <c r="H1437" s="76">
        <v>3500000</v>
      </c>
      <c r="I1437" s="76">
        <v>2481056.69</v>
      </c>
      <c r="J1437" s="76">
        <v>0</v>
      </c>
      <c r="K1437" s="76">
        <v>0</v>
      </c>
      <c r="L1437" s="76">
        <v>0</v>
      </c>
      <c r="M1437" s="76">
        <v>0</v>
      </c>
      <c r="N1437" s="76">
        <v>0</v>
      </c>
      <c r="O1437" s="76">
        <v>3500000</v>
      </c>
      <c r="P1437" s="56">
        <f t="shared" si="45"/>
        <v>0</v>
      </c>
    </row>
    <row r="1438" spans="1:16" ht="14.4" hidden="1" x14ac:dyDescent="0.2">
      <c r="A1438" s="75" t="s">
        <v>482</v>
      </c>
      <c r="B1438" s="75" t="s">
        <v>483</v>
      </c>
      <c r="C1438" s="58" t="str">
        <f t="shared" si="44"/>
        <v>21375804 TEATRO POPULAR MELICO SALAZAR</v>
      </c>
      <c r="D1438" s="75" t="s">
        <v>18</v>
      </c>
      <c r="E1438" s="75" t="s">
        <v>131</v>
      </c>
      <c r="F1438" s="75" t="s">
        <v>132</v>
      </c>
      <c r="G1438" s="76">
        <v>1300000</v>
      </c>
      <c r="H1438" s="76">
        <v>5300000</v>
      </c>
      <c r="I1438" s="76">
        <v>2752662.27</v>
      </c>
      <c r="J1438" s="76">
        <v>0</v>
      </c>
      <c r="K1438" s="76">
        <v>0</v>
      </c>
      <c r="L1438" s="76">
        <v>0</v>
      </c>
      <c r="M1438" s="76">
        <v>0</v>
      </c>
      <c r="N1438" s="76">
        <v>0</v>
      </c>
      <c r="O1438" s="76">
        <v>5300000</v>
      </c>
      <c r="P1438" s="56">
        <f t="shared" si="45"/>
        <v>0</v>
      </c>
    </row>
    <row r="1439" spans="1:16" ht="14.4" hidden="1" x14ac:dyDescent="0.2">
      <c r="A1439" s="75" t="s">
        <v>482</v>
      </c>
      <c r="B1439" s="75" t="s">
        <v>483</v>
      </c>
      <c r="C1439" s="58" t="str">
        <f t="shared" si="44"/>
        <v>21375804 TEATRO POPULAR MELICO SALAZAR</v>
      </c>
      <c r="D1439" s="75" t="s">
        <v>18</v>
      </c>
      <c r="E1439" s="75" t="s">
        <v>133</v>
      </c>
      <c r="F1439" s="75" t="s">
        <v>134</v>
      </c>
      <c r="G1439" s="76">
        <v>2100000</v>
      </c>
      <c r="H1439" s="76">
        <v>2100000</v>
      </c>
      <c r="I1439" s="76">
        <v>1488634.02</v>
      </c>
      <c r="J1439" s="76">
        <v>0</v>
      </c>
      <c r="K1439" s="76">
        <v>0</v>
      </c>
      <c r="L1439" s="76">
        <v>0</v>
      </c>
      <c r="M1439" s="76">
        <v>0</v>
      </c>
      <c r="N1439" s="76">
        <v>0</v>
      </c>
      <c r="O1439" s="76">
        <v>2100000</v>
      </c>
      <c r="P1439" s="56">
        <f t="shared" si="45"/>
        <v>0</v>
      </c>
    </row>
    <row r="1440" spans="1:16" ht="14.4" hidden="1" x14ac:dyDescent="0.2">
      <c r="A1440" s="75" t="s">
        <v>482</v>
      </c>
      <c r="B1440" s="75" t="s">
        <v>483</v>
      </c>
      <c r="C1440" s="58" t="str">
        <f t="shared" si="44"/>
        <v>21375804 TEATRO POPULAR MELICO SALAZAR</v>
      </c>
      <c r="D1440" s="75" t="s">
        <v>18</v>
      </c>
      <c r="E1440" s="75" t="s">
        <v>135</v>
      </c>
      <c r="F1440" s="75" t="s">
        <v>136</v>
      </c>
      <c r="G1440" s="76">
        <v>1200000</v>
      </c>
      <c r="H1440" s="76">
        <v>1200000</v>
      </c>
      <c r="I1440" s="76">
        <v>850648.01</v>
      </c>
      <c r="J1440" s="76">
        <v>0</v>
      </c>
      <c r="K1440" s="76">
        <v>0</v>
      </c>
      <c r="L1440" s="76">
        <v>0</v>
      </c>
      <c r="M1440" s="76">
        <v>0</v>
      </c>
      <c r="N1440" s="76">
        <v>0</v>
      </c>
      <c r="O1440" s="76">
        <v>1200000</v>
      </c>
      <c r="P1440" s="56">
        <f t="shared" si="45"/>
        <v>0</v>
      </c>
    </row>
    <row r="1441" spans="1:16" ht="14.4" hidden="1" x14ac:dyDescent="0.2">
      <c r="A1441" s="75" t="s">
        <v>482</v>
      </c>
      <c r="B1441" s="75" t="s">
        <v>483</v>
      </c>
      <c r="C1441" s="58" t="str">
        <f t="shared" si="44"/>
        <v>21375804 TEATRO POPULAR MELICO SALAZAR</v>
      </c>
      <c r="D1441" s="75" t="s">
        <v>18</v>
      </c>
      <c r="E1441" s="75" t="s">
        <v>137</v>
      </c>
      <c r="F1441" s="75" t="s">
        <v>138</v>
      </c>
      <c r="G1441" s="76">
        <v>2000000</v>
      </c>
      <c r="H1441" s="76">
        <v>0</v>
      </c>
      <c r="I1441" s="76">
        <v>0</v>
      </c>
      <c r="J1441" s="76">
        <v>0</v>
      </c>
      <c r="K1441" s="76">
        <v>0</v>
      </c>
      <c r="L1441" s="76">
        <v>0</v>
      </c>
      <c r="M1441" s="76">
        <v>0</v>
      </c>
      <c r="N1441" s="76">
        <v>0</v>
      </c>
      <c r="O1441" s="76">
        <v>0</v>
      </c>
      <c r="P1441" s="56">
        <f t="shared" si="45"/>
        <v>0</v>
      </c>
    </row>
    <row r="1442" spans="1:16" ht="14.4" hidden="1" x14ac:dyDescent="0.2">
      <c r="A1442" s="75" t="s">
        <v>482</v>
      </c>
      <c r="B1442" s="75" t="s">
        <v>483</v>
      </c>
      <c r="C1442" s="58" t="str">
        <f t="shared" si="44"/>
        <v>21375804 TEATRO POPULAR MELICO SALAZAR</v>
      </c>
      <c r="D1442" s="75" t="s">
        <v>18</v>
      </c>
      <c r="E1442" s="75" t="s">
        <v>139</v>
      </c>
      <c r="F1442" s="75" t="s">
        <v>140</v>
      </c>
      <c r="G1442" s="76">
        <v>1500000</v>
      </c>
      <c r="H1442" s="76">
        <v>1400000</v>
      </c>
      <c r="I1442" s="76">
        <v>1017531.84</v>
      </c>
      <c r="J1442" s="76">
        <v>0</v>
      </c>
      <c r="K1442" s="76">
        <v>0</v>
      </c>
      <c r="L1442" s="76">
        <v>0</v>
      </c>
      <c r="M1442" s="76">
        <v>0</v>
      </c>
      <c r="N1442" s="76">
        <v>0</v>
      </c>
      <c r="O1442" s="76">
        <v>1400000</v>
      </c>
      <c r="P1442" s="56">
        <f t="shared" si="45"/>
        <v>0</v>
      </c>
    </row>
    <row r="1443" spans="1:16" ht="14.4" hidden="1" x14ac:dyDescent="0.2">
      <c r="A1443" s="75" t="s">
        <v>482</v>
      </c>
      <c r="B1443" s="75" t="s">
        <v>483</v>
      </c>
      <c r="C1443" s="58" t="str">
        <f t="shared" si="44"/>
        <v>21375804 TEATRO POPULAR MELICO SALAZAR</v>
      </c>
      <c r="D1443" s="75" t="s">
        <v>18</v>
      </c>
      <c r="E1443" s="75" t="s">
        <v>143</v>
      </c>
      <c r="F1443" s="75" t="s">
        <v>144</v>
      </c>
      <c r="G1443" s="76">
        <v>1500000</v>
      </c>
      <c r="H1443" s="76">
        <v>1400000</v>
      </c>
      <c r="I1443" s="76">
        <v>1017531.84</v>
      </c>
      <c r="J1443" s="76">
        <v>0</v>
      </c>
      <c r="K1443" s="76">
        <v>0</v>
      </c>
      <c r="L1443" s="76">
        <v>0</v>
      </c>
      <c r="M1443" s="76">
        <v>0</v>
      </c>
      <c r="N1443" s="76">
        <v>0</v>
      </c>
      <c r="O1443" s="76">
        <v>1400000</v>
      </c>
      <c r="P1443" s="56">
        <f t="shared" si="45"/>
        <v>0</v>
      </c>
    </row>
    <row r="1444" spans="1:16" ht="14.4" hidden="1" x14ac:dyDescent="0.2">
      <c r="A1444" s="75" t="s">
        <v>482</v>
      </c>
      <c r="B1444" s="75" t="s">
        <v>483</v>
      </c>
      <c r="C1444" s="58" t="str">
        <f t="shared" si="44"/>
        <v>21375804 TEATRO POPULAR MELICO SALAZAR</v>
      </c>
      <c r="D1444" s="75" t="s">
        <v>18</v>
      </c>
      <c r="E1444" s="75" t="s">
        <v>145</v>
      </c>
      <c r="F1444" s="75" t="s">
        <v>146</v>
      </c>
      <c r="G1444" s="76">
        <v>20000</v>
      </c>
      <c r="H1444" s="76">
        <v>20000</v>
      </c>
      <c r="I1444" s="76">
        <v>11748.08</v>
      </c>
      <c r="J1444" s="76">
        <v>0</v>
      </c>
      <c r="K1444" s="76">
        <v>0</v>
      </c>
      <c r="L1444" s="76">
        <v>0</v>
      </c>
      <c r="M1444" s="76">
        <v>0</v>
      </c>
      <c r="N1444" s="76">
        <v>0</v>
      </c>
      <c r="O1444" s="76">
        <v>20000</v>
      </c>
      <c r="P1444" s="56">
        <f t="shared" si="45"/>
        <v>0</v>
      </c>
    </row>
    <row r="1445" spans="1:16" ht="14.4" hidden="1" x14ac:dyDescent="0.2">
      <c r="A1445" s="75" t="s">
        <v>482</v>
      </c>
      <c r="B1445" s="75" t="s">
        <v>483</v>
      </c>
      <c r="C1445" s="58" t="str">
        <f t="shared" si="44"/>
        <v>21375804 TEATRO POPULAR MELICO SALAZAR</v>
      </c>
      <c r="D1445" s="75" t="s">
        <v>18</v>
      </c>
      <c r="E1445" s="75" t="s">
        <v>149</v>
      </c>
      <c r="F1445" s="75" t="s">
        <v>150</v>
      </c>
      <c r="G1445" s="76">
        <v>20000</v>
      </c>
      <c r="H1445" s="76">
        <v>20000</v>
      </c>
      <c r="I1445" s="76">
        <v>11748.08</v>
      </c>
      <c r="J1445" s="76">
        <v>0</v>
      </c>
      <c r="K1445" s="76">
        <v>0</v>
      </c>
      <c r="L1445" s="76">
        <v>0</v>
      </c>
      <c r="M1445" s="76">
        <v>0</v>
      </c>
      <c r="N1445" s="76">
        <v>0</v>
      </c>
      <c r="O1445" s="76">
        <v>20000</v>
      </c>
      <c r="P1445" s="56">
        <f t="shared" si="45"/>
        <v>0</v>
      </c>
    </row>
    <row r="1446" spans="1:16" ht="14.4" hidden="1" x14ac:dyDescent="0.2">
      <c r="A1446" s="75" t="s">
        <v>482</v>
      </c>
      <c r="B1446" s="75" t="s">
        <v>483</v>
      </c>
      <c r="C1446" s="58" t="str">
        <f t="shared" si="44"/>
        <v>21375804 TEATRO POPULAR MELICO SALAZAR</v>
      </c>
      <c r="D1446" s="75" t="s">
        <v>18</v>
      </c>
      <c r="E1446" s="75" t="s">
        <v>151</v>
      </c>
      <c r="F1446" s="75" t="s">
        <v>152</v>
      </c>
      <c r="G1446" s="76">
        <v>49635835</v>
      </c>
      <c r="H1446" s="76">
        <v>48562015</v>
      </c>
      <c r="I1446" s="76">
        <v>37302012.009999998</v>
      </c>
      <c r="J1446" s="76">
        <v>0</v>
      </c>
      <c r="K1446" s="76">
        <v>0</v>
      </c>
      <c r="L1446" s="76">
        <v>0</v>
      </c>
      <c r="M1446" s="76">
        <v>22507078.57</v>
      </c>
      <c r="N1446" s="76">
        <v>22434986.690000001</v>
      </c>
      <c r="O1446" s="76">
        <v>26054936.43</v>
      </c>
      <c r="P1446" s="56">
        <f t="shared" si="45"/>
        <v>0.46347085412333078</v>
      </c>
    </row>
    <row r="1447" spans="1:16" ht="14.4" hidden="1" x14ac:dyDescent="0.2">
      <c r="A1447" s="75" t="s">
        <v>482</v>
      </c>
      <c r="B1447" s="75" t="s">
        <v>483</v>
      </c>
      <c r="C1447" s="58" t="str">
        <f t="shared" si="44"/>
        <v>21375804 TEATRO POPULAR MELICO SALAZAR</v>
      </c>
      <c r="D1447" s="75" t="s">
        <v>18</v>
      </c>
      <c r="E1447" s="75" t="s">
        <v>153</v>
      </c>
      <c r="F1447" s="75" t="s">
        <v>154</v>
      </c>
      <c r="G1447" s="76">
        <v>6135835</v>
      </c>
      <c r="H1447" s="76">
        <v>5462015</v>
      </c>
      <c r="I1447" s="76">
        <v>4041067.37</v>
      </c>
      <c r="J1447" s="76">
        <v>0</v>
      </c>
      <c r="K1447" s="76">
        <v>0</v>
      </c>
      <c r="L1447" s="76">
        <v>0</v>
      </c>
      <c r="M1447" s="76">
        <v>558517.97</v>
      </c>
      <c r="N1447" s="76">
        <v>558517.97</v>
      </c>
      <c r="O1447" s="76">
        <v>4903497.03</v>
      </c>
      <c r="P1447" s="56">
        <f t="shared" si="45"/>
        <v>0.10225493155914071</v>
      </c>
    </row>
    <row r="1448" spans="1:16" ht="14.4" hidden="1" x14ac:dyDescent="0.2">
      <c r="A1448" s="75" t="s">
        <v>482</v>
      </c>
      <c r="B1448" s="75" t="s">
        <v>483</v>
      </c>
      <c r="C1448" s="58" t="str">
        <f t="shared" si="44"/>
        <v>21375804 TEATRO POPULAR MELICO SALAZAR</v>
      </c>
      <c r="D1448" s="75" t="s">
        <v>18</v>
      </c>
      <c r="E1448" s="75" t="s">
        <v>155</v>
      </c>
      <c r="F1448" s="75" t="s">
        <v>156</v>
      </c>
      <c r="G1448" s="76">
        <v>4173821</v>
      </c>
      <c r="H1448" s="76">
        <v>3500001</v>
      </c>
      <c r="I1448" s="76">
        <v>2650247.9500000002</v>
      </c>
      <c r="J1448" s="76">
        <v>0</v>
      </c>
      <c r="K1448" s="76">
        <v>0</v>
      </c>
      <c r="L1448" s="76">
        <v>0</v>
      </c>
      <c r="M1448" s="76">
        <v>558517.97</v>
      </c>
      <c r="N1448" s="76">
        <v>558517.97</v>
      </c>
      <c r="O1448" s="76">
        <v>2941483.03</v>
      </c>
      <c r="P1448" s="56">
        <f t="shared" si="45"/>
        <v>0.15957651726385219</v>
      </c>
    </row>
    <row r="1449" spans="1:16" ht="14.4" hidden="1" x14ac:dyDescent="0.2">
      <c r="A1449" s="75" t="s">
        <v>482</v>
      </c>
      <c r="B1449" s="75" t="s">
        <v>483</v>
      </c>
      <c r="C1449" s="58" t="str">
        <f t="shared" si="44"/>
        <v>21375804 TEATRO POPULAR MELICO SALAZAR</v>
      </c>
      <c r="D1449" s="75" t="s">
        <v>18</v>
      </c>
      <c r="E1449" s="75" t="s">
        <v>159</v>
      </c>
      <c r="F1449" s="75" t="s">
        <v>160</v>
      </c>
      <c r="G1449" s="76">
        <v>1962014</v>
      </c>
      <c r="H1449" s="76">
        <v>1962014</v>
      </c>
      <c r="I1449" s="76">
        <v>1390819.42</v>
      </c>
      <c r="J1449" s="76">
        <v>0</v>
      </c>
      <c r="K1449" s="76">
        <v>0</v>
      </c>
      <c r="L1449" s="76">
        <v>0</v>
      </c>
      <c r="M1449" s="76">
        <v>0</v>
      </c>
      <c r="N1449" s="76">
        <v>0</v>
      </c>
      <c r="O1449" s="76">
        <v>1962014</v>
      </c>
      <c r="P1449" s="56">
        <f t="shared" si="45"/>
        <v>0</v>
      </c>
    </row>
    <row r="1450" spans="1:16" ht="14.4" hidden="1" x14ac:dyDescent="0.2">
      <c r="A1450" s="75" t="s">
        <v>482</v>
      </c>
      <c r="B1450" s="75" t="s">
        <v>483</v>
      </c>
      <c r="C1450" s="58" t="str">
        <f t="shared" si="44"/>
        <v>21375804 TEATRO POPULAR MELICO SALAZAR</v>
      </c>
      <c r="D1450" s="75" t="s">
        <v>18</v>
      </c>
      <c r="E1450" s="75" t="s">
        <v>169</v>
      </c>
      <c r="F1450" s="75" t="s">
        <v>170</v>
      </c>
      <c r="G1450" s="76">
        <v>9000000</v>
      </c>
      <c r="H1450" s="76">
        <v>9000000</v>
      </c>
      <c r="I1450" s="76">
        <v>7489331.5499999998</v>
      </c>
      <c r="J1450" s="76">
        <v>0</v>
      </c>
      <c r="K1450" s="76">
        <v>0</v>
      </c>
      <c r="L1450" s="76">
        <v>0</v>
      </c>
      <c r="M1450" s="76">
        <v>4102034.58</v>
      </c>
      <c r="N1450" s="76">
        <v>4102034.58</v>
      </c>
      <c r="O1450" s="76">
        <v>4897965.42</v>
      </c>
      <c r="P1450" s="56">
        <f t="shared" si="45"/>
        <v>0.45578162</v>
      </c>
    </row>
    <row r="1451" spans="1:16" ht="14.4" hidden="1" x14ac:dyDescent="0.2">
      <c r="A1451" s="75" t="s">
        <v>482</v>
      </c>
      <c r="B1451" s="75" t="s">
        <v>483</v>
      </c>
      <c r="C1451" s="58" t="str">
        <f t="shared" si="44"/>
        <v>21375804 TEATRO POPULAR MELICO SALAZAR</v>
      </c>
      <c r="D1451" s="75" t="s">
        <v>18</v>
      </c>
      <c r="E1451" s="75" t="s">
        <v>177</v>
      </c>
      <c r="F1451" s="75" t="s">
        <v>178</v>
      </c>
      <c r="G1451" s="76">
        <v>5000000</v>
      </c>
      <c r="H1451" s="76">
        <v>5000000</v>
      </c>
      <c r="I1451" s="76">
        <v>3544366.7</v>
      </c>
      <c r="J1451" s="76">
        <v>0</v>
      </c>
      <c r="K1451" s="76">
        <v>0</v>
      </c>
      <c r="L1451" s="76">
        <v>0</v>
      </c>
      <c r="M1451" s="76">
        <v>203534.58</v>
      </c>
      <c r="N1451" s="76">
        <v>203534.58</v>
      </c>
      <c r="O1451" s="76">
        <v>4796465.42</v>
      </c>
      <c r="P1451" s="56">
        <f t="shared" si="45"/>
        <v>4.0706915999999996E-2</v>
      </c>
    </row>
    <row r="1452" spans="1:16" ht="14.4" hidden="1" x14ac:dyDescent="0.2">
      <c r="A1452" s="75" t="s">
        <v>482</v>
      </c>
      <c r="B1452" s="75" t="s">
        <v>483</v>
      </c>
      <c r="C1452" s="58" t="str">
        <f t="shared" si="44"/>
        <v>21375804 TEATRO POPULAR MELICO SALAZAR</v>
      </c>
      <c r="D1452" s="75" t="s">
        <v>18</v>
      </c>
      <c r="E1452" s="75" t="s">
        <v>181</v>
      </c>
      <c r="F1452" s="75" t="s">
        <v>182</v>
      </c>
      <c r="G1452" s="76">
        <v>4000000</v>
      </c>
      <c r="H1452" s="76">
        <v>4000000</v>
      </c>
      <c r="I1452" s="76">
        <v>3944964.85</v>
      </c>
      <c r="J1452" s="76">
        <v>0</v>
      </c>
      <c r="K1452" s="76">
        <v>0</v>
      </c>
      <c r="L1452" s="76">
        <v>0</v>
      </c>
      <c r="M1452" s="76">
        <v>3898500</v>
      </c>
      <c r="N1452" s="76">
        <v>3898500</v>
      </c>
      <c r="O1452" s="76">
        <v>101500</v>
      </c>
      <c r="P1452" s="56">
        <f t="shared" si="45"/>
        <v>0.97462499999999996</v>
      </c>
    </row>
    <row r="1453" spans="1:16" ht="14.4" hidden="1" x14ac:dyDescent="0.2">
      <c r="A1453" s="75" t="s">
        <v>482</v>
      </c>
      <c r="B1453" s="75" t="s">
        <v>483</v>
      </c>
      <c r="C1453" s="58" t="str">
        <f t="shared" si="44"/>
        <v>21375804 TEATRO POPULAR MELICO SALAZAR</v>
      </c>
      <c r="D1453" s="75" t="s">
        <v>18</v>
      </c>
      <c r="E1453" s="75" t="s">
        <v>183</v>
      </c>
      <c r="F1453" s="75" t="s">
        <v>184</v>
      </c>
      <c r="G1453" s="76">
        <v>8500000</v>
      </c>
      <c r="H1453" s="76">
        <v>8500000</v>
      </c>
      <c r="I1453" s="76">
        <v>7493004.8099999996</v>
      </c>
      <c r="J1453" s="76">
        <v>0</v>
      </c>
      <c r="K1453" s="76">
        <v>0</v>
      </c>
      <c r="L1453" s="76">
        <v>0</v>
      </c>
      <c r="M1453" s="76">
        <v>7373984.5</v>
      </c>
      <c r="N1453" s="76">
        <v>7373984.5</v>
      </c>
      <c r="O1453" s="76">
        <v>1126015.5</v>
      </c>
      <c r="P1453" s="56">
        <f t="shared" si="45"/>
        <v>0.86752758823529408</v>
      </c>
    </row>
    <row r="1454" spans="1:16" ht="14.4" hidden="1" x14ac:dyDescent="0.2">
      <c r="A1454" s="75" t="s">
        <v>482</v>
      </c>
      <c r="B1454" s="75" t="s">
        <v>483</v>
      </c>
      <c r="C1454" s="58" t="str">
        <f t="shared" si="44"/>
        <v>21375804 TEATRO POPULAR MELICO SALAZAR</v>
      </c>
      <c r="D1454" s="75" t="s">
        <v>18</v>
      </c>
      <c r="E1454" s="75" t="s">
        <v>187</v>
      </c>
      <c r="F1454" s="75" t="s">
        <v>188</v>
      </c>
      <c r="G1454" s="76">
        <v>8500000</v>
      </c>
      <c r="H1454" s="76">
        <v>8500000</v>
      </c>
      <c r="I1454" s="76">
        <v>7493004.8099999996</v>
      </c>
      <c r="J1454" s="76">
        <v>0</v>
      </c>
      <c r="K1454" s="76">
        <v>0</v>
      </c>
      <c r="L1454" s="76">
        <v>0</v>
      </c>
      <c r="M1454" s="76">
        <v>7373984.5</v>
      </c>
      <c r="N1454" s="76">
        <v>7373984.5</v>
      </c>
      <c r="O1454" s="76">
        <v>1126015.5</v>
      </c>
      <c r="P1454" s="56">
        <f t="shared" si="45"/>
        <v>0.86752758823529408</v>
      </c>
    </row>
    <row r="1455" spans="1:16" ht="14.4" hidden="1" x14ac:dyDescent="0.2">
      <c r="A1455" s="75" t="s">
        <v>482</v>
      </c>
      <c r="B1455" s="75" t="s">
        <v>483</v>
      </c>
      <c r="C1455" s="58" t="str">
        <f t="shared" si="44"/>
        <v>21375804 TEATRO POPULAR MELICO SALAZAR</v>
      </c>
      <c r="D1455" s="75" t="s">
        <v>18</v>
      </c>
      <c r="E1455" s="75" t="s">
        <v>189</v>
      </c>
      <c r="F1455" s="75" t="s">
        <v>190</v>
      </c>
      <c r="G1455" s="76">
        <v>26000000</v>
      </c>
      <c r="H1455" s="76">
        <v>25600000</v>
      </c>
      <c r="I1455" s="76">
        <v>18278608.280000001</v>
      </c>
      <c r="J1455" s="76">
        <v>0</v>
      </c>
      <c r="K1455" s="76">
        <v>0</v>
      </c>
      <c r="L1455" s="76">
        <v>0</v>
      </c>
      <c r="M1455" s="76">
        <v>10472541.52</v>
      </c>
      <c r="N1455" s="76">
        <v>10400449.640000001</v>
      </c>
      <c r="O1455" s="76">
        <v>15127458.48</v>
      </c>
      <c r="P1455" s="56">
        <f t="shared" si="45"/>
        <v>0.409083653125</v>
      </c>
    </row>
    <row r="1456" spans="1:16" ht="14.4" hidden="1" x14ac:dyDescent="0.2">
      <c r="A1456" s="75" t="s">
        <v>482</v>
      </c>
      <c r="B1456" s="75" t="s">
        <v>483</v>
      </c>
      <c r="C1456" s="58" t="str">
        <f t="shared" si="44"/>
        <v>21375804 TEATRO POPULAR MELICO SALAZAR</v>
      </c>
      <c r="D1456" s="75" t="s">
        <v>18</v>
      </c>
      <c r="E1456" s="75" t="s">
        <v>191</v>
      </c>
      <c r="F1456" s="75" t="s">
        <v>192</v>
      </c>
      <c r="G1456" s="76">
        <v>2800000</v>
      </c>
      <c r="H1456" s="76">
        <v>2400000</v>
      </c>
      <c r="I1456" s="76">
        <v>2400000</v>
      </c>
      <c r="J1456" s="76">
        <v>0</v>
      </c>
      <c r="K1456" s="76">
        <v>0</v>
      </c>
      <c r="L1456" s="76">
        <v>0</v>
      </c>
      <c r="M1456" s="76">
        <v>1885307.42</v>
      </c>
      <c r="N1456" s="76">
        <v>1885307.42</v>
      </c>
      <c r="O1456" s="76">
        <v>514692.58</v>
      </c>
      <c r="P1456" s="56">
        <f t="shared" si="45"/>
        <v>0.78554475833333326</v>
      </c>
    </row>
    <row r="1457" spans="1:16" ht="14.4" hidden="1" x14ac:dyDescent="0.2">
      <c r="A1457" s="75" t="s">
        <v>482</v>
      </c>
      <c r="B1457" s="75" t="s">
        <v>483</v>
      </c>
      <c r="C1457" s="58" t="str">
        <f t="shared" si="44"/>
        <v>21375804 TEATRO POPULAR MELICO SALAZAR</v>
      </c>
      <c r="D1457" s="75" t="s">
        <v>18</v>
      </c>
      <c r="E1457" s="75" t="s">
        <v>195</v>
      </c>
      <c r="F1457" s="75" t="s">
        <v>196</v>
      </c>
      <c r="G1457" s="76">
        <v>1200000</v>
      </c>
      <c r="H1457" s="76">
        <v>1200000</v>
      </c>
      <c r="I1457" s="76">
        <v>850648.01</v>
      </c>
      <c r="J1457" s="76">
        <v>0</v>
      </c>
      <c r="K1457" s="76">
        <v>0</v>
      </c>
      <c r="L1457" s="76">
        <v>0</v>
      </c>
      <c r="M1457" s="76">
        <v>0</v>
      </c>
      <c r="N1457" s="76">
        <v>0</v>
      </c>
      <c r="O1457" s="76">
        <v>1200000</v>
      </c>
      <c r="P1457" s="56">
        <f t="shared" si="45"/>
        <v>0</v>
      </c>
    </row>
    <row r="1458" spans="1:16" ht="14.4" hidden="1" x14ac:dyDescent="0.2">
      <c r="A1458" s="75" t="s">
        <v>482</v>
      </c>
      <c r="B1458" s="75" t="s">
        <v>483</v>
      </c>
      <c r="C1458" s="58" t="str">
        <f t="shared" si="44"/>
        <v>21375804 TEATRO POPULAR MELICO SALAZAR</v>
      </c>
      <c r="D1458" s="75" t="s">
        <v>18</v>
      </c>
      <c r="E1458" s="75" t="s">
        <v>197</v>
      </c>
      <c r="F1458" s="75" t="s">
        <v>198</v>
      </c>
      <c r="G1458" s="76">
        <v>8000000</v>
      </c>
      <c r="H1458" s="76">
        <v>8000000</v>
      </c>
      <c r="I1458" s="76">
        <v>5670986.7199999997</v>
      </c>
      <c r="J1458" s="76">
        <v>0</v>
      </c>
      <c r="K1458" s="76">
        <v>0</v>
      </c>
      <c r="L1458" s="76">
        <v>0</v>
      </c>
      <c r="M1458" s="76">
        <v>3103465.9</v>
      </c>
      <c r="N1458" s="76">
        <v>3103465.9</v>
      </c>
      <c r="O1458" s="76">
        <v>4896534.0999999996</v>
      </c>
      <c r="P1458" s="56">
        <f t="shared" si="45"/>
        <v>0.38793323749999997</v>
      </c>
    </row>
    <row r="1459" spans="1:16" ht="14.4" hidden="1" x14ac:dyDescent="0.2">
      <c r="A1459" s="75" t="s">
        <v>482</v>
      </c>
      <c r="B1459" s="75" t="s">
        <v>483</v>
      </c>
      <c r="C1459" s="58" t="str">
        <f t="shared" si="44"/>
        <v>21375804 TEATRO POPULAR MELICO SALAZAR</v>
      </c>
      <c r="D1459" s="75" t="s">
        <v>18</v>
      </c>
      <c r="E1459" s="75" t="s">
        <v>199</v>
      </c>
      <c r="F1459" s="75" t="s">
        <v>200</v>
      </c>
      <c r="G1459" s="76">
        <v>6000000</v>
      </c>
      <c r="H1459" s="76">
        <v>6000000</v>
      </c>
      <c r="I1459" s="76">
        <v>4253240.04</v>
      </c>
      <c r="J1459" s="76">
        <v>0</v>
      </c>
      <c r="K1459" s="76">
        <v>0</v>
      </c>
      <c r="L1459" s="76">
        <v>0</v>
      </c>
      <c r="M1459" s="76">
        <v>3200117.64</v>
      </c>
      <c r="N1459" s="76">
        <v>3156871.95</v>
      </c>
      <c r="O1459" s="76">
        <v>2799882.36</v>
      </c>
      <c r="P1459" s="56">
        <f t="shared" si="45"/>
        <v>0.53335294</v>
      </c>
    </row>
    <row r="1460" spans="1:16" ht="14.4" hidden="1" x14ac:dyDescent="0.2">
      <c r="A1460" s="75" t="s">
        <v>482</v>
      </c>
      <c r="B1460" s="75" t="s">
        <v>483</v>
      </c>
      <c r="C1460" s="58" t="str">
        <f t="shared" si="44"/>
        <v>21375804 TEATRO POPULAR MELICO SALAZAR</v>
      </c>
      <c r="D1460" s="75" t="s">
        <v>18</v>
      </c>
      <c r="E1460" s="75" t="s">
        <v>205</v>
      </c>
      <c r="F1460" s="75" t="s">
        <v>206</v>
      </c>
      <c r="G1460" s="76">
        <v>8000000</v>
      </c>
      <c r="H1460" s="76">
        <v>8000000</v>
      </c>
      <c r="I1460" s="76">
        <v>5103733.51</v>
      </c>
      <c r="J1460" s="76">
        <v>0</v>
      </c>
      <c r="K1460" s="76">
        <v>0</v>
      </c>
      <c r="L1460" s="76">
        <v>0</v>
      </c>
      <c r="M1460" s="76">
        <v>2283650.56</v>
      </c>
      <c r="N1460" s="76">
        <v>2254804.37</v>
      </c>
      <c r="O1460" s="76">
        <v>5716349.4400000004</v>
      </c>
      <c r="P1460" s="56">
        <f t="shared" si="45"/>
        <v>0.28545631999999999</v>
      </c>
    </row>
    <row r="1461" spans="1:16" ht="14.4" hidden="1" x14ac:dyDescent="0.2">
      <c r="A1461" s="75" t="s">
        <v>482</v>
      </c>
      <c r="B1461" s="75" t="s">
        <v>483</v>
      </c>
      <c r="C1461" s="58" t="str">
        <f t="shared" si="44"/>
        <v>21375804 TEATRO POPULAR MELICO SALAZAR</v>
      </c>
      <c r="D1461" s="75" t="s">
        <v>18</v>
      </c>
      <c r="E1461" s="75" t="s">
        <v>207</v>
      </c>
      <c r="F1461" s="75" t="s">
        <v>208</v>
      </c>
      <c r="G1461" s="76">
        <v>365673821</v>
      </c>
      <c r="H1461" s="76">
        <v>365673821</v>
      </c>
      <c r="I1461" s="76">
        <v>283273662.63</v>
      </c>
      <c r="J1461" s="76">
        <v>0</v>
      </c>
      <c r="K1461" s="76">
        <v>0</v>
      </c>
      <c r="L1461" s="76">
        <v>0</v>
      </c>
      <c r="M1461" s="76">
        <v>185929131.43000001</v>
      </c>
      <c r="N1461" s="76">
        <v>184005829.90000001</v>
      </c>
      <c r="O1461" s="76">
        <v>179744689.56999999</v>
      </c>
      <c r="P1461" s="56">
        <f t="shared" si="45"/>
        <v>0.50845622725067874</v>
      </c>
    </row>
    <row r="1462" spans="1:16" ht="14.4" hidden="1" x14ac:dyDescent="0.2">
      <c r="A1462" s="75" t="s">
        <v>482</v>
      </c>
      <c r="B1462" s="75" t="s">
        <v>483</v>
      </c>
      <c r="C1462" s="58" t="str">
        <f t="shared" si="44"/>
        <v>21375804 TEATRO POPULAR MELICO SALAZAR</v>
      </c>
      <c r="D1462" s="75" t="s">
        <v>18</v>
      </c>
      <c r="E1462" s="75" t="s">
        <v>209</v>
      </c>
      <c r="F1462" s="75" t="s">
        <v>210</v>
      </c>
      <c r="G1462" s="76">
        <v>27097895</v>
      </c>
      <c r="H1462" s="76">
        <v>27097895</v>
      </c>
      <c r="I1462" s="76">
        <v>26216751</v>
      </c>
      <c r="J1462" s="76">
        <v>0</v>
      </c>
      <c r="K1462" s="76">
        <v>0</v>
      </c>
      <c r="L1462" s="76">
        <v>0</v>
      </c>
      <c r="M1462" s="76">
        <v>10804662.380000001</v>
      </c>
      <c r="N1462" s="76">
        <v>8881360.8499999996</v>
      </c>
      <c r="O1462" s="76">
        <v>16293232.619999999</v>
      </c>
      <c r="P1462" s="56">
        <f t="shared" si="45"/>
        <v>0.39872700001236261</v>
      </c>
    </row>
    <row r="1463" spans="1:16" ht="14.4" hidden="1" x14ac:dyDescent="0.2">
      <c r="A1463" s="75" t="s">
        <v>482</v>
      </c>
      <c r="B1463" s="75" t="s">
        <v>483</v>
      </c>
      <c r="C1463" s="58" t="str">
        <f t="shared" si="44"/>
        <v>21375804 TEATRO POPULAR MELICO SALAZAR</v>
      </c>
      <c r="D1463" s="75" t="s">
        <v>18</v>
      </c>
      <c r="E1463" s="75" t="s">
        <v>490</v>
      </c>
      <c r="F1463" s="75" t="s">
        <v>212</v>
      </c>
      <c r="G1463" s="76">
        <v>23375656</v>
      </c>
      <c r="H1463" s="76">
        <v>23375656</v>
      </c>
      <c r="I1463" s="76">
        <v>22615548</v>
      </c>
      <c r="J1463" s="76">
        <v>0</v>
      </c>
      <c r="K1463" s="76">
        <v>0</v>
      </c>
      <c r="L1463" s="76">
        <v>0</v>
      </c>
      <c r="M1463" s="76">
        <v>9320505.4499999993</v>
      </c>
      <c r="N1463" s="76">
        <v>7661393.6900000004</v>
      </c>
      <c r="O1463" s="76">
        <v>14055150.550000001</v>
      </c>
      <c r="P1463" s="56">
        <f t="shared" si="45"/>
        <v>0.3987270111264471</v>
      </c>
    </row>
    <row r="1464" spans="1:16" ht="14.4" hidden="1" x14ac:dyDescent="0.2">
      <c r="A1464" s="75" t="s">
        <v>482</v>
      </c>
      <c r="B1464" s="75" t="s">
        <v>483</v>
      </c>
      <c r="C1464" s="58" t="str">
        <f t="shared" si="44"/>
        <v>21375804 TEATRO POPULAR MELICO SALAZAR</v>
      </c>
      <c r="D1464" s="75" t="s">
        <v>18</v>
      </c>
      <c r="E1464" s="75" t="s">
        <v>491</v>
      </c>
      <c r="F1464" s="75" t="s">
        <v>214</v>
      </c>
      <c r="G1464" s="76">
        <v>3722239</v>
      </c>
      <c r="H1464" s="76">
        <v>3722239</v>
      </c>
      <c r="I1464" s="76">
        <v>3601203</v>
      </c>
      <c r="J1464" s="76">
        <v>0</v>
      </c>
      <c r="K1464" s="76">
        <v>0</v>
      </c>
      <c r="L1464" s="76">
        <v>0</v>
      </c>
      <c r="M1464" s="76">
        <v>1484156.93</v>
      </c>
      <c r="N1464" s="76">
        <v>1219967.1599999999</v>
      </c>
      <c r="O1464" s="76">
        <v>2238082.0699999998</v>
      </c>
      <c r="P1464" s="56">
        <f t="shared" si="45"/>
        <v>0.39872693021592648</v>
      </c>
    </row>
    <row r="1465" spans="1:16" ht="14.4" hidden="1" x14ac:dyDescent="0.2">
      <c r="A1465" s="75" t="s">
        <v>482</v>
      </c>
      <c r="B1465" s="75" t="s">
        <v>483</v>
      </c>
      <c r="C1465" s="58" t="str">
        <f t="shared" si="44"/>
        <v>21375804 TEATRO POPULAR MELICO SALAZAR</v>
      </c>
      <c r="D1465" s="75" t="s">
        <v>18</v>
      </c>
      <c r="E1465" s="75" t="s">
        <v>217</v>
      </c>
      <c r="F1465" s="75" t="s">
        <v>218</v>
      </c>
      <c r="G1465" s="76">
        <v>257000000</v>
      </c>
      <c r="H1465" s="76">
        <v>257000000</v>
      </c>
      <c r="I1465" s="76">
        <v>179634243.59</v>
      </c>
      <c r="J1465" s="76">
        <v>0</v>
      </c>
      <c r="K1465" s="76">
        <v>0</v>
      </c>
      <c r="L1465" s="76">
        <v>0</v>
      </c>
      <c r="M1465" s="76">
        <v>112528460</v>
      </c>
      <c r="N1465" s="76">
        <v>112528460</v>
      </c>
      <c r="O1465" s="76">
        <v>144471540</v>
      </c>
      <c r="P1465" s="56">
        <f t="shared" si="45"/>
        <v>0.43785392996108952</v>
      </c>
    </row>
    <row r="1466" spans="1:16" ht="14.4" hidden="1" x14ac:dyDescent="0.2">
      <c r="A1466" s="75" t="s">
        <v>482</v>
      </c>
      <c r="B1466" s="75" t="s">
        <v>483</v>
      </c>
      <c r="C1466" s="58" t="str">
        <f t="shared" si="44"/>
        <v>21375804 TEATRO POPULAR MELICO SALAZAR</v>
      </c>
      <c r="D1466" s="75" t="s">
        <v>18</v>
      </c>
      <c r="E1466" s="75" t="s">
        <v>221</v>
      </c>
      <c r="F1466" s="75" t="s">
        <v>222</v>
      </c>
      <c r="G1466" s="76">
        <v>257000000</v>
      </c>
      <c r="H1466" s="76">
        <v>257000000</v>
      </c>
      <c r="I1466" s="76">
        <v>179634243.59</v>
      </c>
      <c r="J1466" s="76">
        <v>0</v>
      </c>
      <c r="K1466" s="76">
        <v>0</v>
      </c>
      <c r="L1466" s="76">
        <v>0</v>
      </c>
      <c r="M1466" s="76">
        <v>112528460</v>
      </c>
      <c r="N1466" s="76">
        <v>112528460</v>
      </c>
      <c r="O1466" s="76">
        <v>144471540</v>
      </c>
      <c r="P1466" s="56">
        <f t="shared" si="45"/>
        <v>0.43785392996108952</v>
      </c>
    </row>
    <row r="1467" spans="1:16" ht="14.4" hidden="1" x14ac:dyDescent="0.2">
      <c r="A1467" s="75" t="s">
        <v>482</v>
      </c>
      <c r="B1467" s="75" t="s">
        <v>483</v>
      </c>
      <c r="C1467" s="58" t="str">
        <f t="shared" si="44"/>
        <v>21375804 TEATRO POPULAR MELICO SALAZAR</v>
      </c>
      <c r="D1467" s="75" t="s">
        <v>18</v>
      </c>
      <c r="E1467" s="75" t="s">
        <v>223</v>
      </c>
      <c r="F1467" s="75" t="s">
        <v>224</v>
      </c>
      <c r="G1467" s="76">
        <v>24200000</v>
      </c>
      <c r="H1467" s="76">
        <v>24200000</v>
      </c>
      <c r="I1467" s="76">
        <v>21528301.34</v>
      </c>
      <c r="J1467" s="76">
        <v>0</v>
      </c>
      <c r="K1467" s="76">
        <v>0</v>
      </c>
      <c r="L1467" s="76">
        <v>0</v>
      </c>
      <c r="M1467" s="76">
        <v>9758842.5199999996</v>
      </c>
      <c r="N1467" s="76">
        <v>9758842.5199999996</v>
      </c>
      <c r="O1467" s="76">
        <v>14441157.48</v>
      </c>
      <c r="P1467" s="56">
        <f t="shared" si="45"/>
        <v>0.40325795537190079</v>
      </c>
    </row>
    <row r="1468" spans="1:16" ht="14.4" hidden="1" x14ac:dyDescent="0.2">
      <c r="A1468" s="75" t="s">
        <v>482</v>
      </c>
      <c r="B1468" s="75" t="s">
        <v>483</v>
      </c>
      <c r="C1468" s="58" t="str">
        <f t="shared" si="44"/>
        <v>21375804 TEATRO POPULAR MELICO SALAZAR</v>
      </c>
      <c r="D1468" s="75" t="s">
        <v>18</v>
      </c>
      <c r="E1468" s="75" t="s">
        <v>225</v>
      </c>
      <c r="F1468" s="75" t="s">
        <v>226</v>
      </c>
      <c r="G1468" s="76">
        <v>9200000</v>
      </c>
      <c r="H1468" s="76">
        <v>18200000</v>
      </c>
      <c r="I1468" s="76">
        <v>15528301.34</v>
      </c>
      <c r="J1468" s="76">
        <v>0</v>
      </c>
      <c r="K1468" s="76">
        <v>0</v>
      </c>
      <c r="L1468" s="76">
        <v>0</v>
      </c>
      <c r="M1468" s="76">
        <v>6941588.4100000001</v>
      </c>
      <c r="N1468" s="76">
        <v>6941588.4100000001</v>
      </c>
      <c r="O1468" s="76">
        <v>11258411.59</v>
      </c>
      <c r="P1468" s="56">
        <f t="shared" si="45"/>
        <v>0.38140595659340659</v>
      </c>
    </row>
    <row r="1469" spans="1:16" ht="14.4" hidden="1" x14ac:dyDescent="0.2">
      <c r="A1469" s="75" t="s">
        <v>482</v>
      </c>
      <c r="B1469" s="75" t="s">
        <v>483</v>
      </c>
      <c r="C1469" s="58" t="str">
        <f t="shared" si="44"/>
        <v>21375804 TEATRO POPULAR MELICO SALAZAR</v>
      </c>
      <c r="D1469" s="75" t="s">
        <v>18</v>
      </c>
      <c r="E1469" s="75" t="s">
        <v>227</v>
      </c>
      <c r="F1469" s="75" t="s">
        <v>228</v>
      </c>
      <c r="G1469" s="76">
        <v>15000000</v>
      </c>
      <c r="H1469" s="76">
        <v>6000000</v>
      </c>
      <c r="I1469" s="76">
        <v>6000000</v>
      </c>
      <c r="J1469" s="76">
        <v>0</v>
      </c>
      <c r="K1469" s="76">
        <v>0</v>
      </c>
      <c r="L1469" s="76">
        <v>0</v>
      </c>
      <c r="M1469" s="76">
        <v>2817254.11</v>
      </c>
      <c r="N1469" s="76">
        <v>2817254.11</v>
      </c>
      <c r="O1469" s="76">
        <v>3182745.89</v>
      </c>
      <c r="P1469" s="56">
        <f t="shared" si="45"/>
        <v>0.46954235166666664</v>
      </c>
    </row>
    <row r="1470" spans="1:16" ht="14.4" hidden="1" x14ac:dyDescent="0.2">
      <c r="A1470" s="75" t="s">
        <v>482</v>
      </c>
      <c r="B1470" s="75" t="s">
        <v>483</v>
      </c>
      <c r="C1470" s="58" t="str">
        <f t="shared" si="44"/>
        <v>21375804 TEATRO POPULAR MELICO SALAZAR</v>
      </c>
      <c r="D1470" s="75" t="s">
        <v>18</v>
      </c>
      <c r="E1470" s="75" t="s">
        <v>237</v>
      </c>
      <c r="F1470" s="75" t="s">
        <v>238</v>
      </c>
      <c r="G1470" s="76">
        <v>5000000</v>
      </c>
      <c r="H1470" s="76">
        <v>5025926</v>
      </c>
      <c r="I1470" s="76">
        <v>3544366.7</v>
      </c>
      <c r="J1470" s="76">
        <v>0</v>
      </c>
      <c r="K1470" s="76">
        <v>0</v>
      </c>
      <c r="L1470" s="76">
        <v>0</v>
      </c>
      <c r="M1470" s="76">
        <v>487166.53</v>
      </c>
      <c r="N1470" s="76">
        <v>487166.53</v>
      </c>
      <c r="O1470" s="76">
        <v>4538759.47</v>
      </c>
      <c r="P1470" s="56">
        <f t="shared" si="45"/>
        <v>9.6930700929540148E-2</v>
      </c>
    </row>
    <row r="1471" spans="1:16" ht="14.4" hidden="1" x14ac:dyDescent="0.2">
      <c r="A1471" s="75" t="s">
        <v>482</v>
      </c>
      <c r="B1471" s="75" t="s">
        <v>483</v>
      </c>
      <c r="C1471" s="58" t="str">
        <f t="shared" si="44"/>
        <v>21375804 TEATRO POPULAR MELICO SALAZAR</v>
      </c>
      <c r="D1471" s="75" t="s">
        <v>18</v>
      </c>
      <c r="E1471" s="75" t="s">
        <v>239</v>
      </c>
      <c r="F1471" s="75" t="s">
        <v>240</v>
      </c>
      <c r="G1471" s="76">
        <v>5000000</v>
      </c>
      <c r="H1471" s="76">
        <v>5025926</v>
      </c>
      <c r="I1471" s="76">
        <v>3544366.7</v>
      </c>
      <c r="J1471" s="76">
        <v>0</v>
      </c>
      <c r="K1471" s="76">
        <v>0</v>
      </c>
      <c r="L1471" s="76">
        <v>0</v>
      </c>
      <c r="M1471" s="76">
        <v>487166.53</v>
      </c>
      <c r="N1471" s="76">
        <v>487166.53</v>
      </c>
      <c r="O1471" s="76">
        <v>4538759.47</v>
      </c>
      <c r="P1471" s="56">
        <f t="shared" si="45"/>
        <v>9.6930700929540148E-2</v>
      </c>
    </row>
    <row r="1472" spans="1:16" ht="14.4" hidden="1" x14ac:dyDescent="0.2">
      <c r="A1472" s="75" t="s">
        <v>482</v>
      </c>
      <c r="B1472" s="75" t="s">
        <v>483</v>
      </c>
      <c r="C1472" s="58" t="str">
        <f t="shared" si="44"/>
        <v>21375804 TEATRO POPULAR MELICO SALAZAR</v>
      </c>
      <c r="D1472" s="75" t="s">
        <v>18</v>
      </c>
      <c r="E1472" s="75" t="s">
        <v>241</v>
      </c>
      <c r="F1472" s="75" t="s">
        <v>242</v>
      </c>
      <c r="G1472" s="76">
        <v>52375926</v>
      </c>
      <c r="H1472" s="76">
        <v>52350000</v>
      </c>
      <c r="I1472" s="76">
        <v>52350000</v>
      </c>
      <c r="J1472" s="76">
        <v>0</v>
      </c>
      <c r="K1472" s="76">
        <v>0</v>
      </c>
      <c r="L1472" s="76">
        <v>0</v>
      </c>
      <c r="M1472" s="76">
        <v>52350000</v>
      </c>
      <c r="N1472" s="76">
        <v>52350000</v>
      </c>
      <c r="O1472" s="76">
        <v>0</v>
      </c>
      <c r="P1472" s="56">
        <f t="shared" si="45"/>
        <v>1</v>
      </c>
    </row>
    <row r="1473" spans="1:16" ht="14.4" hidden="1" x14ac:dyDescent="0.2">
      <c r="A1473" s="75" t="s">
        <v>482</v>
      </c>
      <c r="B1473" s="75" t="s">
        <v>483</v>
      </c>
      <c r="C1473" s="58" t="str">
        <f t="shared" si="44"/>
        <v>21375804 TEATRO POPULAR MELICO SALAZAR</v>
      </c>
      <c r="D1473" s="75" t="s">
        <v>18</v>
      </c>
      <c r="E1473" s="75" t="s">
        <v>492</v>
      </c>
      <c r="F1473" s="75" t="s">
        <v>753</v>
      </c>
      <c r="G1473" s="76">
        <v>52375926</v>
      </c>
      <c r="H1473" s="76">
        <v>52350000</v>
      </c>
      <c r="I1473" s="76">
        <v>52350000</v>
      </c>
      <c r="J1473" s="76">
        <v>0</v>
      </c>
      <c r="K1473" s="76">
        <v>0</v>
      </c>
      <c r="L1473" s="76">
        <v>0</v>
      </c>
      <c r="M1473" s="76">
        <v>52350000</v>
      </c>
      <c r="N1473" s="76">
        <v>52350000</v>
      </c>
      <c r="O1473" s="76">
        <v>0</v>
      </c>
      <c r="P1473" s="56">
        <f t="shared" si="45"/>
        <v>1</v>
      </c>
    </row>
    <row r="1474" spans="1:16" ht="14.4" hidden="1" x14ac:dyDescent="0.2">
      <c r="A1474" s="75" t="s">
        <v>482</v>
      </c>
      <c r="B1474" s="75" t="s">
        <v>483</v>
      </c>
      <c r="C1474" s="58" t="str">
        <f t="shared" si="44"/>
        <v>21375804 TEATRO POPULAR MELICO SALAZAR</v>
      </c>
      <c r="D1474" s="75" t="s">
        <v>251</v>
      </c>
      <c r="E1474" s="75" t="s">
        <v>252</v>
      </c>
      <c r="F1474" s="75" t="s">
        <v>253</v>
      </c>
      <c r="G1474" s="76">
        <v>335586761</v>
      </c>
      <c r="H1474" s="76">
        <v>335586761</v>
      </c>
      <c r="I1474" s="76">
        <v>323386761</v>
      </c>
      <c r="J1474" s="76">
        <v>0</v>
      </c>
      <c r="K1474" s="76">
        <v>0</v>
      </c>
      <c r="L1474" s="76">
        <v>0</v>
      </c>
      <c r="M1474" s="76">
        <v>62809635.920000002</v>
      </c>
      <c r="N1474" s="76">
        <v>62754997.520000003</v>
      </c>
      <c r="O1474" s="76">
        <v>272777125.07999998</v>
      </c>
      <c r="P1474" s="56">
        <f t="shared" si="45"/>
        <v>0.18716362866293168</v>
      </c>
    </row>
    <row r="1475" spans="1:16" ht="14.4" hidden="1" x14ac:dyDescent="0.2">
      <c r="A1475" s="75" t="s">
        <v>482</v>
      </c>
      <c r="B1475" s="75" t="s">
        <v>483</v>
      </c>
      <c r="C1475" s="58" t="str">
        <f t="shared" si="44"/>
        <v>21375804 TEATRO POPULAR MELICO SALAZAR</v>
      </c>
      <c r="D1475" s="75" t="s">
        <v>251</v>
      </c>
      <c r="E1475" s="75" t="s">
        <v>254</v>
      </c>
      <c r="F1475" s="75" t="s">
        <v>255</v>
      </c>
      <c r="G1475" s="76">
        <v>159743761</v>
      </c>
      <c r="H1475" s="76">
        <v>154543761</v>
      </c>
      <c r="I1475" s="76">
        <v>143543761</v>
      </c>
      <c r="J1475" s="76">
        <v>0</v>
      </c>
      <c r="K1475" s="76">
        <v>0</v>
      </c>
      <c r="L1475" s="76">
        <v>0</v>
      </c>
      <c r="M1475" s="76">
        <v>58618942.100000001</v>
      </c>
      <c r="N1475" s="76">
        <v>58618942.100000001</v>
      </c>
      <c r="O1475" s="76">
        <v>95924818.900000006</v>
      </c>
      <c r="P1475" s="56">
        <f t="shared" si="45"/>
        <v>0.37930319361129045</v>
      </c>
    </row>
    <row r="1476" spans="1:16" ht="14.4" hidden="1" x14ac:dyDescent="0.2">
      <c r="A1476" s="75" t="s">
        <v>482</v>
      </c>
      <c r="B1476" s="75" t="s">
        <v>483</v>
      </c>
      <c r="C1476" s="58" t="str">
        <f t="shared" si="44"/>
        <v>21375804 TEATRO POPULAR MELICO SALAZAR</v>
      </c>
      <c r="D1476" s="75" t="s">
        <v>251</v>
      </c>
      <c r="E1476" s="75" t="s">
        <v>258</v>
      </c>
      <c r="F1476" s="75" t="s">
        <v>259</v>
      </c>
      <c r="G1476" s="76">
        <v>6200000</v>
      </c>
      <c r="H1476" s="76">
        <v>17200000</v>
      </c>
      <c r="I1476" s="76">
        <v>6200000</v>
      </c>
      <c r="J1476" s="76">
        <v>0</v>
      </c>
      <c r="K1476" s="76">
        <v>0</v>
      </c>
      <c r="L1476" s="76">
        <v>0</v>
      </c>
      <c r="M1476" s="76">
        <v>2999585</v>
      </c>
      <c r="N1476" s="76">
        <v>2999585</v>
      </c>
      <c r="O1476" s="76">
        <v>14200415</v>
      </c>
      <c r="P1476" s="56">
        <f t="shared" si="45"/>
        <v>0.17439447674418604</v>
      </c>
    </row>
    <row r="1477" spans="1:16" ht="14.4" hidden="1" x14ac:dyDescent="0.2">
      <c r="A1477" s="75" t="s">
        <v>482</v>
      </c>
      <c r="B1477" s="75" t="s">
        <v>483</v>
      </c>
      <c r="C1477" s="58" t="str">
        <f t="shared" si="44"/>
        <v>21375804 TEATRO POPULAR MELICO SALAZAR</v>
      </c>
      <c r="D1477" s="75" t="s">
        <v>251</v>
      </c>
      <c r="E1477" s="75" t="s">
        <v>262</v>
      </c>
      <c r="F1477" s="75" t="s">
        <v>263</v>
      </c>
      <c r="G1477" s="76">
        <v>23600000</v>
      </c>
      <c r="H1477" s="76">
        <v>19600000</v>
      </c>
      <c r="I1477" s="76">
        <v>19600000</v>
      </c>
      <c r="J1477" s="76">
        <v>0</v>
      </c>
      <c r="K1477" s="76">
        <v>0</v>
      </c>
      <c r="L1477" s="76">
        <v>0</v>
      </c>
      <c r="M1477" s="76">
        <v>0</v>
      </c>
      <c r="N1477" s="76">
        <v>0</v>
      </c>
      <c r="O1477" s="76">
        <v>19600000</v>
      </c>
      <c r="P1477" s="56">
        <f t="shared" si="45"/>
        <v>0</v>
      </c>
    </row>
    <row r="1478" spans="1:16" ht="14.4" hidden="1" x14ac:dyDescent="0.2">
      <c r="A1478" s="75" t="s">
        <v>482</v>
      </c>
      <c r="B1478" s="75" t="s">
        <v>483</v>
      </c>
      <c r="C1478" s="58" t="str">
        <f t="shared" si="44"/>
        <v>21375804 TEATRO POPULAR MELICO SALAZAR</v>
      </c>
      <c r="D1478" s="75" t="s">
        <v>251</v>
      </c>
      <c r="E1478" s="75" t="s">
        <v>264</v>
      </c>
      <c r="F1478" s="75" t="s">
        <v>265</v>
      </c>
      <c r="G1478" s="76">
        <v>129943761</v>
      </c>
      <c r="H1478" s="76">
        <v>117743761</v>
      </c>
      <c r="I1478" s="76">
        <v>117743761</v>
      </c>
      <c r="J1478" s="76">
        <v>0</v>
      </c>
      <c r="K1478" s="76">
        <v>0</v>
      </c>
      <c r="L1478" s="76">
        <v>0</v>
      </c>
      <c r="M1478" s="76">
        <v>55619357.100000001</v>
      </c>
      <c r="N1478" s="76">
        <v>55619357.100000001</v>
      </c>
      <c r="O1478" s="76">
        <v>62124403.899999999</v>
      </c>
      <c r="P1478" s="56">
        <f t="shared" si="45"/>
        <v>0.47237625694664198</v>
      </c>
    </row>
    <row r="1479" spans="1:16" ht="14.4" hidden="1" x14ac:dyDescent="0.2">
      <c r="A1479" s="75" t="s">
        <v>482</v>
      </c>
      <c r="B1479" s="75" t="s">
        <v>483</v>
      </c>
      <c r="C1479" s="58" t="str">
        <f t="shared" ref="C1479:C1542" si="46">+CONCATENATE(A1479," ",B1479)</f>
        <v>21375804 TEATRO POPULAR MELICO SALAZAR</v>
      </c>
      <c r="D1479" s="75" t="s">
        <v>251</v>
      </c>
      <c r="E1479" s="75" t="s">
        <v>266</v>
      </c>
      <c r="F1479" s="75" t="s">
        <v>267</v>
      </c>
      <c r="G1479" s="76">
        <v>168700000</v>
      </c>
      <c r="H1479" s="76">
        <v>168700000</v>
      </c>
      <c r="I1479" s="76">
        <v>168700000</v>
      </c>
      <c r="J1479" s="76">
        <v>0</v>
      </c>
      <c r="K1479" s="76">
        <v>0</v>
      </c>
      <c r="L1479" s="76">
        <v>0</v>
      </c>
      <c r="M1479" s="76">
        <v>0</v>
      </c>
      <c r="N1479" s="76">
        <v>0</v>
      </c>
      <c r="O1479" s="76">
        <v>168700000</v>
      </c>
      <c r="P1479" s="56">
        <f t="shared" ref="P1479:P1542" si="47">+IFERROR(M1479/H1479,0)</f>
        <v>0</v>
      </c>
    </row>
    <row r="1480" spans="1:16" ht="14.4" hidden="1" x14ac:dyDescent="0.2">
      <c r="A1480" s="75" t="s">
        <v>482</v>
      </c>
      <c r="B1480" s="75" t="s">
        <v>483</v>
      </c>
      <c r="C1480" s="58" t="str">
        <f t="shared" si="46"/>
        <v>21375804 TEATRO POPULAR MELICO SALAZAR</v>
      </c>
      <c r="D1480" s="75" t="s">
        <v>251</v>
      </c>
      <c r="E1480" s="75" t="s">
        <v>268</v>
      </c>
      <c r="F1480" s="75" t="s">
        <v>269</v>
      </c>
      <c r="G1480" s="76">
        <v>44000000</v>
      </c>
      <c r="H1480" s="76">
        <v>44000000</v>
      </c>
      <c r="I1480" s="76">
        <v>44000000</v>
      </c>
      <c r="J1480" s="76">
        <v>0</v>
      </c>
      <c r="K1480" s="76">
        <v>0</v>
      </c>
      <c r="L1480" s="76">
        <v>0</v>
      </c>
      <c r="M1480" s="76">
        <v>0</v>
      </c>
      <c r="N1480" s="76">
        <v>0</v>
      </c>
      <c r="O1480" s="76">
        <v>44000000</v>
      </c>
      <c r="P1480" s="56">
        <f t="shared" si="47"/>
        <v>0</v>
      </c>
    </row>
    <row r="1481" spans="1:16" ht="14.4" hidden="1" x14ac:dyDescent="0.2">
      <c r="A1481" s="75" t="s">
        <v>482</v>
      </c>
      <c r="B1481" s="75" t="s">
        <v>483</v>
      </c>
      <c r="C1481" s="58" t="str">
        <f t="shared" si="46"/>
        <v>21375804 TEATRO POPULAR MELICO SALAZAR</v>
      </c>
      <c r="D1481" s="75" t="s">
        <v>251</v>
      </c>
      <c r="E1481" s="75" t="s">
        <v>270</v>
      </c>
      <c r="F1481" s="75" t="s">
        <v>271</v>
      </c>
      <c r="G1481" s="76">
        <v>124700000</v>
      </c>
      <c r="H1481" s="76">
        <v>124700000</v>
      </c>
      <c r="I1481" s="76">
        <v>124700000</v>
      </c>
      <c r="J1481" s="76">
        <v>0</v>
      </c>
      <c r="K1481" s="76">
        <v>0</v>
      </c>
      <c r="L1481" s="76">
        <v>0</v>
      </c>
      <c r="M1481" s="76">
        <v>0</v>
      </c>
      <c r="N1481" s="76">
        <v>0</v>
      </c>
      <c r="O1481" s="76">
        <v>124700000</v>
      </c>
      <c r="P1481" s="56">
        <f t="shared" si="47"/>
        <v>0</v>
      </c>
    </row>
    <row r="1482" spans="1:16" ht="14.4" hidden="1" x14ac:dyDescent="0.2">
      <c r="A1482" s="75" t="s">
        <v>482</v>
      </c>
      <c r="B1482" s="75" t="s">
        <v>483</v>
      </c>
      <c r="C1482" s="58" t="str">
        <f t="shared" si="46"/>
        <v>21375804 TEATRO POPULAR MELICO SALAZAR</v>
      </c>
      <c r="D1482" s="75" t="s">
        <v>251</v>
      </c>
      <c r="E1482" s="75" t="s">
        <v>272</v>
      </c>
      <c r="F1482" s="75" t="s">
        <v>273</v>
      </c>
      <c r="G1482" s="76">
        <v>7143000</v>
      </c>
      <c r="H1482" s="76">
        <v>12343000</v>
      </c>
      <c r="I1482" s="76">
        <v>11143000</v>
      </c>
      <c r="J1482" s="76">
        <v>0</v>
      </c>
      <c r="K1482" s="76">
        <v>0</v>
      </c>
      <c r="L1482" s="76">
        <v>0</v>
      </c>
      <c r="M1482" s="76">
        <v>4190693.82</v>
      </c>
      <c r="N1482" s="76">
        <v>4136055.42</v>
      </c>
      <c r="O1482" s="76">
        <v>8152306.1799999997</v>
      </c>
      <c r="P1482" s="56">
        <f t="shared" si="47"/>
        <v>0.33951987523292554</v>
      </c>
    </row>
    <row r="1483" spans="1:16" ht="14.4" hidden="1" x14ac:dyDescent="0.2">
      <c r="A1483" s="75" t="s">
        <v>482</v>
      </c>
      <c r="B1483" s="75" t="s">
        <v>483</v>
      </c>
      <c r="C1483" s="58" t="str">
        <f t="shared" si="46"/>
        <v>21375804 TEATRO POPULAR MELICO SALAZAR</v>
      </c>
      <c r="D1483" s="75" t="s">
        <v>251</v>
      </c>
      <c r="E1483" s="75" t="s">
        <v>274</v>
      </c>
      <c r="F1483" s="75" t="s">
        <v>275</v>
      </c>
      <c r="G1483" s="76">
        <v>7143000</v>
      </c>
      <c r="H1483" s="76">
        <v>12343000</v>
      </c>
      <c r="I1483" s="76">
        <v>11143000</v>
      </c>
      <c r="J1483" s="76">
        <v>0</v>
      </c>
      <c r="K1483" s="76">
        <v>0</v>
      </c>
      <c r="L1483" s="76">
        <v>0</v>
      </c>
      <c r="M1483" s="76">
        <v>4190693.82</v>
      </c>
      <c r="N1483" s="76">
        <v>4136055.42</v>
      </c>
      <c r="O1483" s="76">
        <v>8152306.1799999997</v>
      </c>
      <c r="P1483" s="56">
        <f t="shared" si="47"/>
        <v>0.33951987523292554</v>
      </c>
    </row>
    <row r="1484" spans="1:16" ht="14.4" hidden="1" x14ac:dyDescent="0.2">
      <c r="A1484" s="75" t="s">
        <v>493</v>
      </c>
      <c r="B1484" s="75" t="s">
        <v>494</v>
      </c>
      <c r="C1484" s="58" t="str">
        <f t="shared" si="46"/>
        <v>21375805 CENTRO COSTAR. PRODUCCIÓN CINEMATOGRÁFIC</v>
      </c>
      <c r="D1484" s="75" t="s">
        <v>18</v>
      </c>
      <c r="E1484" s="75" t="s">
        <v>19</v>
      </c>
      <c r="F1484" s="75" t="s">
        <v>19</v>
      </c>
      <c r="G1484" s="76">
        <v>1178730524</v>
      </c>
      <c r="H1484" s="76">
        <v>1194849788</v>
      </c>
      <c r="I1484" s="76">
        <v>894537554.83000004</v>
      </c>
      <c r="J1484" s="76">
        <v>0</v>
      </c>
      <c r="K1484" s="76">
        <v>0</v>
      </c>
      <c r="L1484" s="76">
        <v>0</v>
      </c>
      <c r="M1484" s="76">
        <v>543089508.48000002</v>
      </c>
      <c r="N1484" s="76">
        <v>539424535.48000002</v>
      </c>
      <c r="O1484" s="76">
        <v>651760279.51999998</v>
      </c>
      <c r="P1484" s="56">
        <f t="shared" si="47"/>
        <v>0.45452534195871658</v>
      </c>
    </row>
    <row r="1485" spans="1:16" ht="14.4" hidden="1" x14ac:dyDescent="0.2">
      <c r="A1485" s="75" t="s">
        <v>493</v>
      </c>
      <c r="B1485" s="75" t="s">
        <v>494</v>
      </c>
      <c r="C1485" s="58" t="str">
        <f t="shared" si="46"/>
        <v>21375805 CENTRO COSTAR. PRODUCCIÓN CINEMATOGRÁFIC</v>
      </c>
      <c r="D1485" s="75" t="s">
        <v>18</v>
      </c>
      <c r="E1485" s="75" t="s">
        <v>21</v>
      </c>
      <c r="F1485" s="75" t="s">
        <v>22</v>
      </c>
      <c r="G1485" s="76">
        <v>210376591</v>
      </c>
      <c r="H1485" s="76">
        <v>211393363</v>
      </c>
      <c r="I1485" s="76">
        <v>207449791</v>
      </c>
      <c r="J1485" s="76">
        <v>0</v>
      </c>
      <c r="K1485" s="76">
        <v>0</v>
      </c>
      <c r="L1485" s="76">
        <v>0</v>
      </c>
      <c r="M1485" s="76">
        <v>110177776.06</v>
      </c>
      <c r="N1485" s="76">
        <v>106512803.06</v>
      </c>
      <c r="O1485" s="76">
        <v>101215586.94</v>
      </c>
      <c r="P1485" s="56">
        <f t="shared" si="47"/>
        <v>0.52119789617046774</v>
      </c>
    </row>
    <row r="1486" spans="1:16" ht="14.4" hidden="1" x14ac:dyDescent="0.2">
      <c r="A1486" s="75" t="s">
        <v>493</v>
      </c>
      <c r="B1486" s="75" t="s">
        <v>494</v>
      </c>
      <c r="C1486" s="58" t="str">
        <f t="shared" si="46"/>
        <v>21375805 CENTRO COSTAR. PRODUCCIÓN CINEMATOGRÁFIC</v>
      </c>
      <c r="D1486" s="75" t="s">
        <v>18</v>
      </c>
      <c r="E1486" s="75" t="s">
        <v>23</v>
      </c>
      <c r="F1486" s="75" t="s">
        <v>24</v>
      </c>
      <c r="G1486" s="76">
        <v>102966000</v>
      </c>
      <c r="H1486" s="76">
        <v>105334410</v>
      </c>
      <c r="I1486" s="76">
        <v>102654160</v>
      </c>
      <c r="J1486" s="76">
        <v>0</v>
      </c>
      <c r="K1486" s="76">
        <v>0</v>
      </c>
      <c r="L1486" s="76">
        <v>0</v>
      </c>
      <c r="M1486" s="76">
        <v>56407778</v>
      </c>
      <c r="N1486" s="76">
        <v>56407778</v>
      </c>
      <c r="O1486" s="76">
        <v>48926632</v>
      </c>
      <c r="P1486" s="56">
        <f t="shared" si="47"/>
        <v>0.535511406006831</v>
      </c>
    </row>
    <row r="1487" spans="1:16" ht="14.4" hidden="1" x14ac:dyDescent="0.2">
      <c r="A1487" s="75" t="s">
        <v>493</v>
      </c>
      <c r="B1487" s="75" t="s">
        <v>494</v>
      </c>
      <c r="C1487" s="58" t="str">
        <f t="shared" si="46"/>
        <v>21375805 CENTRO COSTAR. PRODUCCIÓN CINEMATOGRÁFIC</v>
      </c>
      <c r="D1487" s="75" t="s">
        <v>18</v>
      </c>
      <c r="E1487" s="75" t="s">
        <v>25</v>
      </c>
      <c r="F1487" s="75" t="s">
        <v>26</v>
      </c>
      <c r="G1487" s="76">
        <v>102966000</v>
      </c>
      <c r="H1487" s="76">
        <v>105334410</v>
      </c>
      <c r="I1487" s="76">
        <v>102654160</v>
      </c>
      <c r="J1487" s="76">
        <v>0</v>
      </c>
      <c r="K1487" s="76">
        <v>0</v>
      </c>
      <c r="L1487" s="76">
        <v>0</v>
      </c>
      <c r="M1487" s="76">
        <v>56407778</v>
      </c>
      <c r="N1487" s="76">
        <v>56407778</v>
      </c>
      <c r="O1487" s="76">
        <v>48926632</v>
      </c>
      <c r="P1487" s="56">
        <f t="shared" si="47"/>
        <v>0.535511406006831</v>
      </c>
    </row>
    <row r="1488" spans="1:16" ht="14.4" hidden="1" x14ac:dyDescent="0.2">
      <c r="A1488" s="75" t="s">
        <v>493</v>
      </c>
      <c r="B1488" s="75" t="s">
        <v>494</v>
      </c>
      <c r="C1488" s="58" t="str">
        <f t="shared" si="46"/>
        <v>21375805 CENTRO COSTAR. PRODUCCIÓN CINEMATOGRÁFIC</v>
      </c>
      <c r="D1488" s="75" t="s">
        <v>18</v>
      </c>
      <c r="E1488" s="75" t="s">
        <v>29</v>
      </c>
      <c r="F1488" s="75" t="s">
        <v>30</v>
      </c>
      <c r="G1488" s="76">
        <v>2400000</v>
      </c>
      <c r="H1488" s="76">
        <v>2400000</v>
      </c>
      <c r="I1488" s="76">
        <v>2400000</v>
      </c>
      <c r="J1488" s="76">
        <v>0</v>
      </c>
      <c r="K1488" s="76">
        <v>0</v>
      </c>
      <c r="L1488" s="76">
        <v>0</v>
      </c>
      <c r="M1488" s="76">
        <v>1425533.29</v>
      </c>
      <c r="N1488" s="76">
        <v>1425533.29</v>
      </c>
      <c r="O1488" s="76">
        <v>974466.71</v>
      </c>
      <c r="P1488" s="56">
        <f t="shared" si="47"/>
        <v>0.59397220416666663</v>
      </c>
    </row>
    <row r="1489" spans="1:16" ht="14.4" hidden="1" x14ac:dyDescent="0.2">
      <c r="A1489" s="75" t="s">
        <v>493</v>
      </c>
      <c r="B1489" s="75" t="s">
        <v>494</v>
      </c>
      <c r="C1489" s="58" t="str">
        <f t="shared" si="46"/>
        <v>21375805 CENTRO COSTAR. PRODUCCIÓN CINEMATOGRÁFIC</v>
      </c>
      <c r="D1489" s="75" t="s">
        <v>18</v>
      </c>
      <c r="E1489" s="75" t="s">
        <v>31</v>
      </c>
      <c r="F1489" s="75" t="s">
        <v>32</v>
      </c>
      <c r="G1489" s="76">
        <v>2400000</v>
      </c>
      <c r="H1489" s="76">
        <v>2400000</v>
      </c>
      <c r="I1489" s="76">
        <v>2400000</v>
      </c>
      <c r="J1489" s="76">
        <v>0</v>
      </c>
      <c r="K1489" s="76">
        <v>0</v>
      </c>
      <c r="L1489" s="76">
        <v>0</v>
      </c>
      <c r="M1489" s="76">
        <v>1425533.29</v>
      </c>
      <c r="N1489" s="76">
        <v>1425533.29</v>
      </c>
      <c r="O1489" s="76">
        <v>974466.71</v>
      </c>
      <c r="P1489" s="56">
        <f t="shared" si="47"/>
        <v>0.59397220416666663</v>
      </c>
    </row>
    <row r="1490" spans="1:16" ht="14.4" hidden="1" x14ac:dyDescent="0.2">
      <c r="A1490" s="75" t="s">
        <v>493</v>
      </c>
      <c r="B1490" s="75" t="s">
        <v>494</v>
      </c>
      <c r="C1490" s="58" t="str">
        <f t="shared" si="46"/>
        <v>21375805 CENTRO COSTAR. PRODUCCIÓN CINEMATOGRÁFIC</v>
      </c>
      <c r="D1490" s="75" t="s">
        <v>18</v>
      </c>
      <c r="E1490" s="75" t="s">
        <v>33</v>
      </c>
      <c r="F1490" s="75" t="s">
        <v>34</v>
      </c>
      <c r="G1490" s="76">
        <v>69321059</v>
      </c>
      <c r="H1490" s="76">
        <v>67813171</v>
      </c>
      <c r="I1490" s="76">
        <v>67155866</v>
      </c>
      <c r="J1490" s="76">
        <v>0</v>
      </c>
      <c r="K1490" s="76">
        <v>0</v>
      </c>
      <c r="L1490" s="76">
        <v>0</v>
      </c>
      <c r="M1490" s="76">
        <v>33279770.899999999</v>
      </c>
      <c r="N1490" s="76">
        <v>31990868.899999999</v>
      </c>
      <c r="O1490" s="76">
        <v>34533400.100000001</v>
      </c>
      <c r="P1490" s="56">
        <f t="shared" si="47"/>
        <v>0.49075674252130164</v>
      </c>
    </row>
    <row r="1491" spans="1:16" ht="14.4" hidden="1" x14ac:dyDescent="0.2">
      <c r="A1491" s="75" t="s">
        <v>493</v>
      </c>
      <c r="B1491" s="75" t="s">
        <v>494</v>
      </c>
      <c r="C1491" s="58" t="str">
        <f t="shared" si="46"/>
        <v>21375805 CENTRO COSTAR. PRODUCCIÓN CINEMATOGRÁFIC</v>
      </c>
      <c r="D1491" s="75" t="s">
        <v>18</v>
      </c>
      <c r="E1491" s="75" t="s">
        <v>35</v>
      </c>
      <c r="F1491" s="75" t="s">
        <v>36</v>
      </c>
      <c r="G1491" s="76">
        <v>19700000</v>
      </c>
      <c r="H1491" s="76">
        <v>18125942</v>
      </c>
      <c r="I1491" s="76">
        <v>17725277</v>
      </c>
      <c r="J1491" s="76">
        <v>0</v>
      </c>
      <c r="K1491" s="76">
        <v>0</v>
      </c>
      <c r="L1491" s="76">
        <v>0</v>
      </c>
      <c r="M1491" s="76">
        <v>9373889.8000000007</v>
      </c>
      <c r="N1491" s="76">
        <v>8913140.3900000006</v>
      </c>
      <c r="O1491" s="76">
        <v>8752052.1999999993</v>
      </c>
      <c r="P1491" s="56">
        <f t="shared" si="47"/>
        <v>0.51715324919389016</v>
      </c>
    </row>
    <row r="1492" spans="1:16" ht="14.4" hidden="1" x14ac:dyDescent="0.2">
      <c r="A1492" s="75" t="s">
        <v>493</v>
      </c>
      <c r="B1492" s="75" t="s">
        <v>494</v>
      </c>
      <c r="C1492" s="58" t="str">
        <f t="shared" si="46"/>
        <v>21375805 CENTRO COSTAR. PRODUCCIÓN CINEMATOGRÁFIC</v>
      </c>
      <c r="D1492" s="75" t="s">
        <v>18</v>
      </c>
      <c r="E1492" s="75" t="s">
        <v>37</v>
      </c>
      <c r="F1492" s="75" t="s">
        <v>38</v>
      </c>
      <c r="G1492" s="76">
        <v>19746870</v>
      </c>
      <c r="H1492" s="76">
        <v>19746870</v>
      </c>
      <c r="I1492" s="76">
        <v>19746870</v>
      </c>
      <c r="J1492" s="76">
        <v>0</v>
      </c>
      <c r="K1492" s="76">
        <v>0</v>
      </c>
      <c r="L1492" s="76">
        <v>0</v>
      </c>
      <c r="M1492" s="76">
        <v>11519007.5</v>
      </c>
      <c r="N1492" s="76">
        <v>10696221.25</v>
      </c>
      <c r="O1492" s="76">
        <v>8227862.5</v>
      </c>
      <c r="P1492" s="56">
        <f t="shared" si="47"/>
        <v>0.58333333333333337</v>
      </c>
    </row>
    <row r="1493" spans="1:16" ht="14.4" hidden="1" x14ac:dyDescent="0.2">
      <c r="A1493" s="75" t="s">
        <v>493</v>
      </c>
      <c r="B1493" s="75" t="s">
        <v>494</v>
      </c>
      <c r="C1493" s="58" t="str">
        <f t="shared" si="46"/>
        <v>21375805 CENTRO COSTAR. PRODUCCIÓN CINEMATOGRÁFIC</v>
      </c>
      <c r="D1493" s="75" t="s">
        <v>18</v>
      </c>
      <c r="E1493" s="75" t="s">
        <v>39</v>
      </c>
      <c r="F1493" s="75" t="s">
        <v>40</v>
      </c>
      <c r="G1493" s="76">
        <v>13581159</v>
      </c>
      <c r="H1493" s="76">
        <v>13647329</v>
      </c>
      <c r="I1493" s="76">
        <v>13390689</v>
      </c>
      <c r="J1493" s="76">
        <v>0</v>
      </c>
      <c r="K1493" s="76">
        <v>0</v>
      </c>
      <c r="L1493" s="76">
        <v>0</v>
      </c>
      <c r="M1493" s="76">
        <v>0</v>
      </c>
      <c r="N1493" s="76">
        <v>0</v>
      </c>
      <c r="O1493" s="76">
        <v>13647329</v>
      </c>
      <c r="P1493" s="56">
        <f t="shared" si="47"/>
        <v>0</v>
      </c>
    </row>
    <row r="1494" spans="1:16" ht="14.4" hidden="1" x14ac:dyDescent="0.2">
      <c r="A1494" s="75" t="s">
        <v>493</v>
      </c>
      <c r="B1494" s="75" t="s">
        <v>494</v>
      </c>
      <c r="C1494" s="58" t="str">
        <f t="shared" si="46"/>
        <v>21375805 CENTRO COSTAR. PRODUCCIÓN CINEMATOGRÁFIC</v>
      </c>
      <c r="D1494" s="75" t="s">
        <v>18</v>
      </c>
      <c r="E1494" s="75" t="s">
        <v>41</v>
      </c>
      <c r="F1494" s="75" t="s">
        <v>42</v>
      </c>
      <c r="G1494" s="76">
        <v>13193030</v>
      </c>
      <c r="H1494" s="76">
        <v>13193030</v>
      </c>
      <c r="I1494" s="76">
        <v>13193030</v>
      </c>
      <c r="J1494" s="76">
        <v>0</v>
      </c>
      <c r="K1494" s="76">
        <v>0</v>
      </c>
      <c r="L1494" s="76">
        <v>0</v>
      </c>
      <c r="M1494" s="76">
        <v>10634958.970000001</v>
      </c>
      <c r="N1494" s="76">
        <v>10634958.970000001</v>
      </c>
      <c r="O1494" s="76">
        <v>2558071.0299999998</v>
      </c>
      <c r="P1494" s="56">
        <f t="shared" si="47"/>
        <v>0.80610435737658448</v>
      </c>
    </row>
    <row r="1495" spans="1:16" ht="14.4" hidden="1" x14ac:dyDescent="0.2">
      <c r="A1495" s="75" t="s">
        <v>493</v>
      </c>
      <c r="B1495" s="75" t="s">
        <v>494</v>
      </c>
      <c r="C1495" s="58" t="str">
        <f t="shared" si="46"/>
        <v>21375805 CENTRO COSTAR. PRODUCCIÓN CINEMATOGRÁFIC</v>
      </c>
      <c r="D1495" s="75" t="s">
        <v>18</v>
      </c>
      <c r="E1495" s="75" t="s">
        <v>43</v>
      </c>
      <c r="F1495" s="75" t="s">
        <v>44</v>
      </c>
      <c r="G1495" s="76">
        <v>3100000</v>
      </c>
      <c r="H1495" s="76">
        <v>3100000</v>
      </c>
      <c r="I1495" s="76">
        <v>3100000</v>
      </c>
      <c r="J1495" s="76">
        <v>0</v>
      </c>
      <c r="K1495" s="76">
        <v>0</v>
      </c>
      <c r="L1495" s="76">
        <v>0</v>
      </c>
      <c r="M1495" s="76">
        <v>1751914.63</v>
      </c>
      <c r="N1495" s="76">
        <v>1746548.29</v>
      </c>
      <c r="O1495" s="76">
        <v>1348085.37</v>
      </c>
      <c r="P1495" s="56">
        <f t="shared" si="47"/>
        <v>0.56513375161290313</v>
      </c>
    </row>
    <row r="1496" spans="1:16" ht="14.4" hidden="1" x14ac:dyDescent="0.2">
      <c r="A1496" s="75" t="s">
        <v>493</v>
      </c>
      <c r="B1496" s="75" t="s">
        <v>494</v>
      </c>
      <c r="C1496" s="58" t="str">
        <f t="shared" si="46"/>
        <v>21375805 CENTRO COSTAR. PRODUCCIÓN CINEMATOGRÁFIC</v>
      </c>
      <c r="D1496" s="75" t="s">
        <v>18</v>
      </c>
      <c r="E1496" s="75" t="s">
        <v>45</v>
      </c>
      <c r="F1496" s="75" t="s">
        <v>46</v>
      </c>
      <c r="G1496" s="76">
        <v>15707826</v>
      </c>
      <c r="H1496" s="76">
        <v>15785276</v>
      </c>
      <c r="I1496" s="76">
        <v>15484886</v>
      </c>
      <c r="J1496" s="76">
        <v>0</v>
      </c>
      <c r="K1496" s="76">
        <v>0</v>
      </c>
      <c r="L1496" s="76">
        <v>0</v>
      </c>
      <c r="M1496" s="76">
        <v>8892178.8399999999</v>
      </c>
      <c r="N1496" s="76">
        <v>7714410.0099999998</v>
      </c>
      <c r="O1496" s="76">
        <v>6893097.1600000001</v>
      </c>
      <c r="P1496" s="56">
        <f t="shared" si="47"/>
        <v>0.56332108732213482</v>
      </c>
    </row>
    <row r="1497" spans="1:16" ht="14.4" hidden="1" x14ac:dyDescent="0.2">
      <c r="A1497" s="75" t="s">
        <v>493</v>
      </c>
      <c r="B1497" s="75" t="s">
        <v>494</v>
      </c>
      <c r="C1497" s="58" t="str">
        <f t="shared" si="46"/>
        <v>21375805 CENTRO COSTAR. PRODUCCIÓN CINEMATOGRÁFIC</v>
      </c>
      <c r="D1497" s="75" t="s">
        <v>18</v>
      </c>
      <c r="E1497" s="75" t="s">
        <v>495</v>
      </c>
      <c r="F1497" s="75" t="s">
        <v>48</v>
      </c>
      <c r="G1497" s="76">
        <v>14902296</v>
      </c>
      <c r="H1497" s="76">
        <v>14975774</v>
      </c>
      <c r="I1497" s="76">
        <v>14690789</v>
      </c>
      <c r="J1497" s="76">
        <v>0</v>
      </c>
      <c r="K1497" s="76">
        <v>0</v>
      </c>
      <c r="L1497" s="76">
        <v>0</v>
      </c>
      <c r="M1497" s="76">
        <v>8436614.9399999995</v>
      </c>
      <c r="N1497" s="76">
        <v>7319244.5099999998</v>
      </c>
      <c r="O1497" s="76">
        <v>6539159.0599999996</v>
      </c>
      <c r="P1497" s="56">
        <f t="shared" si="47"/>
        <v>0.56335084517167522</v>
      </c>
    </row>
    <row r="1498" spans="1:16" ht="14.4" hidden="1" x14ac:dyDescent="0.2">
      <c r="A1498" s="75" t="s">
        <v>493</v>
      </c>
      <c r="B1498" s="75" t="s">
        <v>494</v>
      </c>
      <c r="C1498" s="58" t="str">
        <f t="shared" si="46"/>
        <v>21375805 CENTRO COSTAR. PRODUCCIÓN CINEMATOGRÁFIC</v>
      </c>
      <c r="D1498" s="75" t="s">
        <v>18</v>
      </c>
      <c r="E1498" s="75" t="s">
        <v>496</v>
      </c>
      <c r="F1498" s="75" t="s">
        <v>50</v>
      </c>
      <c r="G1498" s="76">
        <v>805530</v>
      </c>
      <c r="H1498" s="76">
        <v>809502</v>
      </c>
      <c r="I1498" s="76">
        <v>794097</v>
      </c>
      <c r="J1498" s="76">
        <v>0</v>
      </c>
      <c r="K1498" s="76">
        <v>0</v>
      </c>
      <c r="L1498" s="76">
        <v>0</v>
      </c>
      <c r="M1498" s="76">
        <v>455563.9</v>
      </c>
      <c r="N1498" s="76">
        <v>395165.5</v>
      </c>
      <c r="O1498" s="76">
        <v>353938.1</v>
      </c>
      <c r="P1498" s="56">
        <f t="shared" si="47"/>
        <v>0.56277056758352673</v>
      </c>
    </row>
    <row r="1499" spans="1:16" ht="14.4" hidden="1" x14ac:dyDescent="0.2">
      <c r="A1499" s="75" t="s">
        <v>493</v>
      </c>
      <c r="B1499" s="75" t="s">
        <v>494</v>
      </c>
      <c r="C1499" s="58" t="str">
        <f t="shared" si="46"/>
        <v>21375805 CENTRO COSTAR. PRODUCCIÓN CINEMATOGRÁFIC</v>
      </c>
      <c r="D1499" s="75" t="s">
        <v>18</v>
      </c>
      <c r="E1499" s="75" t="s">
        <v>51</v>
      </c>
      <c r="F1499" s="75" t="s">
        <v>52</v>
      </c>
      <c r="G1499" s="76">
        <v>19981706</v>
      </c>
      <c r="H1499" s="76">
        <v>20060506</v>
      </c>
      <c r="I1499" s="76">
        <v>19754879</v>
      </c>
      <c r="J1499" s="76">
        <v>0</v>
      </c>
      <c r="K1499" s="76">
        <v>0</v>
      </c>
      <c r="L1499" s="76">
        <v>0</v>
      </c>
      <c r="M1499" s="76">
        <v>10172515.029999999</v>
      </c>
      <c r="N1499" s="76">
        <v>8974212.8599999994</v>
      </c>
      <c r="O1499" s="76">
        <v>9887990.9700000007</v>
      </c>
      <c r="P1499" s="56">
        <f t="shared" si="47"/>
        <v>0.50709164713990762</v>
      </c>
    </row>
    <row r="1500" spans="1:16" ht="14.4" hidden="1" x14ac:dyDescent="0.2">
      <c r="A1500" s="75" t="s">
        <v>493</v>
      </c>
      <c r="B1500" s="75" t="s">
        <v>494</v>
      </c>
      <c r="C1500" s="58" t="str">
        <f t="shared" si="46"/>
        <v>21375805 CENTRO COSTAR. PRODUCCIÓN CINEMATOGRÁFIC</v>
      </c>
      <c r="D1500" s="75" t="s">
        <v>18</v>
      </c>
      <c r="E1500" s="75" t="s">
        <v>497</v>
      </c>
      <c r="F1500" s="75" t="s">
        <v>54</v>
      </c>
      <c r="G1500" s="76">
        <v>8731940</v>
      </c>
      <c r="H1500" s="76">
        <v>8774994</v>
      </c>
      <c r="I1500" s="76">
        <v>8608008</v>
      </c>
      <c r="J1500" s="76">
        <v>0</v>
      </c>
      <c r="K1500" s="76">
        <v>0</v>
      </c>
      <c r="L1500" s="76">
        <v>0</v>
      </c>
      <c r="M1500" s="76">
        <v>4930641.6900000004</v>
      </c>
      <c r="N1500" s="76">
        <v>4275925.1399999997</v>
      </c>
      <c r="O1500" s="76">
        <v>3844352.31</v>
      </c>
      <c r="P1500" s="56">
        <f t="shared" si="47"/>
        <v>0.56189687309187908</v>
      </c>
    </row>
    <row r="1501" spans="1:16" ht="14.4" hidden="1" x14ac:dyDescent="0.2">
      <c r="A1501" s="75" t="s">
        <v>493</v>
      </c>
      <c r="B1501" s="75" t="s">
        <v>494</v>
      </c>
      <c r="C1501" s="58" t="str">
        <f t="shared" si="46"/>
        <v>21375805 CENTRO COSTAR. PRODUCCIÓN CINEMATOGRÁFIC</v>
      </c>
      <c r="D1501" s="75" t="s">
        <v>18</v>
      </c>
      <c r="E1501" s="75" t="s">
        <v>498</v>
      </c>
      <c r="F1501" s="75" t="s">
        <v>56</v>
      </c>
      <c r="G1501" s="76">
        <v>4833177</v>
      </c>
      <c r="H1501" s="76">
        <v>4857008</v>
      </c>
      <c r="I1501" s="76">
        <v>4764581</v>
      </c>
      <c r="J1501" s="76">
        <v>0</v>
      </c>
      <c r="K1501" s="76">
        <v>0</v>
      </c>
      <c r="L1501" s="76">
        <v>0</v>
      </c>
      <c r="M1501" s="76">
        <v>2736237.83</v>
      </c>
      <c r="N1501" s="76">
        <v>2373847.42</v>
      </c>
      <c r="O1501" s="76">
        <v>2120770.17</v>
      </c>
      <c r="P1501" s="56">
        <f t="shared" si="47"/>
        <v>0.56335872413634069</v>
      </c>
    </row>
    <row r="1502" spans="1:16" ht="14.4" hidden="1" x14ac:dyDescent="0.2">
      <c r="A1502" s="75" t="s">
        <v>493</v>
      </c>
      <c r="B1502" s="75" t="s">
        <v>494</v>
      </c>
      <c r="C1502" s="58" t="str">
        <f t="shared" si="46"/>
        <v>21375805 CENTRO COSTAR. PRODUCCIÓN CINEMATOGRÁFIC</v>
      </c>
      <c r="D1502" s="75" t="s">
        <v>18</v>
      </c>
      <c r="E1502" s="75" t="s">
        <v>499</v>
      </c>
      <c r="F1502" s="75" t="s">
        <v>58</v>
      </c>
      <c r="G1502" s="76">
        <v>2416589</v>
      </c>
      <c r="H1502" s="76">
        <v>2428504</v>
      </c>
      <c r="I1502" s="76">
        <v>2382290</v>
      </c>
      <c r="J1502" s="76">
        <v>0</v>
      </c>
      <c r="K1502" s="76">
        <v>0</v>
      </c>
      <c r="L1502" s="76">
        <v>0</v>
      </c>
      <c r="M1502" s="76">
        <v>1366696.2</v>
      </c>
      <c r="N1502" s="76">
        <v>1185500.99</v>
      </c>
      <c r="O1502" s="76">
        <v>1061807.8</v>
      </c>
      <c r="P1502" s="56">
        <f t="shared" si="47"/>
        <v>0.56277288404713355</v>
      </c>
    </row>
    <row r="1503" spans="1:16" ht="14.4" hidden="1" x14ac:dyDescent="0.2">
      <c r="A1503" s="75" t="s">
        <v>493</v>
      </c>
      <c r="B1503" s="75" t="s">
        <v>494</v>
      </c>
      <c r="C1503" s="58" t="str">
        <f t="shared" si="46"/>
        <v>21375805 CENTRO COSTAR. PRODUCCIÓN CINEMATOGRÁFIC</v>
      </c>
      <c r="D1503" s="75" t="s">
        <v>18</v>
      </c>
      <c r="E1503" s="75" t="s">
        <v>500</v>
      </c>
      <c r="F1503" s="75" t="s">
        <v>60</v>
      </c>
      <c r="G1503" s="76">
        <v>4000000</v>
      </c>
      <c r="H1503" s="76">
        <v>4000000</v>
      </c>
      <c r="I1503" s="76">
        <v>4000000</v>
      </c>
      <c r="J1503" s="76">
        <v>0</v>
      </c>
      <c r="K1503" s="76">
        <v>0</v>
      </c>
      <c r="L1503" s="76">
        <v>0</v>
      </c>
      <c r="M1503" s="76">
        <v>1138939.31</v>
      </c>
      <c r="N1503" s="76">
        <v>1138939.31</v>
      </c>
      <c r="O1503" s="76">
        <v>2861060.69</v>
      </c>
      <c r="P1503" s="56">
        <f t="shared" si="47"/>
        <v>0.28473482750000001</v>
      </c>
    </row>
    <row r="1504" spans="1:16" ht="14.4" hidden="1" x14ac:dyDescent="0.2">
      <c r="A1504" s="75" t="s">
        <v>493</v>
      </c>
      <c r="B1504" s="75" t="s">
        <v>494</v>
      </c>
      <c r="C1504" s="58" t="str">
        <f t="shared" si="46"/>
        <v>21375805 CENTRO COSTAR. PRODUCCIÓN CINEMATOGRÁFIC</v>
      </c>
      <c r="D1504" s="75" t="s">
        <v>18</v>
      </c>
      <c r="E1504" s="75" t="s">
        <v>61</v>
      </c>
      <c r="F1504" s="75" t="s">
        <v>62</v>
      </c>
      <c r="G1504" s="76">
        <v>474227605</v>
      </c>
      <c r="H1504" s="76">
        <v>477315640</v>
      </c>
      <c r="I1504" s="76">
        <v>371362161.79000002</v>
      </c>
      <c r="J1504" s="76">
        <v>0</v>
      </c>
      <c r="K1504" s="76">
        <v>0</v>
      </c>
      <c r="L1504" s="76">
        <v>0</v>
      </c>
      <c r="M1504" s="76">
        <v>317471008.73000002</v>
      </c>
      <c r="N1504" s="76">
        <v>317471008.73000002</v>
      </c>
      <c r="O1504" s="76">
        <v>159844631.27000001</v>
      </c>
      <c r="P1504" s="56">
        <f t="shared" si="47"/>
        <v>0.66511754932228917</v>
      </c>
    </row>
    <row r="1505" spans="1:16" ht="14.4" hidden="1" x14ac:dyDescent="0.2">
      <c r="A1505" s="75" t="s">
        <v>493</v>
      </c>
      <c r="B1505" s="75" t="s">
        <v>494</v>
      </c>
      <c r="C1505" s="58" t="str">
        <f t="shared" si="46"/>
        <v>21375805 CENTRO COSTAR. PRODUCCIÓN CINEMATOGRÁFIC</v>
      </c>
      <c r="D1505" s="75" t="s">
        <v>18</v>
      </c>
      <c r="E1505" s="75" t="s">
        <v>63</v>
      </c>
      <c r="F1505" s="75" t="s">
        <v>64</v>
      </c>
      <c r="G1505" s="76">
        <v>13000000</v>
      </c>
      <c r="H1505" s="76">
        <v>13000000</v>
      </c>
      <c r="I1505" s="76">
        <v>13000000</v>
      </c>
      <c r="J1505" s="76">
        <v>0</v>
      </c>
      <c r="K1505" s="76">
        <v>0</v>
      </c>
      <c r="L1505" s="76">
        <v>0</v>
      </c>
      <c r="M1505" s="76">
        <v>12999999.960000001</v>
      </c>
      <c r="N1505" s="76">
        <v>12999999.960000001</v>
      </c>
      <c r="O1505" s="76">
        <v>0.04</v>
      </c>
      <c r="P1505" s="56">
        <f t="shared" si="47"/>
        <v>0.99999999692307695</v>
      </c>
    </row>
    <row r="1506" spans="1:16" ht="14.4" hidden="1" x14ac:dyDescent="0.2">
      <c r="A1506" s="75" t="s">
        <v>493</v>
      </c>
      <c r="B1506" s="75" t="s">
        <v>494</v>
      </c>
      <c r="C1506" s="58" t="str">
        <f t="shared" si="46"/>
        <v>21375805 CENTRO COSTAR. PRODUCCIÓN CINEMATOGRÁFIC</v>
      </c>
      <c r="D1506" s="75" t="s">
        <v>18</v>
      </c>
      <c r="E1506" s="75" t="s">
        <v>283</v>
      </c>
      <c r="F1506" s="75" t="s">
        <v>284</v>
      </c>
      <c r="G1506" s="76">
        <v>13000000</v>
      </c>
      <c r="H1506" s="76">
        <v>13000000</v>
      </c>
      <c r="I1506" s="76">
        <v>13000000</v>
      </c>
      <c r="J1506" s="76">
        <v>0</v>
      </c>
      <c r="K1506" s="76">
        <v>0</v>
      </c>
      <c r="L1506" s="76">
        <v>0</v>
      </c>
      <c r="M1506" s="76">
        <v>12999999.960000001</v>
      </c>
      <c r="N1506" s="76">
        <v>12999999.960000001</v>
      </c>
      <c r="O1506" s="76">
        <v>0.04</v>
      </c>
      <c r="P1506" s="56">
        <f t="shared" si="47"/>
        <v>0.99999999692307695</v>
      </c>
    </row>
    <row r="1507" spans="1:16" ht="14.4" hidden="1" x14ac:dyDescent="0.2">
      <c r="A1507" s="75" t="s">
        <v>493</v>
      </c>
      <c r="B1507" s="75" t="s">
        <v>494</v>
      </c>
      <c r="C1507" s="58" t="str">
        <f t="shared" si="46"/>
        <v>21375805 CENTRO COSTAR. PRODUCCIÓN CINEMATOGRÁFIC</v>
      </c>
      <c r="D1507" s="75" t="s">
        <v>18</v>
      </c>
      <c r="E1507" s="75" t="s">
        <v>71</v>
      </c>
      <c r="F1507" s="75" t="s">
        <v>72</v>
      </c>
      <c r="G1507" s="76">
        <v>23706000</v>
      </c>
      <c r="H1507" s="76">
        <v>22955200</v>
      </c>
      <c r="I1507" s="76">
        <v>16745513.470000001</v>
      </c>
      <c r="J1507" s="76">
        <v>0</v>
      </c>
      <c r="K1507" s="76">
        <v>0</v>
      </c>
      <c r="L1507" s="76">
        <v>0</v>
      </c>
      <c r="M1507" s="76">
        <v>12169525.17</v>
      </c>
      <c r="N1507" s="76">
        <v>12169525.17</v>
      </c>
      <c r="O1507" s="76">
        <v>10785674.83</v>
      </c>
      <c r="P1507" s="56">
        <f t="shared" si="47"/>
        <v>0.53014241522617966</v>
      </c>
    </row>
    <row r="1508" spans="1:16" ht="14.4" hidden="1" x14ac:dyDescent="0.2">
      <c r="A1508" s="75" t="s">
        <v>493</v>
      </c>
      <c r="B1508" s="75" t="s">
        <v>494</v>
      </c>
      <c r="C1508" s="58" t="str">
        <f t="shared" si="46"/>
        <v>21375805 CENTRO COSTAR. PRODUCCIÓN CINEMATOGRÁFIC</v>
      </c>
      <c r="D1508" s="75" t="s">
        <v>18</v>
      </c>
      <c r="E1508" s="75" t="s">
        <v>73</v>
      </c>
      <c r="F1508" s="75" t="s">
        <v>74</v>
      </c>
      <c r="G1508" s="76">
        <v>858000</v>
      </c>
      <c r="H1508" s="76">
        <v>758000</v>
      </c>
      <c r="I1508" s="76">
        <v>562435.15</v>
      </c>
      <c r="J1508" s="76">
        <v>0</v>
      </c>
      <c r="K1508" s="76">
        <v>0</v>
      </c>
      <c r="L1508" s="76">
        <v>0</v>
      </c>
      <c r="M1508" s="76">
        <v>381130</v>
      </c>
      <c r="N1508" s="76">
        <v>381130</v>
      </c>
      <c r="O1508" s="76">
        <v>376870</v>
      </c>
      <c r="P1508" s="56">
        <f t="shared" si="47"/>
        <v>0.50281002638522432</v>
      </c>
    </row>
    <row r="1509" spans="1:16" ht="14.4" hidden="1" x14ac:dyDescent="0.2">
      <c r="A1509" s="75" t="s">
        <v>493</v>
      </c>
      <c r="B1509" s="75" t="s">
        <v>494</v>
      </c>
      <c r="C1509" s="58" t="str">
        <f t="shared" si="46"/>
        <v>21375805 CENTRO COSTAR. PRODUCCIÓN CINEMATOGRÁFIC</v>
      </c>
      <c r="D1509" s="75" t="s">
        <v>18</v>
      </c>
      <c r="E1509" s="75" t="s">
        <v>75</v>
      </c>
      <c r="F1509" s="75" t="s">
        <v>76</v>
      </c>
      <c r="G1509" s="76">
        <v>7128000</v>
      </c>
      <c r="H1509" s="76">
        <v>8197200</v>
      </c>
      <c r="I1509" s="76">
        <v>5826973.9900000002</v>
      </c>
      <c r="J1509" s="76">
        <v>0</v>
      </c>
      <c r="K1509" s="76">
        <v>0</v>
      </c>
      <c r="L1509" s="76">
        <v>0</v>
      </c>
      <c r="M1509" s="76">
        <v>4477295</v>
      </c>
      <c r="N1509" s="76">
        <v>4477295</v>
      </c>
      <c r="O1509" s="76">
        <v>3719905</v>
      </c>
      <c r="P1509" s="56">
        <f t="shared" si="47"/>
        <v>0.54619809203142533</v>
      </c>
    </row>
    <row r="1510" spans="1:16" ht="14.4" hidden="1" x14ac:dyDescent="0.2">
      <c r="A1510" s="75" t="s">
        <v>493</v>
      </c>
      <c r="B1510" s="75" t="s">
        <v>494</v>
      </c>
      <c r="C1510" s="58" t="str">
        <f t="shared" si="46"/>
        <v>21375805 CENTRO COSTAR. PRODUCCIÓN CINEMATOGRÁFIC</v>
      </c>
      <c r="D1510" s="75" t="s">
        <v>18</v>
      </c>
      <c r="E1510" s="75" t="s">
        <v>79</v>
      </c>
      <c r="F1510" s="75" t="s">
        <v>80</v>
      </c>
      <c r="G1510" s="76">
        <v>9240000</v>
      </c>
      <c r="H1510" s="76">
        <v>7800000</v>
      </c>
      <c r="I1510" s="76">
        <v>5890783.9699999997</v>
      </c>
      <c r="J1510" s="76">
        <v>0</v>
      </c>
      <c r="K1510" s="76">
        <v>0</v>
      </c>
      <c r="L1510" s="76">
        <v>0</v>
      </c>
      <c r="M1510" s="76">
        <v>4220149.07</v>
      </c>
      <c r="N1510" s="76">
        <v>4220149.07</v>
      </c>
      <c r="O1510" s="76">
        <v>3579850.93</v>
      </c>
      <c r="P1510" s="56">
        <f t="shared" si="47"/>
        <v>0.54104475256410256</v>
      </c>
    </row>
    <row r="1511" spans="1:16" ht="14.4" hidden="1" x14ac:dyDescent="0.2">
      <c r="A1511" s="75" t="s">
        <v>493</v>
      </c>
      <c r="B1511" s="75" t="s">
        <v>494</v>
      </c>
      <c r="C1511" s="58" t="str">
        <f t="shared" si="46"/>
        <v>21375805 CENTRO COSTAR. PRODUCCIÓN CINEMATOGRÁFIC</v>
      </c>
      <c r="D1511" s="75" t="s">
        <v>18</v>
      </c>
      <c r="E1511" s="75" t="s">
        <v>81</v>
      </c>
      <c r="F1511" s="75" t="s">
        <v>82</v>
      </c>
      <c r="G1511" s="76">
        <v>6480000</v>
      </c>
      <c r="H1511" s="76">
        <v>6200000</v>
      </c>
      <c r="I1511" s="76">
        <v>4465320.3600000003</v>
      </c>
      <c r="J1511" s="76">
        <v>0</v>
      </c>
      <c r="K1511" s="76">
        <v>0</v>
      </c>
      <c r="L1511" s="76">
        <v>0</v>
      </c>
      <c r="M1511" s="76">
        <v>3090951.1</v>
      </c>
      <c r="N1511" s="76">
        <v>3090951.1</v>
      </c>
      <c r="O1511" s="76">
        <v>3109048.9</v>
      </c>
      <c r="P1511" s="56">
        <f t="shared" si="47"/>
        <v>0.4985405</v>
      </c>
    </row>
    <row r="1512" spans="1:16" ht="14.4" hidden="1" x14ac:dyDescent="0.2">
      <c r="A1512" s="75" t="s">
        <v>493</v>
      </c>
      <c r="B1512" s="75" t="s">
        <v>494</v>
      </c>
      <c r="C1512" s="58" t="str">
        <f t="shared" si="46"/>
        <v>21375805 CENTRO COSTAR. PRODUCCIÓN CINEMATOGRÁFIC</v>
      </c>
      <c r="D1512" s="75" t="s">
        <v>18</v>
      </c>
      <c r="E1512" s="75" t="s">
        <v>83</v>
      </c>
      <c r="F1512" s="75" t="s">
        <v>84</v>
      </c>
      <c r="G1512" s="76">
        <v>58198241</v>
      </c>
      <c r="H1512" s="76">
        <v>51208341</v>
      </c>
      <c r="I1512" s="76">
        <v>40297756.920000002</v>
      </c>
      <c r="J1512" s="76">
        <v>0</v>
      </c>
      <c r="K1512" s="76">
        <v>0</v>
      </c>
      <c r="L1512" s="76">
        <v>0</v>
      </c>
      <c r="M1512" s="76">
        <v>18208269.57</v>
      </c>
      <c r="N1512" s="76">
        <v>18208269.57</v>
      </c>
      <c r="O1512" s="76">
        <v>33000071.43</v>
      </c>
      <c r="P1512" s="56">
        <f t="shared" si="47"/>
        <v>0.35557233869380772</v>
      </c>
    </row>
    <row r="1513" spans="1:16" ht="14.4" hidden="1" x14ac:dyDescent="0.2">
      <c r="A1513" s="75" t="s">
        <v>493</v>
      </c>
      <c r="B1513" s="75" t="s">
        <v>494</v>
      </c>
      <c r="C1513" s="58" t="str">
        <f t="shared" si="46"/>
        <v>21375805 CENTRO COSTAR. PRODUCCIÓN CINEMATOGRÁFIC</v>
      </c>
      <c r="D1513" s="75" t="s">
        <v>18</v>
      </c>
      <c r="E1513" s="75" t="s">
        <v>85</v>
      </c>
      <c r="F1513" s="75" t="s">
        <v>86</v>
      </c>
      <c r="G1513" s="76">
        <v>100000</v>
      </c>
      <c r="H1513" s="76">
        <v>600000</v>
      </c>
      <c r="I1513" s="76">
        <v>591513.49</v>
      </c>
      <c r="J1513" s="76">
        <v>0</v>
      </c>
      <c r="K1513" s="76">
        <v>0</v>
      </c>
      <c r="L1513" s="76">
        <v>0</v>
      </c>
      <c r="M1513" s="76">
        <v>582738.4</v>
      </c>
      <c r="N1513" s="76">
        <v>582738.4</v>
      </c>
      <c r="O1513" s="76">
        <v>17261.599999999999</v>
      </c>
      <c r="P1513" s="56">
        <f t="shared" si="47"/>
        <v>0.97123066666666669</v>
      </c>
    </row>
    <row r="1514" spans="1:16" ht="14.4" hidden="1" x14ac:dyDescent="0.2">
      <c r="A1514" s="75" t="s">
        <v>493</v>
      </c>
      <c r="B1514" s="75" t="s">
        <v>494</v>
      </c>
      <c r="C1514" s="58" t="str">
        <f t="shared" si="46"/>
        <v>21375805 CENTRO COSTAR. PRODUCCIÓN CINEMATOGRÁFIC</v>
      </c>
      <c r="D1514" s="75" t="s">
        <v>18</v>
      </c>
      <c r="E1514" s="75" t="s">
        <v>316</v>
      </c>
      <c r="F1514" s="75" t="s">
        <v>317</v>
      </c>
      <c r="G1514" s="76">
        <v>29000000</v>
      </c>
      <c r="H1514" s="76">
        <v>21560100</v>
      </c>
      <c r="I1514" s="76">
        <v>19222750.370000001</v>
      </c>
      <c r="J1514" s="76">
        <v>0</v>
      </c>
      <c r="K1514" s="76">
        <v>0</v>
      </c>
      <c r="L1514" s="76">
        <v>0</v>
      </c>
      <c r="M1514" s="76">
        <v>17248080.440000001</v>
      </c>
      <c r="N1514" s="76">
        <v>17248080.440000001</v>
      </c>
      <c r="O1514" s="76">
        <v>4312019.5599999996</v>
      </c>
      <c r="P1514" s="56">
        <f t="shared" si="47"/>
        <v>0.80000002040806872</v>
      </c>
    </row>
    <row r="1515" spans="1:16" ht="14.4" hidden="1" x14ac:dyDescent="0.2">
      <c r="A1515" s="75" t="s">
        <v>493</v>
      </c>
      <c r="B1515" s="75" t="s">
        <v>494</v>
      </c>
      <c r="C1515" s="58" t="str">
        <f t="shared" si="46"/>
        <v>21375805 CENTRO COSTAR. PRODUCCIÓN CINEMATOGRÁFIC</v>
      </c>
      <c r="D1515" s="75" t="s">
        <v>18</v>
      </c>
      <c r="E1515" s="75" t="s">
        <v>87</v>
      </c>
      <c r="F1515" s="75" t="s">
        <v>88</v>
      </c>
      <c r="G1515" s="76">
        <v>200000</v>
      </c>
      <c r="H1515" s="76">
        <v>150000</v>
      </c>
      <c r="I1515" s="76">
        <v>118885.58</v>
      </c>
      <c r="J1515" s="76">
        <v>0</v>
      </c>
      <c r="K1515" s="76">
        <v>0</v>
      </c>
      <c r="L1515" s="76">
        <v>0</v>
      </c>
      <c r="M1515" s="76">
        <v>0</v>
      </c>
      <c r="N1515" s="76">
        <v>0</v>
      </c>
      <c r="O1515" s="76">
        <v>150000</v>
      </c>
      <c r="P1515" s="56">
        <f t="shared" si="47"/>
        <v>0</v>
      </c>
    </row>
    <row r="1516" spans="1:16" ht="14.4" hidden="1" x14ac:dyDescent="0.2">
      <c r="A1516" s="75" t="s">
        <v>493</v>
      </c>
      <c r="B1516" s="75" t="s">
        <v>494</v>
      </c>
      <c r="C1516" s="58" t="str">
        <f t="shared" si="46"/>
        <v>21375805 CENTRO COSTAR. PRODUCCIÓN CINEMATOGRÁFIC</v>
      </c>
      <c r="D1516" s="75" t="s">
        <v>18</v>
      </c>
      <c r="E1516" s="75" t="s">
        <v>89</v>
      </c>
      <c r="F1516" s="75" t="s">
        <v>90</v>
      </c>
      <c r="G1516" s="76">
        <v>2227400</v>
      </c>
      <c r="H1516" s="76">
        <v>2227400</v>
      </c>
      <c r="I1516" s="76">
        <v>1578944.48</v>
      </c>
      <c r="J1516" s="76">
        <v>0</v>
      </c>
      <c r="K1516" s="76">
        <v>0</v>
      </c>
      <c r="L1516" s="76">
        <v>0</v>
      </c>
      <c r="M1516" s="76">
        <v>290636.21999999997</v>
      </c>
      <c r="N1516" s="76">
        <v>290636.21999999997</v>
      </c>
      <c r="O1516" s="76">
        <v>1936763.78</v>
      </c>
      <c r="P1516" s="56">
        <f t="shared" si="47"/>
        <v>0.13048227529855436</v>
      </c>
    </row>
    <row r="1517" spans="1:16" ht="14.4" hidden="1" x14ac:dyDescent="0.2">
      <c r="A1517" s="75" t="s">
        <v>493</v>
      </c>
      <c r="B1517" s="75" t="s">
        <v>494</v>
      </c>
      <c r="C1517" s="58" t="str">
        <f t="shared" si="46"/>
        <v>21375805 CENTRO COSTAR. PRODUCCIÓN CINEMATOGRÁFIC</v>
      </c>
      <c r="D1517" s="75" t="s">
        <v>18</v>
      </c>
      <c r="E1517" s="75" t="s">
        <v>91</v>
      </c>
      <c r="F1517" s="75" t="s">
        <v>92</v>
      </c>
      <c r="G1517" s="76">
        <v>26670841</v>
      </c>
      <c r="H1517" s="76">
        <v>26670841</v>
      </c>
      <c r="I1517" s="76">
        <v>18785663</v>
      </c>
      <c r="J1517" s="76">
        <v>0</v>
      </c>
      <c r="K1517" s="76">
        <v>0</v>
      </c>
      <c r="L1517" s="76">
        <v>0</v>
      </c>
      <c r="M1517" s="76">
        <v>86814.51</v>
      </c>
      <c r="N1517" s="76">
        <v>86814.51</v>
      </c>
      <c r="O1517" s="76">
        <v>26584026.489999998</v>
      </c>
      <c r="P1517" s="56">
        <f t="shared" si="47"/>
        <v>3.2550345900228643E-3</v>
      </c>
    </row>
    <row r="1518" spans="1:16" ht="14.4" hidden="1" x14ac:dyDescent="0.2">
      <c r="A1518" s="75" t="s">
        <v>493</v>
      </c>
      <c r="B1518" s="75" t="s">
        <v>494</v>
      </c>
      <c r="C1518" s="58" t="str">
        <f t="shared" si="46"/>
        <v>21375805 CENTRO COSTAR. PRODUCCIÓN CINEMATOGRÁFIC</v>
      </c>
      <c r="D1518" s="75" t="s">
        <v>18</v>
      </c>
      <c r="E1518" s="75" t="s">
        <v>93</v>
      </c>
      <c r="F1518" s="75" t="s">
        <v>94</v>
      </c>
      <c r="G1518" s="76">
        <v>229108568</v>
      </c>
      <c r="H1518" s="76">
        <v>242097968</v>
      </c>
      <c r="I1518" s="76">
        <v>170862595.41999999</v>
      </c>
      <c r="J1518" s="76">
        <v>0</v>
      </c>
      <c r="K1518" s="76">
        <v>0</v>
      </c>
      <c r="L1518" s="76">
        <v>0</v>
      </c>
      <c r="M1518" s="76">
        <v>160059570.50999999</v>
      </c>
      <c r="N1518" s="76">
        <v>160059570.50999999</v>
      </c>
      <c r="O1518" s="76">
        <v>82038397.489999995</v>
      </c>
      <c r="P1518" s="56">
        <f t="shared" si="47"/>
        <v>0.66113553877494746</v>
      </c>
    </row>
    <row r="1519" spans="1:16" ht="14.4" hidden="1" x14ac:dyDescent="0.2">
      <c r="A1519" s="75" t="s">
        <v>493</v>
      </c>
      <c r="B1519" s="75" t="s">
        <v>494</v>
      </c>
      <c r="C1519" s="58" t="str">
        <f t="shared" si="46"/>
        <v>21375805 CENTRO COSTAR. PRODUCCIÓN CINEMATOGRÁFIC</v>
      </c>
      <c r="D1519" s="75" t="s">
        <v>18</v>
      </c>
      <c r="E1519" s="75" t="s">
        <v>99</v>
      </c>
      <c r="F1519" s="75" t="s">
        <v>100</v>
      </c>
      <c r="G1519" s="76">
        <v>113592568</v>
      </c>
      <c r="H1519" s="76">
        <v>127392568</v>
      </c>
      <c r="I1519" s="76">
        <v>82994764.480000004</v>
      </c>
      <c r="J1519" s="76">
        <v>0</v>
      </c>
      <c r="K1519" s="76">
        <v>0</v>
      </c>
      <c r="L1519" s="76">
        <v>0</v>
      </c>
      <c r="M1519" s="76">
        <v>73489262.549999997</v>
      </c>
      <c r="N1519" s="76">
        <v>73489262.549999997</v>
      </c>
      <c r="O1519" s="76">
        <v>53903305.450000003</v>
      </c>
      <c r="P1519" s="56">
        <f t="shared" si="47"/>
        <v>0.57687244792804548</v>
      </c>
    </row>
    <row r="1520" spans="1:16" ht="14.4" hidden="1" x14ac:dyDescent="0.2">
      <c r="A1520" s="75" t="s">
        <v>493</v>
      </c>
      <c r="B1520" s="75" t="s">
        <v>494</v>
      </c>
      <c r="C1520" s="58" t="str">
        <f t="shared" si="46"/>
        <v>21375805 CENTRO COSTAR. PRODUCCIÓN CINEMATOGRÁFIC</v>
      </c>
      <c r="D1520" s="75" t="s">
        <v>18</v>
      </c>
      <c r="E1520" s="75" t="s">
        <v>101</v>
      </c>
      <c r="F1520" s="75" t="s">
        <v>102</v>
      </c>
      <c r="G1520" s="76">
        <v>115516000</v>
      </c>
      <c r="H1520" s="76">
        <v>114705400</v>
      </c>
      <c r="I1520" s="76">
        <v>87867830.939999998</v>
      </c>
      <c r="J1520" s="76">
        <v>0</v>
      </c>
      <c r="K1520" s="76">
        <v>0</v>
      </c>
      <c r="L1520" s="76">
        <v>0</v>
      </c>
      <c r="M1520" s="76">
        <v>86570307.959999993</v>
      </c>
      <c r="N1520" s="76">
        <v>86570307.959999993</v>
      </c>
      <c r="O1520" s="76">
        <v>28135092.039999999</v>
      </c>
      <c r="P1520" s="56">
        <f t="shared" si="47"/>
        <v>0.75471867898111156</v>
      </c>
    </row>
    <row r="1521" spans="1:16" ht="14.4" hidden="1" x14ac:dyDescent="0.2">
      <c r="A1521" s="75" t="s">
        <v>493</v>
      </c>
      <c r="B1521" s="75" t="s">
        <v>494</v>
      </c>
      <c r="C1521" s="58" t="str">
        <f t="shared" si="46"/>
        <v>21375805 CENTRO COSTAR. PRODUCCIÓN CINEMATOGRÁFIC</v>
      </c>
      <c r="D1521" s="75" t="s">
        <v>18</v>
      </c>
      <c r="E1521" s="75" t="s">
        <v>103</v>
      </c>
      <c r="F1521" s="75" t="s">
        <v>104</v>
      </c>
      <c r="G1521" s="76">
        <v>5250000</v>
      </c>
      <c r="H1521" s="76">
        <v>5550000</v>
      </c>
      <c r="I1521" s="76">
        <v>3858919.56</v>
      </c>
      <c r="J1521" s="76">
        <v>0</v>
      </c>
      <c r="K1521" s="76">
        <v>0</v>
      </c>
      <c r="L1521" s="76">
        <v>0</v>
      </c>
      <c r="M1521" s="76">
        <v>1495574.55</v>
      </c>
      <c r="N1521" s="76">
        <v>1495574.55</v>
      </c>
      <c r="O1521" s="76">
        <v>4054425.45</v>
      </c>
      <c r="P1521" s="56">
        <f t="shared" si="47"/>
        <v>0.26947289189189189</v>
      </c>
    </row>
    <row r="1522" spans="1:16" ht="14.4" hidden="1" x14ac:dyDescent="0.2">
      <c r="A1522" s="75" t="s">
        <v>493</v>
      </c>
      <c r="B1522" s="75" t="s">
        <v>494</v>
      </c>
      <c r="C1522" s="58" t="str">
        <f t="shared" si="46"/>
        <v>21375805 CENTRO COSTAR. PRODUCCIÓN CINEMATOGRÁFIC</v>
      </c>
      <c r="D1522" s="75" t="s">
        <v>18</v>
      </c>
      <c r="E1522" s="75" t="s">
        <v>105</v>
      </c>
      <c r="F1522" s="75" t="s">
        <v>106</v>
      </c>
      <c r="G1522" s="76">
        <v>100000</v>
      </c>
      <c r="H1522" s="76">
        <v>100000</v>
      </c>
      <c r="I1522" s="76">
        <v>70887.34</v>
      </c>
      <c r="J1522" s="76">
        <v>0</v>
      </c>
      <c r="K1522" s="76">
        <v>0</v>
      </c>
      <c r="L1522" s="76">
        <v>0</v>
      </c>
      <c r="M1522" s="76">
        <v>22750</v>
      </c>
      <c r="N1522" s="76">
        <v>22750</v>
      </c>
      <c r="O1522" s="76">
        <v>77250</v>
      </c>
      <c r="P1522" s="56">
        <f t="shared" si="47"/>
        <v>0.22750000000000001</v>
      </c>
    </row>
    <row r="1523" spans="1:16" ht="14.4" hidden="1" x14ac:dyDescent="0.2">
      <c r="A1523" s="75" t="s">
        <v>493</v>
      </c>
      <c r="B1523" s="75" t="s">
        <v>494</v>
      </c>
      <c r="C1523" s="58" t="str">
        <f t="shared" si="46"/>
        <v>21375805 CENTRO COSTAR. PRODUCCIÓN CINEMATOGRÁFIC</v>
      </c>
      <c r="D1523" s="75" t="s">
        <v>18</v>
      </c>
      <c r="E1523" s="75" t="s">
        <v>107</v>
      </c>
      <c r="F1523" s="75" t="s">
        <v>108</v>
      </c>
      <c r="G1523" s="76">
        <v>1850000</v>
      </c>
      <c r="H1523" s="76">
        <v>1850000</v>
      </c>
      <c r="I1523" s="76">
        <v>1311415.68</v>
      </c>
      <c r="J1523" s="76">
        <v>0</v>
      </c>
      <c r="K1523" s="76">
        <v>0</v>
      </c>
      <c r="L1523" s="76">
        <v>0</v>
      </c>
      <c r="M1523" s="76">
        <v>435200</v>
      </c>
      <c r="N1523" s="76">
        <v>435200</v>
      </c>
      <c r="O1523" s="76">
        <v>1414800</v>
      </c>
      <c r="P1523" s="56">
        <f t="shared" si="47"/>
        <v>0.23524324324324325</v>
      </c>
    </row>
    <row r="1524" spans="1:16" ht="14.4" hidden="1" x14ac:dyDescent="0.2">
      <c r="A1524" s="75" t="s">
        <v>493</v>
      </c>
      <c r="B1524" s="75" t="s">
        <v>494</v>
      </c>
      <c r="C1524" s="58" t="str">
        <f t="shared" si="46"/>
        <v>21375805 CENTRO COSTAR. PRODUCCIÓN CINEMATOGRÁFIC</v>
      </c>
      <c r="D1524" s="75" t="s">
        <v>18</v>
      </c>
      <c r="E1524" s="75" t="s">
        <v>501</v>
      </c>
      <c r="F1524" s="75" t="s">
        <v>502</v>
      </c>
      <c r="G1524" s="76">
        <v>3000000</v>
      </c>
      <c r="H1524" s="76">
        <v>3000000</v>
      </c>
      <c r="I1524" s="76">
        <v>2126620.02</v>
      </c>
      <c r="J1524" s="76">
        <v>0</v>
      </c>
      <c r="K1524" s="76">
        <v>0</v>
      </c>
      <c r="L1524" s="76">
        <v>0</v>
      </c>
      <c r="M1524" s="76">
        <v>942843.84</v>
      </c>
      <c r="N1524" s="76">
        <v>942843.84</v>
      </c>
      <c r="O1524" s="76">
        <v>2057156.16</v>
      </c>
      <c r="P1524" s="56">
        <f t="shared" si="47"/>
        <v>0.31428128</v>
      </c>
    </row>
    <row r="1525" spans="1:16" ht="14.4" hidden="1" x14ac:dyDescent="0.2">
      <c r="A1525" s="75" t="s">
        <v>493</v>
      </c>
      <c r="B1525" s="75" t="s">
        <v>494</v>
      </c>
      <c r="C1525" s="58" t="str">
        <f t="shared" si="46"/>
        <v>21375805 CENTRO COSTAR. PRODUCCIÓN CINEMATOGRÁFIC</v>
      </c>
      <c r="D1525" s="75" t="s">
        <v>18</v>
      </c>
      <c r="E1525" s="75" t="s">
        <v>503</v>
      </c>
      <c r="F1525" s="75" t="s">
        <v>504</v>
      </c>
      <c r="G1525" s="76">
        <v>300000</v>
      </c>
      <c r="H1525" s="76">
        <v>600000</v>
      </c>
      <c r="I1525" s="76">
        <v>349996.52</v>
      </c>
      <c r="J1525" s="76">
        <v>0</v>
      </c>
      <c r="K1525" s="76">
        <v>0</v>
      </c>
      <c r="L1525" s="76">
        <v>0</v>
      </c>
      <c r="M1525" s="76">
        <v>94780.71</v>
      </c>
      <c r="N1525" s="76">
        <v>94780.71</v>
      </c>
      <c r="O1525" s="76">
        <v>505219.29</v>
      </c>
      <c r="P1525" s="56">
        <f t="shared" si="47"/>
        <v>0.15796785000000002</v>
      </c>
    </row>
    <row r="1526" spans="1:16" ht="14.4" hidden="1" x14ac:dyDescent="0.2">
      <c r="A1526" s="75" t="s">
        <v>493</v>
      </c>
      <c r="B1526" s="75" t="s">
        <v>494</v>
      </c>
      <c r="C1526" s="58" t="str">
        <f t="shared" si="46"/>
        <v>21375805 CENTRO COSTAR. PRODUCCIÓN CINEMATOGRÁFIC</v>
      </c>
      <c r="D1526" s="75" t="s">
        <v>18</v>
      </c>
      <c r="E1526" s="75" t="s">
        <v>109</v>
      </c>
      <c r="F1526" s="75" t="s">
        <v>110</v>
      </c>
      <c r="G1526" s="76">
        <v>5100000</v>
      </c>
      <c r="H1526" s="76">
        <v>4600000</v>
      </c>
      <c r="I1526" s="76">
        <v>3494806.82</v>
      </c>
      <c r="J1526" s="76">
        <v>0</v>
      </c>
      <c r="K1526" s="76">
        <v>0</v>
      </c>
      <c r="L1526" s="76">
        <v>0</v>
      </c>
      <c r="M1526" s="76">
        <v>2542085</v>
      </c>
      <c r="N1526" s="76">
        <v>2542085</v>
      </c>
      <c r="O1526" s="76">
        <v>2057915</v>
      </c>
      <c r="P1526" s="56">
        <f t="shared" si="47"/>
        <v>0.5526271739130435</v>
      </c>
    </row>
    <row r="1527" spans="1:16" ht="14.4" hidden="1" x14ac:dyDescent="0.2">
      <c r="A1527" s="75" t="s">
        <v>493</v>
      </c>
      <c r="B1527" s="75" t="s">
        <v>494</v>
      </c>
      <c r="C1527" s="58" t="str">
        <f t="shared" si="46"/>
        <v>21375805 CENTRO COSTAR. PRODUCCIÓN CINEMATOGRÁFIC</v>
      </c>
      <c r="D1527" s="75" t="s">
        <v>18</v>
      </c>
      <c r="E1527" s="75" t="s">
        <v>111</v>
      </c>
      <c r="F1527" s="75" t="s">
        <v>112</v>
      </c>
      <c r="G1527" s="76">
        <v>5100000</v>
      </c>
      <c r="H1527" s="76">
        <v>4600000</v>
      </c>
      <c r="I1527" s="76">
        <v>3494806.82</v>
      </c>
      <c r="J1527" s="76">
        <v>0</v>
      </c>
      <c r="K1527" s="76">
        <v>0</v>
      </c>
      <c r="L1527" s="76">
        <v>0</v>
      </c>
      <c r="M1527" s="76">
        <v>2542085</v>
      </c>
      <c r="N1527" s="76">
        <v>2542085</v>
      </c>
      <c r="O1527" s="76">
        <v>2057915</v>
      </c>
      <c r="P1527" s="56">
        <f t="shared" si="47"/>
        <v>0.5526271739130435</v>
      </c>
    </row>
    <row r="1528" spans="1:16" ht="14.4" hidden="1" x14ac:dyDescent="0.2">
      <c r="A1528" s="75" t="s">
        <v>493</v>
      </c>
      <c r="B1528" s="75" t="s">
        <v>494</v>
      </c>
      <c r="C1528" s="58" t="str">
        <f t="shared" si="46"/>
        <v>21375805 CENTRO COSTAR. PRODUCCIÓN CINEMATOGRÁFIC</v>
      </c>
      <c r="D1528" s="75" t="s">
        <v>18</v>
      </c>
      <c r="E1528" s="75" t="s">
        <v>113</v>
      </c>
      <c r="F1528" s="75" t="s">
        <v>114</v>
      </c>
      <c r="G1528" s="76">
        <v>91770296</v>
      </c>
      <c r="H1528" s="76">
        <v>81450500</v>
      </c>
      <c r="I1528" s="76">
        <v>79106342.650000006</v>
      </c>
      <c r="J1528" s="76">
        <v>0</v>
      </c>
      <c r="K1528" s="76">
        <v>0</v>
      </c>
      <c r="L1528" s="76">
        <v>0</v>
      </c>
      <c r="M1528" s="76">
        <v>79089716.549999997</v>
      </c>
      <c r="N1528" s="76">
        <v>79089716.549999997</v>
      </c>
      <c r="O1528" s="76">
        <v>2360783.4500000002</v>
      </c>
      <c r="P1528" s="56">
        <f t="shared" si="47"/>
        <v>0.97101572795747104</v>
      </c>
    </row>
    <row r="1529" spans="1:16" ht="14.4" hidden="1" x14ac:dyDescent="0.2">
      <c r="A1529" s="75" t="s">
        <v>493</v>
      </c>
      <c r="B1529" s="75" t="s">
        <v>494</v>
      </c>
      <c r="C1529" s="58" t="str">
        <f t="shared" si="46"/>
        <v>21375805 CENTRO COSTAR. PRODUCCIÓN CINEMATOGRÁFIC</v>
      </c>
      <c r="D1529" s="75" t="s">
        <v>18</v>
      </c>
      <c r="E1529" s="75" t="s">
        <v>117</v>
      </c>
      <c r="F1529" s="75" t="s">
        <v>118</v>
      </c>
      <c r="G1529" s="76">
        <v>91770296</v>
      </c>
      <c r="H1529" s="76">
        <v>81450500</v>
      </c>
      <c r="I1529" s="76">
        <v>79106342.650000006</v>
      </c>
      <c r="J1529" s="76">
        <v>0</v>
      </c>
      <c r="K1529" s="76">
        <v>0</v>
      </c>
      <c r="L1529" s="76">
        <v>0</v>
      </c>
      <c r="M1529" s="76">
        <v>79089716.549999997</v>
      </c>
      <c r="N1529" s="76">
        <v>79089716.549999997</v>
      </c>
      <c r="O1529" s="76">
        <v>2360783.4500000002</v>
      </c>
      <c r="P1529" s="56">
        <f t="shared" si="47"/>
        <v>0.97101572795747104</v>
      </c>
    </row>
    <row r="1530" spans="1:16" ht="14.4" hidden="1" x14ac:dyDescent="0.2">
      <c r="A1530" s="75" t="s">
        <v>493</v>
      </c>
      <c r="B1530" s="75" t="s">
        <v>494</v>
      </c>
      <c r="C1530" s="58" t="str">
        <f t="shared" si="46"/>
        <v>21375805 CENTRO COSTAR. PRODUCCIÓN CINEMATOGRÁFIC</v>
      </c>
      <c r="D1530" s="75" t="s">
        <v>18</v>
      </c>
      <c r="E1530" s="75" t="s">
        <v>121</v>
      </c>
      <c r="F1530" s="75" t="s">
        <v>122</v>
      </c>
      <c r="G1530" s="76">
        <v>12994500</v>
      </c>
      <c r="H1530" s="76">
        <v>21383631</v>
      </c>
      <c r="I1530" s="76">
        <v>12621886.91</v>
      </c>
      <c r="J1530" s="76">
        <v>0</v>
      </c>
      <c r="K1530" s="76">
        <v>0</v>
      </c>
      <c r="L1530" s="76">
        <v>0</v>
      </c>
      <c r="M1530" s="76">
        <v>3250616.86</v>
      </c>
      <c r="N1530" s="76">
        <v>3250616.86</v>
      </c>
      <c r="O1530" s="76">
        <v>18133014.140000001</v>
      </c>
      <c r="P1530" s="56">
        <f t="shared" si="47"/>
        <v>0.15201426081473254</v>
      </c>
    </row>
    <row r="1531" spans="1:16" ht="14.4" hidden="1" x14ac:dyDescent="0.2">
      <c r="A1531" s="75" t="s">
        <v>493</v>
      </c>
      <c r="B1531" s="75" t="s">
        <v>494</v>
      </c>
      <c r="C1531" s="58" t="str">
        <f t="shared" si="46"/>
        <v>21375805 CENTRO COSTAR. PRODUCCIÓN CINEMATOGRÁFIC</v>
      </c>
      <c r="D1531" s="75" t="s">
        <v>18</v>
      </c>
      <c r="E1531" s="75" t="s">
        <v>123</v>
      </c>
      <c r="F1531" s="75" t="s">
        <v>124</v>
      </c>
      <c r="G1531" s="76">
        <v>3000000</v>
      </c>
      <c r="H1531" s="76">
        <v>13083631</v>
      </c>
      <c r="I1531" s="76">
        <v>7068646.8700000001</v>
      </c>
      <c r="J1531" s="76">
        <v>0</v>
      </c>
      <c r="K1531" s="76">
        <v>0</v>
      </c>
      <c r="L1531" s="76">
        <v>0</v>
      </c>
      <c r="M1531" s="76">
        <v>2198699.86</v>
      </c>
      <c r="N1531" s="76">
        <v>2198699.86</v>
      </c>
      <c r="O1531" s="76">
        <v>10884931.140000001</v>
      </c>
      <c r="P1531" s="56">
        <f t="shared" si="47"/>
        <v>0.1680496690865097</v>
      </c>
    </row>
    <row r="1532" spans="1:16" ht="14.4" hidden="1" x14ac:dyDescent="0.2">
      <c r="A1532" s="75" t="s">
        <v>493</v>
      </c>
      <c r="B1532" s="75" t="s">
        <v>494</v>
      </c>
      <c r="C1532" s="58" t="str">
        <f t="shared" si="46"/>
        <v>21375805 CENTRO COSTAR. PRODUCCIÓN CINEMATOGRÁFIC</v>
      </c>
      <c r="D1532" s="75" t="s">
        <v>18</v>
      </c>
      <c r="E1532" s="75" t="s">
        <v>129</v>
      </c>
      <c r="F1532" s="75" t="s">
        <v>130</v>
      </c>
      <c r="G1532" s="76">
        <v>2994500</v>
      </c>
      <c r="H1532" s="76">
        <v>300000</v>
      </c>
      <c r="I1532" s="76">
        <v>300000</v>
      </c>
      <c r="J1532" s="76">
        <v>0</v>
      </c>
      <c r="K1532" s="76">
        <v>0</v>
      </c>
      <c r="L1532" s="76">
        <v>0</v>
      </c>
      <c r="M1532" s="76">
        <v>71077</v>
      </c>
      <c r="N1532" s="76">
        <v>71077</v>
      </c>
      <c r="O1532" s="76">
        <v>228923</v>
      </c>
      <c r="P1532" s="56">
        <f t="shared" si="47"/>
        <v>0.23692333333333335</v>
      </c>
    </row>
    <row r="1533" spans="1:16" ht="14.4" hidden="1" x14ac:dyDescent="0.2">
      <c r="A1533" s="75" t="s">
        <v>493</v>
      </c>
      <c r="B1533" s="75" t="s">
        <v>494</v>
      </c>
      <c r="C1533" s="58" t="str">
        <f t="shared" si="46"/>
        <v>21375805 CENTRO COSTAR. PRODUCCIÓN CINEMATOGRÁFIC</v>
      </c>
      <c r="D1533" s="75" t="s">
        <v>18</v>
      </c>
      <c r="E1533" s="75" t="s">
        <v>131</v>
      </c>
      <c r="F1533" s="75" t="s">
        <v>132</v>
      </c>
      <c r="G1533" s="76">
        <v>6000000</v>
      </c>
      <c r="H1533" s="76">
        <v>6000000</v>
      </c>
      <c r="I1533" s="76">
        <v>4253240.04</v>
      </c>
      <c r="J1533" s="76">
        <v>0</v>
      </c>
      <c r="K1533" s="76">
        <v>0</v>
      </c>
      <c r="L1533" s="76">
        <v>0</v>
      </c>
      <c r="M1533" s="76">
        <v>0</v>
      </c>
      <c r="N1533" s="76">
        <v>0</v>
      </c>
      <c r="O1533" s="76">
        <v>6000000</v>
      </c>
      <c r="P1533" s="56">
        <f t="shared" si="47"/>
        <v>0</v>
      </c>
    </row>
    <row r="1534" spans="1:16" ht="14.4" hidden="1" x14ac:dyDescent="0.2">
      <c r="A1534" s="75" t="s">
        <v>493</v>
      </c>
      <c r="B1534" s="75" t="s">
        <v>494</v>
      </c>
      <c r="C1534" s="58" t="str">
        <f t="shared" si="46"/>
        <v>21375805 CENTRO COSTAR. PRODUCCIÓN CINEMATOGRÁFIC</v>
      </c>
      <c r="D1534" s="75" t="s">
        <v>18</v>
      </c>
      <c r="E1534" s="75" t="s">
        <v>133</v>
      </c>
      <c r="F1534" s="75" t="s">
        <v>134</v>
      </c>
      <c r="G1534" s="76">
        <v>1000000</v>
      </c>
      <c r="H1534" s="76">
        <v>2000000</v>
      </c>
      <c r="I1534" s="76">
        <v>1000000</v>
      </c>
      <c r="J1534" s="76">
        <v>0</v>
      </c>
      <c r="K1534" s="76">
        <v>0</v>
      </c>
      <c r="L1534" s="76">
        <v>0</v>
      </c>
      <c r="M1534" s="76">
        <v>980840</v>
      </c>
      <c r="N1534" s="76">
        <v>980840</v>
      </c>
      <c r="O1534" s="76">
        <v>1019160</v>
      </c>
      <c r="P1534" s="56">
        <f t="shared" si="47"/>
        <v>0.49042000000000002</v>
      </c>
    </row>
    <row r="1535" spans="1:16" ht="14.4" hidden="1" x14ac:dyDescent="0.2">
      <c r="A1535" s="75" t="s">
        <v>493</v>
      </c>
      <c r="B1535" s="75" t="s">
        <v>494</v>
      </c>
      <c r="C1535" s="58" t="str">
        <f t="shared" si="46"/>
        <v>21375805 CENTRO COSTAR. PRODUCCIÓN CINEMATOGRÁFIC</v>
      </c>
      <c r="D1535" s="75" t="s">
        <v>18</v>
      </c>
      <c r="E1535" s="75" t="s">
        <v>139</v>
      </c>
      <c r="F1535" s="75" t="s">
        <v>140</v>
      </c>
      <c r="G1535" s="76">
        <v>100000</v>
      </c>
      <c r="H1535" s="76">
        <v>70000</v>
      </c>
      <c r="I1535" s="76">
        <v>57153.88</v>
      </c>
      <c r="J1535" s="76">
        <v>0</v>
      </c>
      <c r="K1535" s="76">
        <v>0</v>
      </c>
      <c r="L1535" s="76">
        <v>0</v>
      </c>
      <c r="M1535" s="76">
        <v>0</v>
      </c>
      <c r="N1535" s="76">
        <v>0</v>
      </c>
      <c r="O1535" s="76">
        <v>70000</v>
      </c>
      <c r="P1535" s="56">
        <f t="shared" si="47"/>
        <v>0</v>
      </c>
    </row>
    <row r="1536" spans="1:16" ht="14.4" hidden="1" x14ac:dyDescent="0.2">
      <c r="A1536" s="75" t="s">
        <v>493</v>
      </c>
      <c r="B1536" s="75" t="s">
        <v>494</v>
      </c>
      <c r="C1536" s="58" t="str">
        <f t="shared" si="46"/>
        <v>21375805 CENTRO COSTAR. PRODUCCIÓN CINEMATOGRÁFIC</v>
      </c>
      <c r="D1536" s="75" t="s">
        <v>18</v>
      </c>
      <c r="E1536" s="75" t="s">
        <v>143</v>
      </c>
      <c r="F1536" s="75" t="s">
        <v>144</v>
      </c>
      <c r="G1536" s="76">
        <v>100000</v>
      </c>
      <c r="H1536" s="76">
        <v>70000</v>
      </c>
      <c r="I1536" s="76">
        <v>57153.88</v>
      </c>
      <c r="J1536" s="76">
        <v>0</v>
      </c>
      <c r="K1536" s="76">
        <v>0</v>
      </c>
      <c r="L1536" s="76">
        <v>0</v>
      </c>
      <c r="M1536" s="76">
        <v>0</v>
      </c>
      <c r="N1536" s="76">
        <v>0</v>
      </c>
      <c r="O1536" s="76">
        <v>70000</v>
      </c>
      <c r="P1536" s="56">
        <f t="shared" si="47"/>
        <v>0</v>
      </c>
    </row>
    <row r="1537" spans="1:16" ht="14.4" hidden="1" x14ac:dyDescent="0.2">
      <c r="A1537" s="75" t="s">
        <v>493</v>
      </c>
      <c r="B1537" s="75" t="s">
        <v>494</v>
      </c>
      <c r="C1537" s="58" t="str">
        <f t="shared" si="46"/>
        <v>21375805 CENTRO COSTAR. PRODUCCIÓN CINEMATOGRÁFIC</v>
      </c>
      <c r="D1537" s="75" t="s">
        <v>18</v>
      </c>
      <c r="E1537" s="75" t="s">
        <v>145</v>
      </c>
      <c r="F1537" s="75" t="s">
        <v>146</v>
      </c>
      <c r="G1537" s="76">
        <v>35000000</v>
      </c>
      <c r="H1537" s="76">
        <v>35000000</v>
      </c>
      <c r="I1537" s="76">
        <v>31317186.16</v>
      </c>
      <c r="J1537" s="76">
        <v>0</v>
      </c>
      <c r="K1537" s="76">
        <v>0</v>
      </c>
      <c r="L1537" s="76">
        <v>0</v>
      </c>
      <c r="M1537" s="76">
        <v>27655650.559999999</v>
      </c>
      <c r="N1537" s="76">
        <v>27655650.559999999</v>
      </c>
      <c r="O1537" s="76">
        <v>7344349.4400000004</v>
      </c>
      <c r="P1537" s="56">
        <f t="shared" si="47"/>
        <v>0.79016144457142856</v>
      </c>
    </row>
    <row r="1538" spans="1:16" ht="14.4" hidden="1" x14ac:dyDescent="0.2">
      <c r="A1538" s="75" t="s">
        <v>493</v>
      </c>
      <c r="B1538" s="75" t="s">
        <v>494</v>
      </c>
      <c r="C1538" s="58" t="str">
        <f t="shared" si="46"/>
        <v>21375805 CENTRO COSTAR. PRODUCCIÓN CINEMATOGRÁFIC</v>
      </c>
      <c r="D1538" s="75" t="s">
        <v>18</v>
      </c>
      <c r="E1538" s="75" t="s">
        <v>149</v>
      </c>
      <c r="F1538" s="75" t="s">
        <v>150</v>
      </c>
      <c r="G1538" s="76">
        <v>35000000</v>
      </c>
      <c r="H1538" s="76">
        <v>35000000</v>
      </c>
      <c r="I1538" s="76">
        <v>31317186.16</v>
      </c>
      <c r="J1538" s="76">
        <v>0</v>
      </c>
      <c r="K1538" s="76">
        <v>0</v>
      </c>
      <c r="L1538" s="76">
        <v>0</v>
      </c>
      <c r="M1538" s="76">
        <v>27655650.559999999</v>
      </c>
      <c r="N1538" s="76">
        <v>27655650.559999999</v>
      </c>
      <c r="O1538" s="76">
        <v>7344349.4400000004</v>
      </c>
      <c r="P1538" s="56">
        <f t="shared" si="47"/>
        <v>0.79016144457142856</v>
      </c>
    </row>
    <row r="1539" spans="1:16" ht="14.4" hidden="1" x14ac:dyDescent="0.2">
      <c r="A1539" s="75" t="s">
        <v>493</v>
      </c>
      <c r="B1539" s="75" t="s">
        <v>494</v>
      </c>
      <c r="C1539" s="58" t="str">
        <f t="shared" si="46"/>
        <v>21375805 CENTRO COSTAR. PRODUCCIÓN CINEMATOGRÁFIC</v>
      </c>
      <c r="D1539" s="75" t="s">
        <v>18</v>
      </c>
      <c r="E1539" s="75" t="s">
        <v>151</v>
      </c>
      <c r="F1539" s="75" t="s">
        <v>152</v>
      </c>
      <c r="G1539" s="76">
        <v>7700000</v>
      </c>
      <c r="H1539" s="76">
        <v>7700000</v>
      </c>
      <c r="I1539" s="76">
        <v>5441222.5800000001</v>
      </c>
      <c r="J1539" s="76">
        <v>0</v>
      </c>
      <c r="K1539" s="76">
        <v>0</v>
      </c>
      <c r="L1539" s="76">
        <v>0</v>
      </c>
      <c r="M1539" s="76">
        <v>703174.99</v>
      </c>
      <c r="N1539" s="76">
        <v>703174.99</v>
      </c>
      <c r="O1539" s="76">
        <v>6996825.0099999998</v>
      </c>
      <c r="P1539" s="56">
        <f t="shared" si="47"/>
        <v>9.1321427272727268E-2</v>
      </c>
    </row>
    <row r="1540" spans="1:16" ht="14.4" hidden="1" x14ac:dyDescent="0.2">
      <c r="A1540" s="75" t="s">
        <v>493</v>
      </c>
      <c r="B1540" s="75" t="s">
        <v>494</v>
      </c>
      <c r="C1540" s="58" t="str">
        <f t="shared" si="46"/>
        <v>21375805 CENTRO COSTAR. PRODUCCIÓN CINEMATOGRÁFIC</v>
      </c>
      <c r="D1540" s="75" t="s">
        <v>18</v>
      </c>
      <c r="E1540" s="75" t="s">
        <v>153</v>
      </c>
      <c r="F1540" s="75" t="s">
        <v>154</v>
      </c>
      <c r="G1540" s="76">
        <v>1700000</v>
      </c>
      <c r="H1540" s="76">
        <v>1700000</v>
      </c>
      <c r="I1540" s="76">
        <v>1205084.68</v>
      </c>
      <c r="J1540" s="76">
        <v>0</v>
      </c>
      <c r="K1540" s="76">
        <v>0</v>
      </c>
      <c r="L1540" s="76">
        <v>0</v>
      </c>
      <c r="M1540" s="76">
        <v>253124</v>
      </c>
      <c r="N1540" s="76">
        <v>253124</v>
      </c>
      <c r="O1540" s="76">
        <v>1446876</v>
      </c>
      <c r="P1540" s="56">
        <f t="shared" si="47"/>
        <v>0.1488964705882353</v>
      </c>
    </row>
    <row r="1541" spans="1:16" ht="14.4" hidden="1" x14ac:dyDescent="0.2">
      <c r="A1541" s="75" t="s">
        <v>493</v>
      </c>
      <c r="B1541" s="75" t="s">
        <v>494</v>
      </c>
      <c r="C1541" s="58" t="str">
        <f t="shared" si="46"/>
        <v>21375805 CENTRO COSTAR. PRODUCCIÓN CINEMATOGRÁFIC</v>
      </c>
      <c r="D1541" s="75" t="s">
        <v>18</v>
      </c>
      <c r="E1541" s="75" t="s">
        <v>155</v>
      </c>
      <c r="F1541" s="75" t="s">
        <v>156</v>
      </c>
      <c r="G1541" s="76">
        <v>700000</v>
      </c>
      <c r="H1541" s="76">
        <v>700000</v>
      </c>
      <c r="I1541" s="76">
        <v>496211.34</v>
      </c>
      <c r="J1541" s="76">
        <v>0</v>
      </c>
      <c r="K1541" s="76">
        <v>0</v>
      </c>
      <c r="L1541" s="76">
        <v>0</v>
      </c>
      <c r="M1541" s="76">
        <v>253124</v>
      </c>
      <c r="N1541" s="76">
        <v>253124</v>
      </c>
      <c r="O1541" s="76">
        <v>446876</v>
      </c>
      <c r="P1541" s="56">
        <f t="shared" si="47"/>
        <v>0.36160571428571431</v>
      </c>
    </row>
    <row r="1542" spans="1:16" ht="14.4" hidden="1" x14ac:dyDescent="0.2">
      <c r="A1542" s="75" t="s">
        <v>493</v>
      </c>
      <c r="B1542" s="75" t="s">
        <v>494</v>
      </c>
      <c r="C1542" s="58" t="str">
        <f t="shared" si="46"/>
        <v>21375805 CENTRO COSTAR. PRODUCCIÓN CINEMATOGRÁFIC</v>
      </c>
      <c r="D1542" s="75" t="s">
        <v>18</v>
      </c>
      <c r="E1542" s="75" t="s">
        <v>159</v>
      </c>
      <c r="F1542" s="75" t="s">
        <v>160</v>
      </c>
      <c r="G1542" s="76">
        <v>1000000</v>
      </c>
      <c r="H1542" s="76">
        <v>1000000</v>
      </c>
      <c r="I1542" s="76">
        <v>708873.34</v>
      </c>
      <c r="J1542" s="76">
        <v>0</v>
      </c>
      <c r="K1542" s="76">
        <v>0</v>
      </c>
      <c r="L1542" s="76">
        <v>0</v>
      </c>
      <c r="M1542" s="76">
        <v>0</v>
      </c>
      <c r="N1542" s="76">
        <v>0</v>
      </c>
      <c r="O1542" s="76">
        <v>1000000</v>
      </c>
      <c r="P1542" s="56">
        <f t="shared" si="47"/>
        <v>0</v>
      </c>
    </row>
    <row r="1543" spans="1:16" ht="14.4" hidden="1" x14ac:dyDescent="0.2">
      <c r="A1543" s="75" t="s">
        <v>493</v>
      </c>
      <c r="B1543" s="75" t="s">
        <v>494</v>
      </c>
      <c r="C1543" s="58" t="str">
        <f t="shared" ref="C1543:C1606" si="48">+CONCATENATE(A1543," ",B1543)</f>
        <v>21375805 CENTRO COSTAR. PRODUCCIÓN CINEMATOGRÁFIC</v>
      </c>
      <c r="D1543" s="75" t="s">
        <v>18</v>
      </c>
      <c r="E1543" s="75" t="s">
        <v>169</v>
      </c>
      <c r="F1543" s="75" t="s">
        <v>170</v>
      </c>
      <c r="G1543" s="76">
        <v>500000</v>
      </c>
      <c r="H1543" s="76">
        <v>500000</v>
      </c>
      <c r="I1543" s="76">
        <v>354436.68</v>
      </c>
      <c r="J1543" s="76">
        <v>0</v>
      </c>
      <c r="K1543" s="76">
        <v>0</v>
      </c>
      <c r="L1543" s="76">
        <v>0</v>
      </c>
      <c r="M1543" s="76">
        <v>60945.04</v>
      </c>
      <c r="N1543" s="76">
        <v>60945.04</v>
      </c>
      <c r="O1543" s="76">
        <v>439054.96</v>
      </c>
      <c r="P1543" s="56">
        <f t="shared" ref="P1543:P1606" si="49">+IFERROR(M1543/H1543,0)</f>
        <v>0.12189008</v>
      </c>
    </row>
    <row r="1544" spans="1:16" ht="14.4" hidden="1" x14ac:dyDescent="0.2">
      <c r="A1544" s="75" t="s">
        <v>493</v>
      </c>
      <c r="B1544" s="75" t="s">
        <v>494</v>
      </c>
      <c r="C1544" s="58" t="str">
        <f t="shared" si="48"/>
        <v>21375805 CENTRO COSTAR. PRODUCCIÓN CINEMATOGRÁFIC</v>
      </c>
      <c r="D1544" s="75" t="s">
        <v>18</v>
      </c>
      <c r="E1544" s="75" t="s">
        <v>171</v>
      </c>
      <c r="F1544" s="75" t="s">
        <v>172</v>
      </c>
      <c r="G1544" s="76">
        <v>100000</v>
      </c>
      <c r="H1544" s="76">
        <v>100000</v>
      </c>
      <c r="I1544" s="76">
        <v>70887.34</v>
      </c>
      <c r="J1544" s="76">
        <v>0</v>
      </c>
      <c r="K1544" s="76">
        <v>0</v>
      </c>
      <c r="L1544" s="76">
        <v>0</v>
      </c>
      <c r="M1544" s="76">
        <v>1950</v>
      </c>
      <c r="N1544" s="76">
        <v>1950</v>
      </c>
      <c r="O1544" s="76">
        <v>98050</v>
      </c>
      <c r="P1544" s="56">
        <f t="shared" si="49"/>
        <v>1.95E-2</v>
      </c>
    </row>
    <row r="1545" spans="1:16" ht="14.4" hidden="1" x14ac:dyDescent="0.2">
      <c r="A1545" s="75" t="s">
        <v>493</v>
      </c>
      <c r="B1545" s="75" t="s">
        <v>494</v>
      </c>
      <c r="C1545" s="58" t="str">
        <f t="shared" si="48"/>
        <v>21375805 CENTRO COSTAR. PRODUCCIÓN CINEMATOGRÁFIC</v>
      </c>
      <c r="D1545" s="75" t="s">
        <v>18</v>
      </c>
      <c r="E1545" s="75" t="s">
        <v>177</v>
      </c>
      <c r="F1545" s="75" t="s">
        <v>178</v>
      </c>
      <c r="G1545" s="76">
        <v>400000</v>
      </c>
      <c r="H1545" s="76">
        <v>400000</v>
      </c>
      <c r="I1545" s="76">
        <v>283549.34000000003</v>
      </c>
      <c r="J1545" s="76">
        <v>0</v>
      </c>
      <c r="K1545" s="76">
        <v>0</v>
      </c>
      <c r="L1545" s="76">
        <v>0</v>
      </c>
      <c r="M1545" s="76">
        <v>58995.040000000001</v>
      </c>
      <c r="N1545" s="76">
        <v>58995.040000000001</v>
      </c>
      <c r="O1545" s="76">
        <v>341004.96</v>
      </c>
      <c r="P1545" s="56">
        <f t="shared" si="49"/>
        <v>0.1474876</v>
      </c>
    </row>
    <row r="1546" spans="1:16" ht="14.4" hidden="1" x14ac:dyDescent="0.2">
      <c r="A1546" s="75" t="s">
        <v>493</v>
      </c>
      <c r="B1546" s="75" t="s">
        <v>494</v>
      </c>
      <c r="C1546" s="58" t="str">
        <f t="shared" si="48"/>
        <v>21375805 CENTRO COSTAR. PRODUCCIÓN CINEMATOGRÁFIC</v>
      </c>
      <c r="D1546" s="75" t="s">
        <v>18</v>
      </c>
      <c r="E1546" s="75" t="s">
        <v>183</v>
      </c>
      <c r="F1546" s="75" t="s">
        <v>184</v>
      </c>
      <c r="G1546" s="76">
        <v>3000000</v>
      </c>
      <c r="H1546" s="76">
        <v>3000000</v>
      </c>
      <c r="I1546" s="76">
        <v>2126620.02</v>
      </c>
      <c r="J1546" s="76">
        <v>0</v>
      </c>
      <c r="K1546" s="76">
        <v>0</v>
      </c>
      <c r="L1546" s="76">
        <v>0</v>
      </c>
      <c r="M1546" s="76">
        <v>209500</v>
      </c>
      <c r="N1546" s="76">
        <v>209500</v>
      </c>
      <c r="O1546" s="76">
        <v>2790500</v>
      </c>
      <c r="P1546" s="56">
        <f t="shared" si="49"/>
        <v>6.9833333333333331E-2</v>
      </c>
    </row>
    <row r="1547" spans="1:16" ht="14.4" hidden="1" x14ac:dyDescent="0.2">
      <c r="A1547" s="75" t="s">
        <v>493</v>
      </c>
      <c r="B1547" s="75" t="s">
        <v>494</v>
      </c>
      <c r="C1547" s="58" t="str">
        <f t="shared" si="48"/>
        <v>21375805 CENTRO COSTAR. PRODUCCIÓN CINEMATOGRÁFIC</v>
      </c>
      <c r="D1547" s="75" t="s">
        <v>18</v>
      </c>
      <c r="E1547" s="75" t="s">
        <v>187</v>
      </c>
      <c r="F1547" s="75" t="s">
        <v>188</v>
      </c>
      <c r="G1547" s="76">
        <v>3000000</v>
      </c>
      <c r="H1547" s="76">
        <v>3000000</v>
      </c>
      <c r="I1547" s="76">
        <v>2126620.02</v>
      </c>
      <c r="J1547" s="76">
        <v>0</v>
      </c>
      <c r="K1547" s="76">
        <v>0</v>
      </c>
      <c r="L1547" s="76">
        <v>0</v>
      </c>
      <c r="M1547" s="76">
        <v>209500</v>
      </c>
      <c r="N1547" s="76">
        <v>209500</v>
      </c>
      <c r="O1547" s="76">
        <v>2790500</v>
      </c>
      <c r="P1547" s="56">
        <f t="shared" si="49"/>
        <v>6.9833333333333331E-2</v>
      </c>
    </row>
    <row r="1548" spans="1:16" ht="14.4" hidden="1" x14ac:dyDescent="0.2">
      <c r="A1548" s="75" t="s">
        <v>493</v>
      </c>
      <c r="B1548" s="75" t="s">
        <v>494</v>
      </c>
      <c r="C1548" s="58" t="str">
        <f t="shared" si="48"/>
        <v>21375805 CENTRO COSTAR. PRODUCCIÓN CINEMATOGRÁFIC</v>
      </c>
      <c r="D1548" s="75" t="s">
        <v>18</v>
      </c>
      <c r="E1548" s="75" t="s">
        <v>189</v>
      </c>
      <c r="F1548" s="75" t="s">
        <v>190</v>
      </c>
      <c r="G1548" s="76">
        <v>2500000</v>
      </c>
      <c r="H1548" s="76">
        <v>2500000</v>
      </c>
      <c r="I1548" s="76">
        <v>1755081.2</v>
      </c>
      <c r="J1548" s="76">
        <v>0</v>
      </c>
      <c r="K1548" s="76">
        <v>0</v>
      </c>
      <c r="L1548" s="76">
        <v>0</v>
      </c>
      <c r="M1548" s="76">
        <v>179605.95</v>
      </c>
      <c r="N1548" s="76">
        <v>179605.95</v>
      </c>
      <c r="O1548" s="76">
        <v>2320394.0499999998</v>
      </c>
      <c r="P1548" s="56">
        <f t="shared" si="49"/>
        <v>7.1842380000000011E-2</v>
      </c>
    </row>
    <row r="1549" spans="1:16" ht="14.4" hidden="1" x14ac:dyDescent="0.2">
      <c r="A1549" s="75" t="s">
        <v>493</v>
      </c>
      <c r="B1549" s="75" t="s">
        <v>494</v>
      </c>
      <c r="C1549" s="58" t="str">
        <f t="shared" si="48"/>
        <v>21375805 CENTRO COSTAR. PRODUCCIÓN CINEMATOGRÁFIC</v>
      </c>
      <c r="D1549" s="75" t="s">
        <v>18</v>
      </c>
      <c r="E1549" s="75" t="s">
        <v>191</v>
      </c>
      <c r="F1549" s="75" t="s">
        <v>192</v>
      </c>
      <c r="G1549" s="76">
        <v>500000</v>
      </c>
      <c r="H1549" s="76">
        <v>500000</v>
      </c>
      <c r="I1549" s="76">
        <v>354436.67</v>
      </c>
      <c r="J1549" s="76">
        <v>0</v>
      </c>
      <c r="K1549" s="76">
        <v>0</v>
      </c>
      <c r="L1549" s="76">
        <v>0</v>
      </c>
      <c r="M1549" s="76">
        <v>0</v>
      </c>
      <c r="N1549" s="76">
        <v>0</v>
      </c>
      <c r="O1549" s="76">
        <v>500000</v>
      </c>
      <c r="P1549" s="56">
        <f t="shared" si="49"/>
        <v>0</v>
      </c>
    </row>
    <row r="1550" spans="1:16" ht="14.4" hidden="1" x14ac:dyDescent="0.2">
      <c r="A1550" s="75" t="s">
        <v>493</v>
      </c>
      <c r="B1550" s="75" t="s">
        <v>494</v>
      </c>
      <c r="C1550" s="58" t="str">
        <f t="shared" si="48"/>
        <v>21375805 CENTRO COSTAR. PRODUCCIÓN CINEMATOGRÁFIC</v>
      </c>
      <c r="D1550" s="75" t="s">
        <v>18</v>
      </c>
      <c r="E1550" s="75" t="s">
        <v>193</v>
      </c>
      <c r="F1550" s="75" t="s">
        <v>194</v>
      </c>
      <c r="G1550" s="76">
        <v>0</v>
      </c>
      <c r="H1550" s="76">
        <v>100000</v>
      </c>
      <c r="I1550" s="76">
        <v>45778.17</v>
      </c>
      <c r="J1550" s="76">
        <v>0</v>
      </c>
      <c r="K1550" s="76">
        <v>0</v>
      </c>
      <c r="L1550" s="76">
        <v>0</v>
      </c>
      <c r="M1550" s="76">
        <v>0</v>
      </c>
      <c r="N1550" s="76">
        <v>0</v>
      </c>
      <c r="O1550" s="76">
        <v>100000</v>
      </c>
      <c r="P1550" s="56">
        <f t="shared" si="49"/>
        <v>0</v>
      </c>
    </row>
    <row r="1551" spans="1:16" ht="14.4" hidden="1" x14ac:dyDescent="0.2">
      <c r="A1551" s="75" t="s">
        <v>493</v>
      </c>
      <c r="B1551" s="75" t="s">
        <v>494</v>
      </c>
      <c r="C1551" s="58" t="str">
        <f t="shared" si="48"/>
        <v>21375805 CENTRO COSTAR. PRODUCCIÓN CINEMATOGRÁFIC</v>
      </c>
      <c r="D1551" s="75" t="s">
        <v>18</v>
      </c>
      <c r="E1551" s="75" t="s">
        <v>195</v>
      </c>
      <c r="F1551" s="75" t="s">
        <v>196</v>
      </c>
      <c r="G1551" s="76">
        <v>500000</v>
      </c>
      <c r="H1551" s="76">
        <v>200000</v>
      </c>
      <c r="I1551" s="76">
        <v>200000</v>
      </c>
      <c r="J1551" s="76">
        <v>0</v>
      </c>
      <c r="K1551" s="76">
        <v>0</v>
      </c>
      <c r="L1551" s="76">
        <v>0</v>
      </c>
      <c r="M1551" s="76">
        <v>56500</v>
      </c>
      <c r="N1551" s="76">
        <v>56500</v>
      </c>
      <c r="O1551" s="76">
        <v>143500</v>
      </c>
      <c r="P1551" s="56">
        <f t="shared" si="49"/>
        <v>0.28249999999999997</v>
      </c>
    </row>
    <row r="1552" spans="1:16" ht="14.4" hidden="1" x14ac:dyDescent="0.2">
      <c r="A1552" s="75" t="s">
        <v>493</v>
      </c>
      <c r="B1552" s="75" t="s">
        <v>494</v>
      </c>
      <c r="C1552" s="58" t="str">
        <f t="shared" si="48"/>
        <v>21375805 CENTRO COSTAR. PRODUCCIÓN CINEMATOGRÁFIC</v>
      </c>
      <c r="D1552" s="75" t="s">
        <v>18</v>
      </c>
      <c r="E1552" s="75" t="s">
        <v>199</v>
      </c>
      <c r="F1552" s="75" t="s">
        <v>200</v>
      </c>
      <c r="G1552" s="76">
        <v>1500000</v>
      </c>
      <c r="H1552" s="76">
        <v>1500000</v>
      </c>
      <c r="I1552" s="76">
        <v>1063310.01</v>
      </c>
      <c r="J1552" s="76">
        <v>0</v>
      </c>
      <c r="K1552" s="76">
        <v>0</v>
      </c>
      <c r="L1552" s="76">
        <v>0</v>
      </c>
      <c r="M1552" s="76">
        <v>123105.95</v>
      </c>
      <c r="N1552" s="76">
        <v>123105.95</v>
      </c>
      <c r="O1552" s="76">
        <v>1376894.05</v>
      </c>
      <c r="P1552" s="56">
        <f t="shared" si="49"/>
        <v>8.2070633333333337E-2</v>
      </c>
    </row>
    <row r="1553" spans="1:16" ht="14.4" hidden="1" x14ac:dyDescent="0.2">
      <c r="A1553" s="75" t="s">
        <v>493</v>
      </c>
      <c r="B1553" s="75" t="s">
        <v>494</v>
      </c>
      <c r="C1553" s="58" t="str">
        <f t="shared" si="48"/>
        <v>21375805 CENTRO COSTAR. PRODUCCIÓN CINEMATOGRÁFIC</v>
      </c>
      <c r="D1553" s="75" t="s">
        <v>18</v>
      </c>
      <c r="E1553" s="75" t="s">
        <v>201</v>
      </c>
      <c r="F1553" s="75" t="s">
        <v>202</v>
      </c>
      <c r="G1553" s="76">
        <v>0</v>
      </c>
      <c r="H1553" s="76">
        <v>200000</v>
      </c>
      <c r="I1553" s="76">
        <v>91556.35</v>
      </c>
      <c r="J1553" s="76">
        <v>0</v>
      </c>
      <c r="K1553" s="76">
        <v>0</v>
      </c>
      <c r="L1553" s="76">
        <v>0</v>
      </c>
      <c r="M1553" s="76">
        <v>0</v>
      </c>
      <c r="N1553" s="76">
        <v>0</v>
      </c>
      <c r="O1553" s="76">
        <v>200000</v>
      </c>
      <c r="P1553" s="56">
        <f t="shared" si="49"/>
        <v>0</v>
      </c>
    </row>
    <row r="1554" spans="1:16" ht="14.4" hidden="1" x14ac:dyDescent="0.2">
      <c r="A1554" s="75" t="s">
        <v>493</v>
      </c>
      <c r="B1554" s="75" t="s">
        <v>494</v>
      </c>
      <c r="C1554" s="58" t="str">
        <f t="shared" si="48"/>
        <v>21375805 CENTRO COSTAR. PRODUCCIÓN CINEMATOGRÁFIC</v>
      </c>
      <c r="D1554" s="75" t="s">
        <v>18</v>
      </c>
      <c r="E1554" s="75" t="s">
        <v>207</v>
      </c>
      <c r="F1554" s="75" t="s">
        <v>208</v>
      </c>
      <c r="G1554" s="76">
        <v>476453328</v>
      </c>
      <c r="H1554" s="76">
        <v>476467785</v>
      </c>
      <c r="I1554" s="76">
        <v>300311379.45999998</v>
      </c>
      <c r="J1554" s="76">
        <v>0</v>
      </c>
      <c r="K1554" s="76">
        <v>0</v>
      </c>
      <c r="L1554" s="76">
        <v>0</v>
      </c>
      <c r="M1554" s="76">
        <v>109062795.51000001</v>
      </c>
      <c r="N1554" s="76">
        <v>109062795.51000001</v>
      </c>
      <c r="O1554" s="76">
        <v>367404989.49000001</v>
      </c>
      <c r="P1554" s="56">
        <f t="shared" si="49"/>
        <v>0.22889857183104206</v>
      </c>
    </row>
    <row r="1555" spans="1:16" ht="14.4" hidden="1" x14ac:dyDescent="0.2">
      <c r="A1555" s="75" t="s">
        <v>493</v>
      </c>
      <c r="B1555" s="75" t="s">
        <v>494</v>
      </c>
      <c r="C1555" s="58" t="str">
        <f t="shared" si="48"/>
        <v>21375805 CENTRO COSTAR. PRODUCCIÓN CINEMATOGRÁFIC</v>
      </c>
      <c r="D1555" s="75" t="s">
        <v>18</v>
      </c>
      <c r="E1555" s="75" t="s">
        <v>209</v>
      </c>
      <c r="F1555" s="75" t="s">
        <v>210</v>
      </c>
      <c r="G1555" s="76">
        <v>2932128</v>
      </c>
      <c r="H1555" s="76">
        <v>2946585</v>
      </c>
      <c r="I1555" s="76">
        <v>2890513</v>
      </c>
      <c r="J1555" s="76">
        <v>0</v>
      </c>
      <c r="K1555" s="76">
        <v>0</v>
      </c>
      <c r="L1555" s="76">
        <v>0</v>
      </c>
      <c r="M1555" s="76">
        <v>1438407.89</v>
      </c>
      <c r="N1555" s="76">
        <v>1438407.89</v>
      </c>
      <c r="O1555" s="76">
        <v>1508177.11</v>
      </c>
      <c r="P1555" s="56">
        <f t="shared" si="49"/>
        <v>0.48816100333097462</v>
      </c>
    </row>
    <row r="1556" spans="1:16" ht="14.4" hidden="1" x14ac:dyDescent="0.2">
      <c r="A1556" s="75" t="s">
        <v>493</v>
      </c>
      <c r="B1556" s="75" t="s">
        <v>494</v>
      </c>
      <c r="C1556" s="58" t="str">
        <f t="shared" si="48"/>
        <v>21375805 CENTRO COSTAR. PRODUCCIÓN CINEMATOGRÁFIC</v>
      </c>
      <c r="D1556" s="75" t="s">
        <v>18</v>
      </c>
      <c r="E1556" s="75" t="s">
        <v>505</v>
      </c>
      <c r="F1556" s="75" t="s">
        <v>212</v>
      </c>
      <c r="G1556" s="76">
        <v>2529363</v>
      </c>
      <c r="H1556" s="76">
        <v>2541834</v>
      </c>
      <c r="I1556" s="76">
        <v>2493464</v>
      </c>
      <c r="J1556" s="76">
        <v>0</v>
      </c>
      <c r="K1556" s="76">
        <v>0</v>
      </c>
      <c r="L1556" s="76">
        <v>0</v>
      </c>
      <c r="M1556" s="76">
        <v>1240824.3799999999</v>
      </c>
      <c r="N1556" s="76">
        <v>1240824.3799999999</v>
      </c>
      <c r="O1556" s="76">
        <v>1301009.6200000001</v>
      </c>
      <c r="P1556" s="56">
        <f t="shared" si="49"/>
        <v>0.48816106008496224</v>
      </c>
    </row>
    <row r="1557" spans="1:16" ht="14.4" hidden="1" x14ac:dyDescent="0.2">
      <c r="A1557" s="75" t="s">
        <v>493</v>
      </c>
      <c r="B1557" s="75" t="s">
        <v>494</v>
      </c>
      <c r="C1557" s="58" t="str">
        <f t="shared" si="48"/>
        <v>21375805 CENTRO COSTAR. PRODUCCIÓN CINEMATOGRÁFIC</v>
      </c>
      <c r="D1557" s="75" t="s">
        <v>18</v>
      </c>
      <c r="E1557" s="75" t="s">
        <v>506</v>
      </c>
      <c r="F1557" s="75" t="s">
        <v>214</v>
      </c>
      <c r="G1557" s="76">
        <v>402765</v>
      </c>
      <c r="H1557" s="76">
        <v>404751</v>
      </c>
      <c r="I1557" s="76">
        <v>397049</v>
      </c>
      <c r="J1557" s="76">
        <v>0</v>
      </c>
      <c r="K1557" s="76">
        <v>0</v>
      </c>
      <c r="L1557" s="76">
        <v>0</v>
      </c>
      <c r="M1557" s="76">
        <v>197583.51</v>
      </c>
      <c r="N1557" s="76">
        <v>197583.51</v>
      </c>
      <c r="O1557" s="76">
        <v>207167.49</v>
      </c>
      <c r="P1557" s="56">
        <f t="shared" si="49"/>
        <v>0.48816064691625222</v>
      </c>
    </row>
    <row r="1558" spans="1:16" ht="14.4" hidden="1" x14ac:dyDescent="0.2">
      <c r="A1558" s="75" t="s">
        <v>493</v>
      </c>
      <c r="B1558" s="75" t="s">
        <v>494</v>
      </c>
      <c r="C1558" s="58" t="str">
        <f t="shared" si="48"/>
        <v>21375805 CENTRO COSTAR. PRODUCCIÓN CINEMATOGRÁFIC</v>
      </c>
      <c r="D1558" s="75" t="s">
        <v>18</v>
      </c>
      <c r="E1558" s="75" t="s">
        <v>217</v>
      </c>
      <c r="F1558" s="75" t="s">
        <v>218</v>
      </c>
      <c r="G1558" s="76">
        <v>390751200</v>
      </c>
      <c r="H1558" s="76">
        <v>390751200</v>
      </c>
      <c r="I1558" s="76">
        <v>214650866.46000001</v>
      </c>
      <c r="J1558" s="76">
        <v>0</v>
      </c>
      <c r="K1558" s="76">
        <v>0</v>
      </c>
      <c r="L1558" s="76">
        <v>0</v>
      </c>
      <c r="M1558" s="76">
        <v>26354392.710000001</v>
      </c>
      <c r="N1558" s="76">
        <v>26354392.710000001</v>
      </c>
      <c r="O1558" s="76">
        <v>364396807.29000002</v>
      </c>
      <c r="P1558" s="56">
        <f t="shared" si="49"/>
        <v>6.7445455599368598E-2</v>
      </c>
    </row>
    <row r="1559" spans="1:16" ht="14.4" hidden="1" x14ac:dyDescent="0.2">
      <c r="A1559" s="75" t="s">
        <v>493</v>
      </c>
      <c r="B1559" s="75" t="s">
        <v>494</v>
      </c>
      <c r="C1559" s="58" t="str">
        <f t="shared" si="48"/>
        <v>21375805 CENTRO COSTAR. PRODUCCIÓN CINEMATOGRÁFIC</v>
      </c>
      <c r="D1559" s="75" t="s">
        <v>18</v>
      </c>
      <c r="E1559" s="75" t="s">
        <v>221</v>
      </c>
      <c r="F1559" s="75" t="s">
        <v>222</v>
      </c>
      <c r="G1559" s="76">
        <v>390751200</v>
      </c>
      <c r="H1559" s="76">
        <v>390751200</v>
      </c>
      <c r="I1559" s="76">
        <v>214650866.46000001</v>
      </c>
      <c r="J1559" s="76">
        <v>0</v>
      </c>
      <c r="K1559" s="76">
        <v>0</v>
      </c>
      <c r="L1559" s="76">
        <v>0</v>
      </c>
      <c r="M1559" s="76">
        <v>26354392.710000001</v>
      </c>
      <c r="N1559" s="76">
        <v>26354392.710000001</v>
      </c>
      <c r="O1559" s="76">
        <v>364396807.29000002</v>
      </c>
      <c r="P1559" s="56">
        <f t="shared" si="49"/>
        <v>6.7445455599368598E-2</v>
      </c>
    </row>
    <row r="1560" spans="1:16" ht="14.4" hidden="1" x14ac:dyDescent="0.2">
      <c r="A1560" s="75" t="s">
        <v>493</v>
      </c>
      <c r="B1560" s="75" t="s">
        <v>494</v>
      </c>
      <c r="C1560" s="58" t="str">
        <f t="shared" si="48"/>
        <v>21375805 CENTRO COSTAR. PRODUCCIÓN CINEMATOGRÁFIC</v>
      </c>
      <c r="D1560" s="75" t="s">
        <v>18</v>
      </c>
      <c r="E1560" s="75" t="s">
        <v>223</v>
      </c>
      <c r="F1560" s="75" t="s">
        <v>224</v>
      </c>
      <c r="G1560" s="76">
        <v>1500000</v>
      </c>
      <c r="H1560" s="76">
        <v>1500000</v>
      </c>
      <c r="I1560" s="76">
        <v>1500000</v>
      </c>
      <c r="J1560" s="76">
        <v>0</v>
      </c>
      <c r="K1560" s="76">
        <v>0</v>
      </c>
      <c r="L1560" s="76">
        <v>0</v>
      </c>
      <c r="M1560" s="76">
        <v>0</v>
      </c>
      <c r="N1560" s="76">
        <v>0</v>
      </c>
      <c r="O1560" s="76">
        <v>1500000</v>
      </c>
      <c r="P1560" s="56">
        <f t="shared" si="49"/>
        <v>0</v>
      </c>
    </row>
    <row r="1561" spans="1:16" ht="14.4" hidden="1" x14ac:dyDescent="0.2">
      <c r="A1561" s="75" t="s">
        <v>493</v>
      </c>
      <c r="B1561" s="75" t="s">
        <v>494</v>
      </c>
      <c r="C1561" s="58" t="str">
        <f t="shared" si="48"/>
        <v>21375805 CENTRO COSTAR. PRODUCCIÓN CINEMATOGRÁFIC</v>
      </c>
      <c r="D1561" s="75" t="s">
        <v>18</v>
      </c>
      <c r="E1561" s="75" t="s">
        <v>227</v>
      </c>
      <c r="F1561" s="75" t="s">
        <v>228</v>
      </c>
      <c r="G1561" s="76">
        <v>1500000</v>
      </c>
      <c r="H1561" s="76">
        <v>1500000</v>
      </c>
      <c r="I1561" s="76">
        <v>1500000</v>
      </c>
      <c r="J1561" s="76">
        <v>0</v>
      </c>
      <c r="K1561" s="76">
        <v>0</v>
      </c>
      <c r="L1561" s="76">
        <v>0</v>
      </c>
      <c r="M1561" s="76">
        <v>0</v>
      </c>
      <c r="N1561" s="76">
        <v>0</v>
      </c>
      <c r="O1561" s="76">
        <v>1500000</v>
      </c>
      <c r="P1561" s="56">
        <f t="shared" si="49"/>
        <v>0</v>
      </c>
    </row>
    <row r="1562" spans="1:16" ht="14.4" hidden="1" x14ac:dyDescent="0.2">
      <c r="A1562" s="75" t="s">
        <v>493</v>
      </c>
      <c r="B1562" s="75" t="s">
        <v>494</v>
      </c>
      <c r="C1562" s="58" t="str">
        <f t="shared" si="48"/>
        <v>21375805 CENTRO COSTAR. PRODUCCIÓN CINEMATOGRÁFIC</v>
      </c>
      <c r="D1562" s="75" t="s">
        <v>18</v>
      </c>
      <c r="E1562" s="75" t="s">
        <v>241</v>
      </c>
      <c r="F1562" s="75" t="s">
        <v>242</v>
      </c>
      <c r="G1562" s="76">
        <v>81270000</v>
      </c>
      <c r="H1562" s="76">
        <v>81270000</v>
      </c>
      <c r="I1562" s="76">
        <v>81270000</v>
      </c>
      <c r="J1562" s="76">
        <v>0</v>
      </c>
      <c r="K1562" s="76">
        <v>0</v>
      </c>
      <c r="L1562" s="76">
        <v>0</v>
      </c>
      <c r="M1562" s="76">
        <v>81269994.909999996</v>
      </c>
      <c r="N1562" s="76">
        <v>81269994.909999996</v>
      </c>
      <c r="O1562" s="76">
        <v>5.09</v>
      </c>
      <c r="P1562" s="56">
        <f t="shared" si="49"/>
        <v>0.99999993736926296</v>
      </c>
    </row>
    <row r="1563" spans="1:16" ht="14.4" hidden="1" x14ac:dyDescent="0.2">
      <c r="A1563" s="75" t="s">
        <v>493</v>
      </c>
      <c r="B1563" s="75" t="s">
        <v>494</v>
      </c>
      <c r="C1563" s="58" t="str">
        <f t="shared" si="48"/>
        <v>21375805 CENTRO COSTAR. PRODUCCIÓN CINEMATOGRÁFIC</v>
      </c>
      <c r="D1563" s="75" t="s">
        <v>18</v>
      </c>
      <c r="E1563" s="75" t="s">
        <v>507</v>
      </c>
      <c r="F1563" s="75" t="s">
        <v>508</v>
      </c>
      <c r="G1563" s="76">
        <v>81270000</v>
      </c>
      <c r="H1563" s="76">
        <v>81270000</v>
      </c>
      <c r="I1563" s="76">
        <v>81270000</v>
      </c>
      <c r="J1563" s="76">
        <v>0</v>
      </c>
      <c r="K1563" s="76">
        <v>0</v>
      </c>
      <c r="L1563" s="76">
        <v>0</v>
      </c>
      <c r="M1563" s="76">
        <v>81269994.909999996</v>
      </c>
      <c r="N1563" s="76">
        <v>81269994.909999996</v>
      </c>
      <c r="O1563" s="76">
        <v>5.09</v>
      </c>
      <c r="P1563" s="56">
        <f t="shared" si="49"/>
        <v>0.99999993736926296</v>
      </c>
    </row>
    <row r="1564" spans="1:16" ht="14.4" hidden="1" x14ac:dyDescent="0.2">
      <c r="A1564" s="75" t="s">
        <v>493</v>
      </c>
      <c r="B1564" s="75" t="s">
        <v>494</v>
      </c>
      <c r="C1564" s="58" t="str">
        <f t="shared" si="48"/>
        <v>21375805 CENTRO COSTAR. PRODUCCIÓN CINEMATOGRÁFIC</v>
      </c>
      <c r="D1564" s="75" t="s">
        <v>251</v>
      </c>
      <c r="E1564" s="75" t="s">
        <v>252</v>
      </c>
      <c r="F1564" s="75" t="s">
        <v>253</v>
      </c>
      <c r="G1564" s="76">
        <v>9973000</v>
      </c>
      <c r="H1564" s="76">
        <v>21973000</v>
      </c>
      <c r="I1564" s="76">
        <v>9973000</v>
      </c>
      <c r="J1564" s="76">
        <v>0</v>
      </c>
      <c r="K1564" s="76">
        <v>0</v>
      </c>
      <c r="L1564" s="76">
        <v>0</v>
      </c>
      <c r="M1564" s="76">
        <v>5674753.1900000004</v>
      </c>
      <c r="N1564" s="76">
        <v>5674753.1900000004</v>
      </c>
      <c r="O1564" s="76">
        <v>16298246.810000001</v>
      </c>
      <c r="P1564" s="56">
        <f t="shared" si="49"/>
        <v>0.25826028261957862</v>
      </c>
    </row>
    <row r="1565" spans="1:16" ht="14.4" hidden="1" x14ac:dyDescent="0.2">
      <c r="A1565" s="75" t="s">
        <v>493</v>
      </c>
      <c r="B1565" s="75" t="s">
        <v>494</v>
      </c>
      <c r="C1565" s="58" t="str">
        <f t="shared" si="48"/>
        <v>21375805 CENTRO COSTAR. PRODUCCIÓN CINEMATOGRÁFIC</v>
      </c>
      <c r="D1565" s="75" t="s">
        <v>251</v>
      </c>
      <c r="E1565" s="75" t="s">
        <v>254</v>
      </c>
      <c r="F1565" s="75" t="s">
        <v>255</v>
      </c>
      <c r="G1565" s="76">
        <v>3958000</v>
      </c>
      <c r="H1565" s="76">
        <v>16958000</v>
      </c>
      <c r="I1565" s="76">
        <v>6658000</v>
      </c>
      <c r="J1565" s="76">
        <v>0</v>
      </c>
      <c r="K1565" s="76">
        <v>0</v>
      </c>
      <c r="L1565" s="76">
        <v>0</v>
      </c>
      <c r="M1565" s="76">
        <v>5674753.1900000004</v>
      </c>
      <c r="N1565" s="76">
        <v>5674753.1900000004</v>
      </c>
      <c r="O1565" s="76">
        <v>11283246.810000001</v>
      </c>
      <c r="P1565" s="56">
        <f t="shared" si="49"/>
        <v>0.33463575834414439</v>
      </c>
    </row>
    <row r="1566" spans="1:16" ht="14.4" hidden="1" x14ac:dyDescent="0.2">
      <c r="A1566" s="75" t="s">
        <v>493</v>
      </c>
      <c r="B1566" s="75" t="s">
        <v>494</v>
      </c>
      <c r="C1566" s="58" t="str">
        <f t="shared" si="48"/>
        <v>21375805 CENTRO COSTAR. PRODUCCIÓN CINEMATOGRÁFIC</v>
      </c>
      <c r="D1566" s="75" t="s">
        <v>251</v>
      </c>
      <c r="E1566" s="75" t="s">
        <v>262</v>
      </c>
      <c r="F1566" s="75" t="s">
        <v>263</v>
      </c>
      <c r="G1566" s="76">
        <v>2958000</v>
      </c>
      <c r="H1566" s="76">
        <v>15958000</v>
      </c>
      <c r="I1566" s="76">
        <v>5678000</v>
      </c>
      <c r="J1566" s="76">
        <v>0</v>
      </c>
      <c r="K1566" s="76">
        <v>0</v>
      </c>
      <c r="L1566" s="76">
        <v>0</v>
      </c>
      <c r="M1566" s="76">
        <v>5674753.1900000004</v>
      </c>
      <c r="N1566" s="76">
        <v>5674753.1900000004</v>
      </c>
      <c r="O1566" s="76">
        <v>10283246.810000001</v>
      </c>
      <c r="P1566" s="56">
        <f t="shared" si="49"/>
        <v>0.35560553891465096</v>
      </c>
    </row>
    <row r="1567" spans="1:16" ht="14.4" hidden="1" x14ac:dyDescent="0.2">
      <c r="A1567" s="75" t="s">
        <v>493</v>
      </c>
      <c r="B1567" s="75" t="s">
        <v>494</v>
      </c>
      <c r="C1567" s="58" t="str">
        <f t="shared" si="48"/>
        <v>21375805 CENTRO COSTAR. PRODUCCIÓN CINEMATOGRÁFIC</v>
      </c>
      <c r="D1567" s="75" t="s">
        <v>251</v>
      </c>
      <c r="E1567" s="75" t="s">
        <v>264</v>
      </c>
      <c r="F1567" s="75" t="s">
        <v>265</v>
      </c>
      <c r="G1567" s="76">
        <v>1000000</v>
      </c>
      <c r="H1567" s="76">
        <v>1000000</v>
      </c>
      <c r="I1567" s="76">
        <v>980000</v>
      </c>
      <c r="J1567" s="76">
        <v>0</v>
      </c>
      <c r="K1567" s="76">
        <v>0</v>
      </c>
      <c r="L1567" s="76">
        <v>0</v>
      </c>
      <c r="M1567" s="76">
        <v>0</v>
      </c>
      <c r="N1567" s="76">
        <v>0</v>
      </c>
      <c r="O1567" s="76">
        <v>1000000</v>
      </c>
      <c r="P1567" s="56">
        <f t="shared" si="49"/>
        <v>0</v>
      </c>
    </row>
    <row r="1568" spans="1:16" ht="14.4" hidden="1" x14ac:dyDescent="0.2">
      <c r="A1568" s="75" t="s">
        <v>493</v>
      </c>
      <c r="B1568" s="75" t="s">
        <v>494</v>
      </c>
      <c r="C1568" s="58" t="str">
        <f t="shared" si="48"/>
        <v>21375805 CENTRO COSTAR. PRODUCCIÓN CINEMATOGRÁFIC</v>
      </c>
      <c r="D1568" s="75" t="s">
        <v>251</v>
      </c>
      <c r="E1568" s="75" t="s">
        <v>272</v>
      </c>
      <c r="F1568" s="75" t="s">
        <v>273</v>
      </c>
      <c r="G1568" s="76">
        <v>6015000</v>
      </c>
      <c r="H1568" s="76">
        <v>5015000</v>
      </c>
      <c r="I1568" s="76">
        <v>3315000</v>
      </c>
      <c r="J1568" s="76">
        <v>0</v>
      </c>
      <c r="K1568" s="76">
        <v>0</v>
      </c>
      <c r="L1568" s="76">
        <v>0</v>
      </c>
      <c r="M1568" s="76">
        <v>0</v>
      </c>
      <c r="N1568" s="76">
        <v>0</v>
      </c>
      <c r="O1568" s="76">
        <v>5015000</v>
      </c>
      <c r="P1568" s="56">
        <f t="shared" si="49"/>
        <v>0</v>
      </c>
    </row>
    <row r="1569" spans="1:16" ht="14.4" hidden="1" x14ac:dyDescent="0.2">
      <c r="A1569" s="75" t="s">
        <v>493</v>
      </c>
      <c r="B1569" s="75" t="s">
        <v>494</v>
      </c>
      <c r="C1569" s="58" t="str">
        <f t="shared" si="48"/>
        <v>21375805 CENTRO COSTAR. PRODUCCIÓN CINEMATOGRÁFIC</v>
      </c>
      <c r="D1569" s="75" t="s">
        <v>251</v>
      </c>
      <c r="E1569" s="75" t="s">
        <v>274</v>
      </c>
      <c r="F1569" s="75" t="s">
        <v>275</v>
      </c>
      <c r="G1569" s="76">
        <v>6015000</v>
      </c>
      <c r="H1569" s="76">
        <v>5015000</v>
      </c>
      <c r="I1569" s="76">
        <v>3315000</v>
      </c>
      <c r="J1569" s="76">
        <v>0</v>
      </c>
      <c r="K1569" s="76">
        <v>0</v>
      </c>
      <c r="L1569" s="76">
        <v>0</v>
      </c>
      <c r="M1569" s="76">
        <v>0</v>
      </c>
      <c r="N1569" s="76">
        <v>0</v>
      </c>
      <c r="O1569" s="76">
        <v>5015000</v>
      </c>
      <c r="P1569" s="56">
        <f t="shared" si="49"/>
        <v>0</v>
      </c>
    </row>
    <row r="1570" spans="1:16" ht="14.4" x14ac:dyDescent="0.2">
      <c r="A1570" s="75" t="s">
        <v>509</v>
      </c>
      <c r="B1570" s="75" t="s">
        <v>510</v>
      </c>
      <c r="C1570" s="58" t="str">
        <f t="shared" si="48"/>
        <v>21375806 CENTRO DE PRODUCCÓN ARTÍSTICA Y CULTURAL</v>
      </c>
      <c r="D1570" s="75" t="s">
        <v>18</v>
      </c>
      <c r="E1570" s="75" t="s">
        <v>19</v>
      </c>
      <c r="F1570" s="75" t="s">
        <v>19</v>
      </c>
      <c r="G1570" s="76">
        <v>1736411988</v>
      </c>
      <c r="H1570" s="76">
        <v>1723278206</v>
      </c>
      <c r="I1570" s="76">
        <v>1261783513.0999999</v>
      </c>
      <c r="J1570" s="76">
        <v>559066961.69000006</v>
      </c>
      <c r="K1570" s="76">
        <v>147341296.25</v>
      </c>
      <c r="L1570" s="76">
        <v>0</v>
      </c>
      <c r="M1570" s="76">
        <v>208063085.47</v>
      </c>
      <c r="N1570" s="76">
        <v>198778827.16999999</v>
      </c>
      <c r="O1570" s="76">
        <v>808806862.59000003</v>
      </c>
      <c r="P1570" s="56">
        <f t="shared" si="49"/>
        <v>0.12073679383025865</v>
      </c>
    </row>
    <row r="1571" spans="1:16" ht="14.4" x14ac:dyDescent="0.2">
      <c r="A1571" s="75" t="s">
        <v>509</v>
      </c>
      <c r="B1571" s="75" t="s">
        <v>510</v>
      </c>
      <c r="C1571" s="58" t="str">
        <f t="shared" si="48"/>
        <v>21375806 CENTRO DE PRODUCCÓN ARTÍSTICA Y CULTURAL</v>
      </c>
      <c r="D1571" s="75" t="s">
        <v>18</v>
      </c>
      <c r="E1571" s="75" t="s">
        <v>21</v>
      </c>
      <c r="F1571" s="75" t="s">
        <v>22</v>
      </c>
      <c r="G1571" s="76">
        <v>252793878</v>
      </c>
      <c r="H1571" s="76">
        <v>257496780</v>
      </c>
      <c r="I1571" s="76">
        <v>253961291</v>
      </c>
      <c r="J1571" s="76">
        <v>0</v>
      </c>
      <c r="K1571" s="76">
        <v>18442725</v>
      </c>
      <c r="L1571" s="76">
        <v>0</v>
      </c>
      <c r="M1571" s="76">
        <v>131254459.36</v>
      </c>
      <c r="N1571" s="76">
        <v>131254459.36</v>
      </c>
      <c r="O1571" s="76">
        <v>107799595.64</v>
      </c>
      <c r="P1571" s="56">
        <f t="shared" si="49"/>
        <v>0.50973242989679324</v>
      </c>
    </row>
    <row r="1572" spans="1:16" ht="14.4" x14ac:dyDescent="0.2">
      <c r="A1572" s="75" t="s">
        <v>509</v>
      </c>
      <c r="B1572" s="75" t="s">
        <v>510</v>
      </c>
      <c r="C1572" s="58" t="str">
        <f t="shared" si="48"/>
        <v>21375806 CENTRO DE PRODUCCÓN ARTÍSTICA Y CULTURAL</v>
      </c>
      <c r="D1572" s="75" t="s">
        <v>18</v>
      </c>
      <c r="E1572" s="75" t="s">
        <v>23</v>
      </c>
      <c r="F1572" s="75" t="s">
        <v>24</v>
      </c>
      <c r="G1572" s="76">
        <v>115491000</v>
      </c>
      <c r="H1572" s="76">
        <v>126170462</v>
      </c>
      <c r="I1572" s="76">
        <v>123408362</v>
      </c>
      <c r="J1572" s="76">
        <v>0</v>
      </c>
      <c r="K1572" s="76">
        <v>0</v>
      </c>
      <c r="L1572" s="76">
        <v>0</v>
      </c>
      <c r="M1572" s="76">
        <v>65322049.380000003</v>
      </c>
      <c r="N1572" s="76">
        <v>65322049.380000003</v>
      </c>
      <c r="O1572" s="76">
        <v>60848412.619999997</v>
      </c>
      <c r="P1572" s="56">
        <f t="shared" si="49"/>
        <v>0.51772854235882881</v>
      </c>
    </row>
    <row r="1573" spans="1:16" ht="14.4" x14ac:dyDescent="0.2">
      <c r="A1573" s="75" t="s">
        <v>509</v>
      </c>
      <c r="B1573" s="75" t="s">
        <v>510</v>
      </c>
      <c r="C1573" s="58" t="str">
        <f t="shared" si="48"/>
        <v>21375806 CENTRO DE PRODUCCÓN ARTÍSTICA Y CULTURAL</v>
      </c>
      <c r="D1573" s="75" t="s">
        <v>18</v>
      </c>
      <c r="E1573" s="75" t="s">
        <v>25</v>
      </c>
      <c r="F1573" s="75" t="s">
        <v>26</v>
      </c>
      <c r="G1573" s="76">
        <v>113991000</v>
      </c>
      <c r="H1573" s="76">
        <v>126170462</v>
      </c>
      <c r="I1573" s="76">
        <v>123408362</v>
      </c>
      <c r="J1573" s="76">
        <v>0</v>
      </c>
      <c r="K1573" s="76">
        <v>0</v>
      </c>
      <c r="L1573" s="76">
        <v>0</v>
      </c>
      <c r="M1573" s="76">
        <v>65322049.380000003</v>
      </c>
      <c r="N1573" s="76">
        <v>65322049.380000003</v>
      </c>
      <c r="O1573" s="76">
        <v>60848412.619999997</v>
      </c>
      <c r="P1573" s="56">
        <f t="shared" si="49"/>
        <v>0.51772854235882881</v>
      </c>
    </row>
    <row r="1574" spans="1:16" ht="14.4" x14ac:dyDescent="0.2">
      <c r="A1574" s="75" t="s">
        <v>509</v>
      </c>
      <c r="B1574" s="75" t="s">
        <v>510</v>
      </c>
      <c r="C1574" s="58" t="str">
        <f t="shared" si="48"/>
        <v>21375806 CENTRO DE PRODUCCÓN ARTÍSTICA Y CULTURAL</v>
      </c>
      <c r="D1574" s="75" t="s">
        <v>18</v>
      </c>
      <c r="E1574" s="75" t="s">
        <v>27</v>
      </c>
      <c r="F1574" s="75" t="s">
        <v>28</v>
      </c>
      <c r="G1574" s="76">
        <v>1500000</v>
      </c>
      <c r="H1574" s="76">
        <v>0</v>
      </c>
      <c r="I1574" s="76">
        <v>0</v>
      </c>
      <c r="J1574" s="76">
        <v>0</v>
      </c>
      <c r="K1574" s="76">
        <v>0</v>
      </c>
      <c r="L1574" s="76">
        <v>0</v>
      </c>
      <c r="M1574" s="76">
        <v>0</v>
      </c>
      <c r="N1574" s="76">
        <v>0</v>
      </c>
      <c r="O1574" s="76">
        <v>0</v>
      </c>
      <c r="P1574" s="56">
        <f t="shared" si="49"/>
        <v>0</v>
      </c>
    </row>
    <row r="1575" spans="1:16" ht="14.4" x14ac:dyDescent="0.2">
      <c r="A1575" s="75" t="s">
        <v>509</v>
      </c>
      <c r="B1575" s="75" t="s">
        <v>510</v>
      </c>
      <c r="C1575" s="58" t="str">
        <f t="shared" si="48"/>
        <v>21375806 CENTRO DE PRODUCCÓN ARTÍSTICA Y CULTURAL</v>
      </c>
      <c r="D1575" s="75" t="s">
        <v>18</v>
      </c>
      <c r="E1575" s="75" t="s">
        <v>29</v>
      </c>
      <c r="F1575" s="75" t="s">
        <v>30</v>
      </c>
      <c r="G1575" s="76">
        <v>16500000</v>
      </c>
      <c r="H1575" s="76">
        <v>16500000</v>
      </c>
      <c r="I1575" s="76">
        <v>16500000</v>
      </c>
      <c r="J1575" s="76">
        <v>0</v>
      </c>
      <c r="K1575" s="76">
        <v>0</v>
      </c>
      <c r="L1575" s="76">
        <v>0</v>
      </c>
      <c r="M1575" s="76">
        <v>5875191.9100000001</v>
      </c>
      <c r="N1575" s="76">
        <v>5875191.9100000001</v>
      </c>
      <c r="O1575" s="76">
        <v>10624808.09</v>
      </c>
      <c r="P1575" s="56">
        <f t="shared" si="49"/>
        <v>0.35607223696969698</v>
      </c>
    </row>
    <row r="1576" spans="1:16" ht="14.4" x14ac:dyDescent="0.2">
      <c r="A1576" s="75" t="s">
        <v>509</v>
      </c>
      <c r="B1576" s="75" t="s">
        <v>510</v>
      </c>
      <c r="C1576" s="58" t="str">
        <f t="shared" si="48"/>
        <v>21375806 CENTRO DE PRODUCCÓN ARTÍSTICA Y CULTURAL</v>
      </c>
      <c r="D1576" s="75" t="s">
        <v>18</v>
      </c>
      <c r="E1576" s="75" t="s">
        <v>31</v>
      </c>
      <c r="F1576" s="75" t="s">
        <v>32</v>
      </c>
      <c r="G1576" s="76">
        <v>16500000</v>
      </c>
      <c r="H1576" s="76">
        <v>16500000</v>
      </c>
      <c r="I1576" s="76">
        <v>16500000</v>
      </c>
      <c r="J1576" s="76">
        <v>0</v>
      </c>
      <c r="K1576" s="76">
        <v>0</v>
      </c>
      <c r="L1576" s="76">
        <v>0</v>
      </c>
      <c r="M1576" s="76">
        <v>5875191.9100000001</v>
      </c>
      <c r="N1576" s="76">
        <v>5875191.9100000001</v>
      </c>
      <c r="O1576" s="76">
        <v>10624808.09</v>
      </c>
      <c r="P1576" s="56">
        <f t="shared" si="49"/>
        <v>0.35607223696969698</v>
      </c>
    </row>
    <row r="1577" spans="1:16" ht="14.4" x14ac:dyDescent="0.2">
      <c r="A1577" s="75" t="s">
        <v>509</v>
      </c>
      <c r="B1577" s="75" t="s">
        <v>510</v>
      </c>
      <c r="C1577" s="58" t="str">
        <f t="shared" si="48"/>
        <v>21375806 CENTRO DE PRODUCCÓN ARTÍSTICA Y CULTURAL</v>
      </c>
      <c r="D1577" s="75" t="s">
        <v>18</v>
      </c>
      <c r="E1577" s="75" t="s">
        <v>33</v>
      </c>
      <c r="F1577" s="75" t="s">
        <v>34</v>
      </c>
      <c r="G1577" s="76">
        <v>81923177</v>
      </c>
      <c r="H1577" s="76">
        <v>75262331</v>
      </c>
      <c r="I1577" s="76">
        <v>75032248</v>
      </c>
      <c r="J1577" s="76">
        <v>0</v>
      </c>
      <c r="K1577" s="76">
        <v>0</v>
      </c>
      <c r="L1577" s="76">
        <v>0</v>
      </c>
      <c r="M1577" s="76">
        <v>39620242.07</v>
      </c>
      <c r="N1577" s="76">
        <v>39620242.07</v>
      </c>
      <c r="O1577" s="76">
        <v>35642088.93</v>
      </c>
      <c r="P1577" s="56">
        <f t="shared" si="49"/>
        <v>0.52642858045414509</v>
      </c>
    </row>
    <row r="1578" spans="1:16" ht="14.4" x14ac:dyDescent="0.2">
      <c r="A1578" s="75" t="s">
        <v>509</v>
      </c>
      <c r="B1578" s="75" t="s">
        <v>510</v>
      </c>
      <c r="C1578" s="58" t="str">
        <f t="shared" si="48"/>
        <v>21375806 CENTRO DE PRODUCCÓN ARTÍSTICA Y CULTURAL</v>
      </c>
      <c r="D1578" s="75" t="s">
        <v>18</v>
      </c>
      <c r="E1578" s="75" t="s">
        <v>35</v>
      </c>
      <c r="F1578" s="75" t="s">
        <v>36</v>
      </c>
      <c r="G1578" s="76">
        <v>21000000</v>
      </c>
      <c r="H1578" s="76">
        <v>20175117</v>
      </c>
      <c r="I1578" s="76">
        <v>20175117</v>
      </c>
      <c r="J1578" s="76">
        <v>0</v>
      </c>
      <c r="K1578" s="76">
        <v>0</v>
      </c>
      <c r="L1578" s="76">
        <v>0</v>
      </c>
      <c r="M1578" s="76">
        <v>10873849.9</v>
      </c>
      <c r="N1578" s="76">
        <v>10873849.9</v>
      </c>
      <c r="O1578" s="76">
        <v>9301267.0999999996</v>
      </c>
      <c r="P1578" s="56">
        <f t="shared" si="49"/>
        <v>0.53897332540872012</v>
      </c>
    </row>
    <row r="1579" spans="1:16" ht="14.4" x14ac:dyDescent="0.2">
      <c r="A1579" s="75" t="s">
        <v>509</v>
      </c>
      <c r="B1579" s="75" t="s">
        <v>510</v>
      </c>
      <c r="C1579" s="58" t="str">
        <f t="shared" si="48"/>
        <v>21375806 CENTRO DE PRODUCCÓN ARTÍSTICA Y CULTURAL</v>
      </c>
      <c r="D1579" s="75" t="s">
        <v>18</v>
      </c>
      <c r="E1579" s="75" t="s">
        <v>37</v>
      </c>
      <c r="F1579" s="75" t="s">
        <v>38</v>
      </c>
      <c r="G1579" s="76">
        <v>27641870</v>
      </c>
      <c r="H1579" s="76">
        <v>22766120</v>
      </c>
      <c r="I1579" s="76">
        <v>22766120</v>
      </c>
      <c r="J1579" s="76">
        <v>0</v>
      </c>
      <c r="K1579" s="76">
        <v>0</v>
      </c>
      <c r="L1579" s="76">
        <v>0</v>
      </c>
      <c r="M1579" s="76">
        <v>13147240.99</v>
      </c>
      <c r="N1579" s="76">
        <v>13147240.99</v>
      </c>
      <c r="O1579" s="76">
        <v>9618879.0099999998</v>
      </c>
      <c r="P1579" s="56">
        <f t="shared" si="49"/>
        <v>0.57749150887371237</v>
      </c>
    </row>
    <row r="1580" spans="1:16" ht="14.4" x14ac:dyDescent="0.2">
      <c r="A1580" s="75" t="s">
        <v>509</v>
      </c>
      <c r="B1580" s="75" t="s">
        <v>510</v>
      </c>
      <c r="C1580" s="58" t="str">
        <f t="shared" si="48"/>
        <v>21375806 CENTRO DE PRODUCCÓN ARTÍSTICA Y CULTURAL</v>
      </c>
      <c r="D1580" s="75" t="s">
        <v>18</v>
      </c>
      <c r="E1580" s="75" t="s">
        <v>39</v>
      </c>
      <c r="F1580" s="75" t="s">
        <v>40</v>
      </c>
      <c r="G1580" s="76">
        <v>16254304</v>
      </c>
      <c r="H1580" s="76">
        <v>16544091</v>
      </c>
      <c r="I1580" s="76">
        <v>16314008</v>
      </c>
      <c r="J1580" s="76">
        <v>0</v>
      </c>
      <c r="K1580" s="76">
        <v>0</v>
      </c>
      <c r="L1580" s="76">
        <v>0</v>
      </c>
      <c r="M1580" s="76">
        <v>426572.44</v>
      </c>
      <c r="N1580" s="76">
        <v>426572.44</v>
      </c>
      <c r="O1580" s="76">
        <v>16117518.560000001</v>
      </c>
      <c r="P1580" s="56">
        <f t="shared" si="49"/>
        <v>2.5783975680501274E-2</v>
      </c>
    </row>
    <row r="1581" spans="1:16" ht="14.4" x14ac:dyDescent="0.2">
      <c r="A1581" s="75" t="s">
        <v>509</v>
      </c>
      <c r="B1581" s="75" t="s">
        <v>510</v>
      </c>
      <c r="C1581" s="58" t="str">
        <f t="shared" si="48"/>
        <v>21375806 CENTRO DE PRODUCCÓN ARTÍSTICA Y CULTURAL</v>
      </c>
      <c r="D1581" s="75" t="s">
        <v>18</v>
      </c>
      <c r="E1581" s="75" t="s">
        <v>41</v>
      </c>
      <c r="F1581" s="75" t="s">
        <v>42</v>
      </c>
      <c r="G1581" s="76">
        <v>13527003</v>
      </c>
      <c r="H1581" s="76">
        <v>12277003</v>
      </c>
      <c r="I1581" s="76">
        <v>12277003</v>
      </c>
      <c r="J1581" s="76">
        <v>0</v>
      </c>
      <c r="K1581" s="76">
        <v>0</v>
      </c>
      <c r="L1581" s="76">
        <v>0</v>
      </c>
      <c r="M1581" s="76">
        <v>12242227.140000001</v>
      </c>
      <c r="N1581" s="76">
        <v>12242227.140000001</v>
      </c>
      <c r="O1581" s="76">
        <v>34775.86</v>
      </c>
      <c r="P1581" s="56">
        <f t="shared" si="49"/>
        <v>0.99716739826486978</v>
      </c>
    </row>
    <row r="1582" spans="1:16" ht="14.4" x14ac:dyDescent="0.2">
      <c r="A1582" s="75" t="s">
        <v>509</v>
      </c>
      <c r="B1582" s="75" t="s">
        <v>510</v>
      </c>
      <c r="C1582" s="58" t="str">
        <f t="shared" si="48"/>
        <v>21375806 CENTRO DE PRODUCCÓN ARTÍSTICA Y CULTURAL</v>
      </c>
      <c r="D1582" s="75" t="s">
        <v>18</v>
      </c>
      <c r="E1582" s="75" t="s">
        <v>43</v>
      </c>
      <c r="F1582" s="75" t="s">
        <v>44</v>
      </c>
      <c r="G1582" s="76">
        <v>3500000</v>
      </c>
      <c r="H1582" s="76">
        <v>3500000</v>
      </c>
      <c r="I1582" s="76">
        <v>3500000</v>
      </c>
      <c r="J1582" s="76">
        <v>0</v>
      </c>
      <c r="K1582" s="76">
        <v>0</v>
      </c>
      <c r="L1582" s="76">
        <v>0</v>
      </c>
      <c r="M1582" s="76">
        <v>2930351.6</v>
      </c>
      <c r="N1582" s="76">
        <v>2930351.6</v>
      </c>
      <c r="O1582" s="76">
        <v>569648.4</v>
      </c>
      <c r="P1582" s="56">
        <f t="shared" si="49"/>
        <v>0.8372433142857143</v>
      </c>
    </row>
    <row r="1583" spans="1:16" ht="14.4" x14ac:dyDescent="0.2">
      <c r="A1583" s="75" t="s">
        <v>509</v>
      </c>
      <c r="B1583" s="75" t="s">
        <v>510</v>
      </c>
      <c r="C1583" s="58" t="str">
        <f t="shared" si="48"/>
        <v>21375806 CENTRO DE PRODUCCÓN ARTÍSTICA Y CULTURAL</v>
      </c>
      <c r="D1583" s="75" t="s">
        <v>18</v>
      </c>
      <c r="E1583" s="75" t="s">
        <v>45</v>
      </c>
      <c r="F1583" s="75" t="s">
        <v>46</v>
      </c>
      <c r="G1583" s="76">
        <v>19271839</v>
      </c>
      <c r="H1583" s="76">
        <v>19611025</v>
      </c>
      <c r="I1583" s="76">
        <v>19341720</v>
      </c>
      <c r="J1583" s="76">
        <v>0</v>
      </c>
      <c r="K1583" s="76">
        <v>9141670</v>
      </c>
      <c r="L1583" s="76">
        <v>0</v>
      </c>
      <c r="M1583" s="76">
        <v>10130169</v>
      </c>
      <c r="N1583" s="76">
        <v>10130169</v>
      </c>
      <c r="O1583" s="76">
        <v>339186</v>
      </c>
      <c r="P1583" s="56">
        <f t="shared" si="49"/>
        <v>0.51655479507062996</v>
      </c>
    </row>
    <row r="1584" spans="1:16" ht="14.4" x14ac:dyDescent="0.2">
      <c r="A1584" s="75" t="s">
        <v>509</v>
      </c>
      <c r="B1584" s="75" t="s">
        <v>510</v>
      </c>
      <c r="C1584" s="58" t="str">
        <f t="shared" si="48"/>
        <v>21375806 CENTRO DE PRODUCCÓN ARTÍSTICA Y CULTURAL</v>
      </c>
      <c r="D1584" s="75" t="s">
        <v>18</v>
      </c>
      <c r="E1584" s="75" t="s">
        <v>511</v>
      </c>
      <c r="F1584" s="75" t="s">
        <v>48</v>
      </c>
      <c r="G1584" s="76">
        <v>18283539</v>
      </c>
      <c r="H1584" s="76">
        <v>18605331</v>
      </c>
      <c r="I1584" s="76">
        <v>18349837</v>
      </c>
      <c r="J1584" s="76">
        <v>0</v>
      </c>
      <c r="K1584" s="76">
        <v>8672862</v>
      </c>
      <c r="L1584" s="76">
        <v>0</v>
      </c>
      <c r="M1584" s="76">
        <v>9610677</v>
      </c>
      <c r="N1584" s="76">
        <v>9610677</v>
      </c>
      <c r="O1584" s="76">
        <v>321792</v>
      </c>
      <c r="P1584" s="56">
        <f t="shared" si="49"/>
        <v>0.51655501318412445</v>
      </c>
    </row>
    <row r="1585" spans="1:16" ht="14.4" x14ac:dyDescent="0.2">
      <c r="A1585" s="75" t="s">
        <v>509</v>
      </c>
      <c r="B1585" s="75" t="s">
        <v>510</v>
      </c>
      <c r="C1585" s="58" t="str">
        <f t="shared" si="48"/>
        <v>21375806 CENTRO DE PRODUCCÓN ARTÍSTICA Y CULTURAL</v>
      </c>
      <c r="D1585" s="75" t="s">
        <v>18</v>
      </c>
      <c r="E1585" s="75" t="s">
        <v>512</v>
      </c>
      <c r="F1585" s="75" t="s">
        <v>50</v>
      </c>
      <c r="G1585" s="76">
        <v>988300</v>
      </c>
      <c r="H1585" s="76">
        <v>1005694</v>
      </c>
      <c r="I1585" s="76">
        <v>991883</v>
      </c>
      <c r="J1585" s="76">
        <v>0</v>
      </c>
      <c r="K1585" s="76">
        <v>468808</v>
      </c>
      <c r="L1585" s="76">
        <v>0</v>
      </c>
      <c r="M1585" s="76">
        <v>519492</v>
      </c>
      <c r="N1585" s="76">
        <v>519492</v>
      </c>
      <c r="O1585" s="76">
        <v>17394</v>
      </c>
      <c r="P1585" s="56">
        <f t="shared" si="49"/>
        <v>0.51655075997271538</v>
      </c>
    </row>
    <row r="1586" spans="1:16" ht="14.4" x14ac:dyDescent="0.2">
      <c r="A1586" s="75" t="s">
        <v>509</v>
      </c>
      <c r="B1586" s="75" t="s">
        <v>510</v>
      </c>
      <c r="C1586" s="58" t="str">
        <f t="shared" si="48"/>
        <v>21375806 CENTRO DE PRODUCCÓN ARTÍSTICA Y CULTURAL</v>
      </c>
      <c r="D1586" s="75" t="s">
        <v>18</v>
      </c>
      <c r="E1586" s="75" t="s">
        <v>51</v>
      </c>
      <c r="F1586" s="75" t="s">
        <v>52</v>
      </c>
      <c r="G1586" s="76">
        <v>19607862</v>
      </c>
      <c r="H1586" s="76">
        <v>19952962</v>
      </c>
      <c r="I1586" s="76">
        <v>19678961</v>
      </c>
      <c r="J1586" s="76">
        <v>0</v>
      </c>
      <c r="K1586" s="76">
        <v>9301055</v>
      </c>
      <c r="L1586" s="76">
        <v>0</v>
      </c>
      <c r="M1586" s="76">
        <v>10306807</v>
      </c>
      <c r="N1586" s="76">
        <v>10306807</v>
      </c>
      <c r="O1586" s="76">
        <v>345100</v>
      </c>
      <c r="P1586" s="56">
        <f t="shared" si="49"/>
        <v>0.51655523626016031</v>
      </c>
    </row>
    <row r="1587" spans="1:16" ht="14.4" x14ac:dyDescent="0.2">
      <c r="A1587" s="75" t="s">
        <v>509</v>
      </c>
      <c r="B1587" s="75" t="s">
        <v>510</v>
      </c>
      <c r="C1587" s="58" t="str">
        <f t="shared" si="48"/>
        <v>21375806 CENTRO DE PRODUCCÓN ARTÍSTICA Y CULTURAL</v>
      </c>
      <c r="D1587" s="75" t="s">
        <v>18</v>
      </c>
      <c r="E1587" s="75" t="s">
        <v>513</v>
      </c>
      <c r="F1587" s="75" t="s">
        <v>54</v>
      </c>
      <c r="G1587" s="76">
        <v>10713166</v>
      </c>
      <c r="H1587" s="76">
        <v>10901719</v>
      </c>
      <c r="I1587" s="76">
        <v>10752013</v>
      </c>
      <c r="J1587" s="76">
        <v>0</v>
      </c>
      <c r="K1587" s="76">
        <v>5081829</v>
      </c>
      <c r="L1587" s="76">
        <v>0</v>
      </c>
      <c r="M1587" s="76">
        <v>5631337</v>
      </c>
      <c r="N1587" s="76">
        <v>5631337</v>
      </c>
      <c r="O1587" s="76">
        <v>188553</v>
      </c>
      <c r="P1587" s="56">
        <f t="shared" si="49"/>
        <v>0.51655495798414908</v>
      </c>
    </row>
    <row r="1588" spans="1:16" ht="14.4" x14ac:dyDescent="0.2">
      <c r="A1588" s="75" t="s">
        <v>509</v>
      </c>
      <c r="B1588" s="75" t="s">
        <v>510</v>
      </c>
      <c r="C1588" s="58" t="str">
        <f t="shared" si="48"/>
        <v>21375806 CENTRO DE PRODUCCÓN ARTÍSTICA Y CULTURAL</v>
      </c>
      <c r="D1588" s="75" t="s">
        <v>18</v>
      </c>
      <c r="E1588" s="75" t="s">
        <v>514</v>
      </c>
      <c r="F1588" s="75" t="s">
        <v>56</v>
      </c>
      <c r="G1588" s="76">
        <v>5929797</v>
      </c>
      <c r="H1588" s="76">
        <v>6034162</v>
      </c>
      <c r="I1588" s="76">
        <v>5951299</v>
      </c>
      <c r="J1588" s="76">
        <v>0</v>
      </c>
      <c r="K1588" s="76">
        <v>2812814</v>
      </c>
      <c r="L1588" s="76">
        <v>0</v>
      </c>
      <c r="M1588" s="76">
        <v>3116983</v>
      </c>
      <c r="N1588" s="76">
        <v>3116983</v>
      </c>
      <c r="O1588" s="76">
        <v>104365</v>
      </c>
      <c r="P1588" s="56">
        <f t="shared" si="49"/>
        <v>0.51655606859742909</v>
      </c>
    </row>
    <row r="1589" spans="1:16" ht="14.4" x14ac:dyDescent="0.2">
      <c r="A1589" s="75" t="s">
        <v>509</v>
      </c>
      <c r="B1589" s="75" t="s">
        <v>510</v>
      </c>
      <c r="C1589" s="58" t="str">
        <f t="shared" si="48"/>
        <v>21375806 CENTRO DE PRODUCCÓN ARTÍSTICA Y CULTURAL</v>
      </c>
      <c r="D1589" s="75" t="s">
        <v>18</v>
      </c>
      <c r="E1589" s="75" t="s">
        <v>515</v>
      </c>
      <c r="F1589" s="75" t="s">
        <v>58</v>
      </c>
      <c r="G1589" s="76">
        <v>2964899</v>
      </c>
      <c r="H1589" s="76">
        <v>3017081</v>
      </c>
      <c r="I1589" s="76">
        <v>2975649</v>
      </c>
      <c r="J1589" s="76">
        <v>0</v>
      </c>
      <c r="K1589" s="76">
        <v>1406412</v>
      </c>
      <c r="L1589" s="76">
        <v>0</v>
      </c>
      <c r="M1589" s="76">
        <v>1558487</v>
      </c>
      <c r="N1589" s="76">
        <v>1558487</v>
      </c>
      <c r="O1589" s="76">
        <v>52182</v>
      </c>
      <c r="P1589" s="56">
        <f t="shared" si="49"/>
        <v>0.51655457708957764</v>
      </c>
    </row>
    <row r="1590" spans="1:16" ht="14.4" x14ac:dyDescent="0.2">
      <c r="A1590" s="75" t="s">
        <v>509</v>
      </c>
      <c r="B1590" s="75" t="s">
        <v>510</v>
      </c>
      <c r="C1590" s="58" t="str">
        <f t="shared" si="48"/>
        <v>21375806 CENTRO DE PRODUCCÓN ARTÍSTICA Y CULTURAL</v>
      </c>
      <c r="D1590" s="75" t="s">
        <v>18</v>
      </c>
      <c r="E1590" s="75" t="s">
        <v>61</v>
      </c>
      <c r="F1590" s="75" t="s">
        <v>62</v>
      </c>
      <c r="G1590" s="76">
        <v>1165686091</v>
      </c>
      <c r="H1590" s="76">
        <v>1155686091</v>
      </c>
      <c r="I1590" s="76">
        <v>909916773.24000001</v>
      </c>
      <c r="J1590" s="76">
        <v>556490120.97000003</v>
      </c>
      <c r="K1590" s="76">
        <v>120874502.68000001</v>
      </c>
      <c r="L1590" s="76">
        <v>0</v>
      </c>
      <c r="M1590" s="76">
        <v>73655602.060000002</v>
      </c>
      <c r="N1590" s="76">
        <v>64371343.759999998</v>
      </c>
      <c r="O1590" s="76">
        <v>404665865.29000002</v>
      </c>
      <c r="P1590" s="56">
        <f t="shared" si="49"/>
        <v>6.3733225339994162E-2</v>
      </c>
    </row>
    <row r="1591" spans="1:16" ht="14.4" x14ac:dyDescent="0.2">
      <c r="A1591" s="75" t="s">
        <v>509</v>
      </c>
      <c r="B1591" s="75" t="s">
        <v>510</v>
      </c>
      <c r="C1591" s="58" t="str">
        <f t="shared" si="48"/>
        <v>21375806 CENTRO DE PRODUCCÓN ARTÍSTICA Y CULTURAL</v>
      </c>
      <c r="D1591" s="75" t="s">
        <v>18</v>
      </c>
      <c r="E1591" s="75" t="s">
        <v>63</v>
      </c>
      <c r="F1591" s="75" t="s">
        <v>64</v>
      </c>
      <c r="G1591" s="76">
        <v>305455000</v>
      </c>
      <c r="H1591" s="76">
        <v>304000000</v>
      </c>
      <c r="I1591" s="76">
        <v>282937139.38999999</v>
      </c>
      <c r="J1591" s="76">
        <v>265148697.53999999</v>
      </c>
      <c r="K1591" s="76">
        <v>0</v>
      </c>
      <c r="L1591" s="76">
        <v>0</v>
      </c>
      <c r="M1591" s="76">
        <v>0</v>
      </c>
      <c r="N1591" s="76">
        <v>0</v>
      </c>
      <c r="O1591" s="76">
        <v>38851302.460000001</v>
      </c>
      <c r="P1591" s="56">
        <f t="shared" si="49"/>
        <v>0</v>
      </c>
    </row>
    <row r="1592" spans="1:16" ht="14.4" x14ac:dyDescent="0.2">
      <c r="A1592" s="75" t="s">
        <v>509</v>
      </c>
      <c r="B1592" s="75" t="s">
        <v>510</v>
      </c>
      <c r="C1592" s="58" t="str">
        <f t="shared" si="48"/>
        <v>21375806 CENTRO DE PRODUCCÓN ARTÍSTICA Y CULTURAL</v>
      </c>
      <c r="D1592" s="75" t="s">
        <v>18</v>
      </c>
      <c r="E1592" s="75" t="s">
        <v>314</v>
      </c>
      <c r="F1592" s="75" t="s">
        <v>315</v>
      </c>
      <c r="G1592" s="76">
        <v>157000000</v>
      </c>
      <c r="H1592" s="76">
        <v>157000000</v>
      </c>
      <c r="I1592" s="76">
        <v>149995190.03</v>
      </c>
      <c r="J1592" s="76">
        <v>144080198.05000001</v>
      </c>
      <c r="K1592" s="76">
        <v>0</v>
      </c>
      <c r="L1592" s="76">
        <v>0</v>
      </c>
      <c r="M1592" s="76">
        <v>0</v>
      </c>
      <c r="N1592" s="76">
        <v>0</v>
      </c>
      <c r="O1592" s="76">
        <v>12919801.949999999</v>
      </c>
      <c r="P1592" s="56">
        <f t="shared" si="49"/>
        <v>0</v>
      </c>
    </row>
    <row r="1593" spans="1:16" ht="14.4" x14ac:dyDescent="0.2">
      <c r="A1593" s="75" t="s">
        <v>509</v>
      </c>
      <c r="B1593" s="75" t="s">
        <v>510</v>
      </c>
      <c r="C1593" s="58" t="str">
        <f t="shared" si="48"/>
        <v>21375806 CENTRO DE PRODUCCÓN ARTÍSTICA Y CULTURAL</v>
      </c>
      <c r="D1593" s="75" t="s">
        <v>18</v>
      </c>
      <c r="E1593" s="75" t="s">
        <v>65</v>
      </c>
      <c r="F1593" s="75" t="s">
        <v>66</v>
      </c>
      <c r="G1593" s="76">
        <v>1455000</v>
      </c>
      <c r="H1593" s="76">
        <v>0</v>
      </c>
      <c r="I1593" s="76">
        <v>0</v>
      </c>
      <c r="J1593" s="76">
        <v>0</v>
      </c>
      <c r="K1593" s="76">
        <v>0</v>
      </c>
      <c r="L1593" s="76">
        <v>0</v>
      </c>
      <c r="M1593" s="76">
        <v>0</v>
      </c>
      <c r="N1593" s="76">
        <v>0</v>
      </c>
      <c r="O1593" s="76">
        <v>0</v>
      </c>
      <c r="P1593" s="56">
        <f t="shared" si="49"/>
        <v>0</v>
      </c>
    </row>
    <row r="1594" spans="1:16" ht="14.4" x14ac:dyDescent="0.2">
      <c r="A1594" s="75" t="s">
        <v>509</v>
      </c>
      <c r="B1594" s="75" t="s">
        <v>510</v>
      </c>
      <c r="C1594" s="58" t="str">
        <f t="shared" si="48"/>
        <v>21375806 CENTRO DE PRODUCCÓN ARTÍSTICA Y CULTURAL</v>
      </c>
      <c r="D1594" s="75" t="s">
        <v>18</v>
      </c>
      <c r="E1594" s="75" t="s">
        <v>69</v>
      </c>
      <c r="F1594" s="75" t="s">
        <v>70</v>
      </c>
      <c r="G1594" s="76">
        <v>147000000</v>
      </c>
      <c r="H1594" s="76">
        <v>147000000</v>
      </c>
      <c r="I1594" s="76">
        <v>132941949.36</v>
      </c>
      <c r="J1594" s="76">
        <v>121068499.48999999</v>
      </c>
      <c r="K1594" s="76">
        <v>0</v>
      </c>
      <c r="L1594" s="76">
        <v>0</v>
      </c>
      <c r="M1594" s="76">
        <v>0</v>
      </c>
      <c r="N1594" s="76">
        <v>0</v>
      </c>
      <c r="O1594" s="76">
        <v>25931500.510000002</v>
      </c>
      <c r="P1594" s="56">
        <f t="shared" si="49"/>
        <v>0</v>
      </c>
    </row>
    <row r="1595" spans="1:16" ht="14.4" x14ac:dyDescent="0.2">
      <c r="A1595" s="75" t="s">
        <v>509</v>
      </c>
      <c r="B1595" s="75" t="s">
        <v>510</v>
      </c>
      <c r="C1595" s="58" t="str">
        <f t="shared" si="48"/>
        <v>21375806 CENTRO DE PRODUCCÓN ARTÍSTICA Y CULTURAL</v>
      </c>
      <c r="D1595" s="75" t="s">
        <v>18</v>
      </c>
      <c r="E1595" s="75" t="s">
        <v>71</v>
      </c>
      <c r="F1595" s="75" t="s">
        <v>72</v>
      </c>
      <c r="G1595" s="76">
        <v>28462679</v>
      </c>
      <c r="H1595" s="76">
        <v>21000000</v>
      </c>
      <c r="I1595" s="76">
        <v>19471247.59</v>
      </c>
      <c r="J1595" s="76">
        <v>0</v>
      </c>
      <c r="K1595" s="76">
        <v>6324485.25</v>
      </c>
      <c r="L1595" s="76">
        <v>0</v>
      </c>
      <c r="M1595" s="76">
        <v>11374345.390000001</v>
      </c>
      <c r="N1595" s="76">
        <v>11328737.67</v>
      </c>
      <c r="O1595" s="76">
        <v>3301169.36</v>
      </c>
      <c r="P1595" s="56">
        <f t="shared" si="49"/>
        <v>0.54163549476190476</v>
      </c>
    </row>
    <row r="1596" spans="1:16" ht="14.4" x14ac:dyDescent="0.2">
      <c r="A1596" s="75" t="s">
        <v>509</v>
      </c>
      <c r="B1596" s="75" t="s">
        <v>510</v>
      </c>
      <c r="C1596" s="58" t="str">
        <f t="shared" si="48"/>
        <v>21375806 CENTRO DE PRODUCCÓN ARTÍSTICA Y CULTURAL</v>
      </c>
      <c r="D1596" s="75" t="s">
        <v>18</v>
      </c>
      <c r="E1596" s="75" t="s">
        <v>75</v>
      </c>
      <c r="F1596" s="75" t="s">
        <v>76</v>
      </c>
      <c r="G1596" s="76">
        <v>1300000</v>
      </c>
      <c r="H1596" s="76">
        <v>1000000</v>
      </c>
      <c r="I1596" s="76">
        <v>784200.83</v>
      </c>
      <c r="J1596" s="76">
        <v>0</v>
      </c>
      <c r="K1596" s="76">
        <v>102615</v>
      </c>
      <c r="L1596" s="76">
        <v>0</v>
      </c>
      <c r="M1596" s="76">
        <v>499385</v>
      </c>
      <c r="N1596" s="76">
        <v>499385</v>
      </c>
      <c r="O1596" s="76">
        <v>398000</v>
      </c>
      <c r="P1596" s="56">
        <f t="shared" si="49"/>
        <v>0.49938500000000002</v>
      </c>
    </row>
    <row r="1597" spans="1:16" ht="14.4" x14ac:dyDescent="0.2">
      <c r="A1597" s="75" t="s">
        <v>509</v>
      </c>
      <c r="B1597" s="75" t="s">
        <v>510</v>
      </c>
      <c r="C1597" s="58" t="str">
        <f t="shared" si="48"/>
        <v>21375806 CENTRO DE PRODUCCÓN ARTÍSTICA Y CULTURAL</v>
      </c>
      <c r="D1597" s="75" t="s">
        <v>18</v>
      </c>
      <c r="E1597" s="75" t="s">
        <v>79</v>
      </c>
      <c r="F1597" s="75" t="s">
        <v>80</v>
      </c>
      <c r="G1597" s="76">
        <v>27162679</v>
      </c>
      <c r="H1597" s="76">
        <v>20000000</v>
      </c>
      <c r="I1597" s="76">
        <v>18687046.760000002</v>
      </c>
      <c r="J1597" s="76">
        <v>0</v>
      </c>
      <c r="K1597" s="76">
        <v>6221870.25</v>
      </c>
      <c r="L1597" s="76">
        <v>0</v>
      </c>
      <c r="M1597" s="76">
        <v>10874960.390000001</v>
      </c>
      <c r="N1597" s="76">
        <v>10829352.67</v>
      </c>
      <c r="O1597" s="76">
        <v>2903169.36</v>
      </c>
      <c r="P1597" s="56">
        <f t="shared" si="49"/>
        <v>0.54374801950000007</v>
      </c>
    </row>
    <row r="1598" spans="1:16" ht="14.4" x14ac:dyDescent="0.2">
      <c r="A1598" s="75" t="s">
        <v>509</v>
      </c>
      <c r="B1598" s="75" t="s">
        <v>510</v>
      </c>
      <c r="C1598" s="58" t="str">
        <f t="shared" si="48"/>
        <v>21375806 CENTRO DE PRODUCCÓN ARTÍSTICA Y CULTURAL</v>
      </c>
      <c r="D1598" s="75" t="s">
        <v>18</v>
      </c>
      <c r="E1598" s="75" t="s">
        <v>83</v>
      </c>
      <c r="F1598" s="75" t="s">
        <v>84</v>
      </c>
      <c r="G1598" s="76">
        <v>92285000</v>
      </c>
      <c r="H1598" s="76">
        <v>99285000</v>
      </c>
      <c r="I1598" s="76">
        <v>68275308.349999994</v>
      </c>
      <c r="J1598" s="76">
        <v>12891790.5</v>
      </c>
      <c r="K1598" s="76">
        <v>21896.87</v>
      </c>
      <c r="L1598" s="76">
        <v>0</v>
      </c>
      <c r="M1598" s="76">
        <v>0</v>
      </c>
      <c r="N1598" s="76">
        <v>0</v>
      </c>
      <c r="O1598" s="76">
        <v>86371312.629999995</v>
      </c>
      <c r="P1598" s="56">
        <f t="shared" si="49"/>
        <v>0</v>
      </c>
    </row>
    <row r="1599" spans="1:16" ht="14.4" x14ac:dyDescent="0.2">
      <c r="A1599" s="75" t="s">
        <v>509</v>
      </c>
      <c r="B1599" s="75" t="s">
        <v>510</v>
      </c>
      <c r="C1599" s="58" t="str">
        <f t="shared" si="48"/>
        <v>21375806 CENTRO DE PRODUCCÓN ARTÍSTICA Y CULTURAL</v>
      </c>
      <c r="D1599" s="75" t="s">
        <v>18</v>
      </c>
      <c r="E1599" s="75" t="s">
        <v>85</v>
      </c>
      <c r="F1599" s="75" t="s">
        <v>86</v>
      </c>
      <c r="G1599" s="76">
        <v>18000000</v>
      </c>
      <c r="H1599" s="76">
        <v>1000000</v>
      </c>
      <c r="I1599" s="76">
        <v>1000000</v>
      </c>
      <c r="J1599" s="76">
        <v>0</v>
      </c>
      <c r="K1599" s="76">
        <v>0</v>
      </c>
      <c r="L1599" s="76">
        <v>0</v>
      </c>
      <c r="M1599" s="76">
        <v>0</v>
      </c>
      <c r="N1599" s="76">
        <v>0</v>
      </c>
      <c r="O1599" s="76">
        <v>1000000</v>
      </c>
      <c r="P1599" s="56">
        <f t="shared" si="49"/>
        <v>0</v>
      </c>
    </row>
    <row r="1600" spans="1:16" ht="14.4" x14ac:dyDescent="0.2">
      <c r="A1600" s="75" t="s">
        <v>509</v>
      </c>
      <c r="B1600" s="75" t="s">
        <v>510</v>
      </c>
      <c r="C1600" s="58" t="str">
        <f t="shared" si="48"/>
        <v>21375806 CENTRO DE PRODUCCÓN ARTÍSTICA Y CULTURAL</v>
      </c>
      <c r="D1600" s="75" t="s">
        <v>18</v>
      </c>
      <c r="E1600" s="75" t="s">
        <v>316</v>
      </c>
      <c r="F1600" s="75" t="s">
        <v>317</v>
      </c>
      <c r="G1600" s="76">
        <v>7000000</v>
      </c>
      <c r="H1600" s="76">
        <v>24000000</v>
      </c>
      <c r="I1600" s="76">
        <v>12951279.02</v>
      </c>
      <c r="J1600" s="76">
        <v>12891790.5</v>
      </c>
      <c r="K1600" s="76">
        <v>0</v>
      </c>
      <c r="L1600" s="76">
        <v>0</v>
      </c>
      <c r="M1600" s="76">
        <v>0</v>
      </c>
      <c r="N1600" s="76">
        <v>0</v>
      </c>
      <c r="O1600" s="76">
        <v>11108209.5</v>
      </c>
      <c r="P1600" s="56">
        <f t="shared" si="49"/>
        <v>0</v>
      </c>
    </row>
    <row r="1601" spans="1:16" ht="14.4" x14ac:dyDescent="0.2">
      <c r="A1601" s="75" t="s">
        <v>509</v>
      </c>
      <c r="B1601" s="75" t="s">
        <v>510</v>
      </c>
      <c r="C1601" s="58" t="str">
        <f t="shared" si="48"/>
        <v>21375806 CENTRO DE PRODUCCÓN ARTÍSTICA Y CULTURAL</v>
      </c>
      <c r="D1601" s="75" t="s">
        <v>18</v>
      </c>
      <c r="E1601" s="75" t="s">
        <v>87</v>
      </c>
      <c r="F1601" s="75" t="s">
        <v>88</v>
      </c>
      <c r="G1601" s="76">
        <v>30000000</v>
      </c>
      <c r="H1601" s="76">
        <v>45000000</v>
      </c>
      <c r="I1601" s="76">
        <v>37132926.170000002</v>
      </c>
      <c r="J1601" s="76">
        <v>0</v>
      </c>
      <c r="K1601" s="76">
        <v>0</v>
      </c>
      <c r="L1601" s="76">
        <v>0</v>
      </c>
      <c r="M1601" s="76">
        <v>0</v>
      </c>
      <c r="N1601" s="76">
        <v>0</v>
      </c>
      <c r="O1601" s="76">
        <v>45000000</v>
      </c>
      <c r="P1601" s="56">
        <f t="shared" si="49"/>
        <v>0</v>
      </c>
    </row>
    <row r="1602" spans="1:16" ht="14.4" x14ac:dyDescent="0.2">
      <c r="A1602" s="75" t="s">
        <v>509</v>
      </c>
      <c r="B1602" s="75" t="s">
        <v>510</v>
      </c>
      <c r="C1602" s="58" t="str">
        <f t="shared" si="48"/>
        <v>21375806 CENTRO DE PRODUCCÓN ARTÍSTICA Y CULTURAL</v>
      </c>
      <c r="D1602" s="75" t="s">
        <v>18</v>
      </c>
      <c r="E1602" s="75" t="s">
        <v>320</v>
      </c>
      <c r="F1602" s="75" t="s">
        <v>321</v>
      </c>
      <c r="G1602" s="76">
        <v>29200000</v>
      </c>
      <c r="H1602" s="76">
        <v>29200000</v>
      </c>
      <c r="I1602" s="76">
        <v>17121284.239999998</v>
      </c>
      <c r="J1602" s="76">
        <v>0</v>
      </c>
      <c r="K1602" s="76">
        <v>0</v>
      </c>
      <c r="L1602" s="76">
        <v>0</v>
      </c>
      <c r="M1602" s="76">
        <v>0</v>
      </c>
      <c r="N1602" s="76">
        <v>0</v>
      </c>
      <c r="O1602" s="76">
        <v>29200000</v>
      </c>
      <c r="P1602" s="56">
        <f t="shared" si="49"/>
        <v>0</v>
      </c>
    </row>
    <row r="1603" spans="1:16" ht="14.4" x14ac:dyDescent="0.2">
      <c r="A1603" s="75" t="s">
        <v>509</v>
      </c>
      <c r="B1603" s="75" t="s">
        <v>510</v>
      </c>
      <c r="C1603" s="58" t="str">
        <f t="shared" si="48"/>
        <v>21375806 CENTRO DE PRODUCCÓN ARTÍSTICA Y CULTURAL</v>
      </c>
      <c r="D1603" s="75" t="s">
        <v>18</v>
      </c>
      <c r="E1603" s="75" t="s">
        <v>89</v>
      </c>
      <c r="F1603" s="75" t="s">
        <v>90</v>
      </c>
      <c r="G1603" s="76">
        <v>8000000</v>
      </c>
      <c r="H1603" s="76">
        <v>0</v>
      </c>
      <c r="I1603" s="76">
        <v>0</v>
      </c>
      <c r="J1603" s="76">
        <v>0</v>
      </c>
      <c r="K1603" s="76">
        <v>0</v>
      </c>
      <c r="L1603" s="76">
        <v>0</v>
      </c>
      <c r="M1603" s="76">
        <v>0</v>
      </c>
      <c r="N1603" s="76">
        <v>0</v>
      </c>
      <c r="O1603" s="76">
        <v>0</v>
      </c>
      <c r="P1603" s="56">
        <f t="shared" si="49"/>
        <v>0</v>
      </c>
    </row>
    <row r="1604" spans="1:16" ht="14.4" x14ac:dyDescent="0.2">
      <c r="A1604" s="75" t="s">
        <v>509</v>
      </c>
      <c r="B1604" s="75" t="s">
        <v>510</v>
      </c>
      <c r="C1604" s="58" t="str">
        <f t="shared" si="48"/>
        <v>21375806 CENTRO DE PRODUCCÓN ARTÍSTICA Y CULTURAL</v>
      </c>
      <c r="D1604" s="75" t="s">
        <v>18</v>
      </c>
      <c r="E1604" s="75" t="s">
        <v>91</v>
      </c>
      <c r="F1604" s="75" t="s">
        <v>92</v>
      </c>
      <c r="G1604" s="76">
        <v>85000</v>
      </c>
      <c r="H1604" s="76">
        <v>85000</v>
      </c>
      <c r="I1604" s="76">
        <v>69818.92</v>
      </c>
      <c r="J1604" s="76">
        <v>0</v>
      </c>
      <c r="K1604" s="76">
        <v>21896.87</v>
      </c>
      <c r="L1604" s="76">
        <v>0</v>
      </c>
      <c r="M1604" s="76">
        <v>0</v>
      </c>
      <c r="N1604" s="76">
        <v>0</v>
      </c>
      <c r="O1604" s="76">
        <v>63103.13</v>
      </c>
      <c r="P1604" s="56">
        <f t="shared" si="49"/>
        <v>0</v>
      </c>
    </row>
    <row r="1605" spans="1:16" ht="14.4" x14ac:dyDescent="0.2">
      <c r="A1605" s="75" t="s">
        <v>509</v>
      </c>
      <c r="B1605" s="75" t="s">
        <v>510</v>
      </c>
      <c r="C1605" s="58" t="str">
        <f t="shared" si="48"/>
        <v>21375806 CENTRO DE PRODUCCÓN ARTÍSTICA Y CULTURAL</v>
      </c>
      <c r="D1605" s="75" t="s">
        <v>18</v>
      </c>
      <c r="E1605" s="75" t="s">
        <v>93</v>
      </c>
      <c r="F1605" s="75" t="s">
        <v>94</v>
      </c>
      <c r="G1605" s="76">
        <v>515985551</v>
      </c>
      <c r="H1605" s="76">
        <v>681453230</v>
      </c>
      <c r="I1605" s="76">
        <v>495597320.63</v>
      </c>
      <c r="J1605" s="76">
        <v>269885736.41000003</v>
      </c>
      <c r="K1605" s="76">
        <v>108948922.45</v>
      </c>
      <c r="L1605" s="76">
        <v>0</v>
      </c>
      <c r="M1605" s="76">
        <v>59288846.159999996</v>
      </c>
      <c r="N1605" s="76">
        <v>50208056.579999998</v>
      </c>
      <c r="O1605" s="76">
        <v>243329724.97999999</v>
      </c>
      <c r="P1605" s="56">
        <f t="shared" si="49"/>
        <v>8.7003544117033524E-2</v>
      </c>
    </row>
    <row r="1606" spans="1:16" ht="14.4" x14ac:dyDescent="0.2">
      <c r="A1606" s="75" t="s">
        <v>509</v>
      </c>
      <c r="B1606" s="75" t="s">
        <v>510</v>
      </c>
      <c r="C1606" s="58" t="str">
        <f t="shared" si="48"/>
        <v>21375806 CENTRO DE PRODUCCÓN ARTÍSTICA Y CULTURAL</v>
      </c>
      <c r="D1606" s="75" t="s">
        <v>18</v>
      </c>
      <c r="E1606" s="75" t="s">
        <v>95</v>
      </c>
      <c r="F1606" s="75" t="s">
        <v>96</v>
      </c>
      <c r="G1606" s="76">
        <v>60000000</v>
      </c>
      <c r="H1606" s="76">
        <v>55000000</v>
      </c>
      <c r="I1606" s="76">
        <v>45123456.210000001</v>
      </c>
      <c r="J1606" s="76">
        <v>0</v>
      </c>
      <c r="K1606" s="76">
        <v>35894847.759999998</v>
      </c>
      <c r="L1606" s="76">
        <v>0</v>
      </c>
      <c r="M1606" s="76">
        <v>0</v>
      </c>
      <c r="N1606" s="76">
        <v>0</v>
      </c>
      <c r="O1606" s="76">
        <v>19105152.239999998</v>
      </c>
      <c r="P1606" s="56">
        <f t="shared" si="49"/>
        <v>0</v>
      </c>
    </row>
    <row r="1607" spans="1:16" ht="14.4" x14ac:dyDescent="0.2">
      <c r="A1607" s="75" t="s">
        <v>509</v>
      </c>
      <c r="B1607" s="75" t="s">
        <v>510</v>
      </c>
      <c r="C1607" s="58" t="str">
        <f t="shared" ref="C1607:C1670" si="50">+CONCATENATE(A1607," ",B1607)</f>
        <v>21375806 CENTRO DE PRODUCCÓN ARTÍSTICA Y CULTURAL</v>
      </c>
      <c r="D1607" s="75" t="s">
        <v>18</v>
      </c>
      <c r="E1607" s="75" t="s">
        <v>97</v>
      </c>
      <c r="F1607" s="75" t="s">
        <v>98</v>
      </c>
      <c r="G1607" s="76">
        <v>32105551</v>
      </c>
      <c r="H1607" s="76">
        <v>28105551</v>
      </c>
      <c r="I1607" s="76">
        <v>20927642.27</v>
      </c>
      <c r="J1607" s="76">
        <v>0</v>
      </c>
      <c r="K1607" s="76">
        <v>4568919.6900000004</v>
      </c>
      <c r="L1607" s="76">
        <v>0</v>
      </c>
      <c r="M1607" s="76">
        <v>13998117.060000001</v>
      </c>
      <c r="N1607" s="76">
        <v>13998117.060000001</v>
      </c>
      <c r="O1607" s="76">
        <v>9538514.25</v>
      </c>
      <c r="P1607" s="56">
        <f t="shared" ref="P1607:P1670" si="51">+IFERROR(M1607/H1607,0)</f>
        <v>0.49805524396230483</v>
      </c>
    </row>
    <row r="1608" spans="1:16" ht="14.4" x14ac:dyDescent="0.2">
      <c r="A1608" s="75" t="s">
        <v>509</v>
      </c>
      <c r="B1608" s="75" t="s">
        <v>510</v>
      </c>
      <c r="C1608" s="58" t="str">
        <f t="shared" si="50"/>
        <v>21375806 CENTRO DE PRODUCCÓN ARTÍSTICA Y CULTURAL</v>
      </c>
      <c r="D1608" s="75" t="s">
        <v>18</v>
      </c>
      <c r="E1608" s="75" t="s">
        <v>99</v>
      </c>
      <c r="F1608" s="75" t="s">
        <v>100</v>
      </c>
      <c r="G1608" s="76">
        <v>74100000</v>
      </c>
      <c r="H1608" s="76">
        <v>107130653</v>
      </c>
      <c r="I1608" s="76">
        <v>106950725.34</v>
      </c>
      <c r="J1608" s="76">
        <v>106949725.63</v>
      </c>
      <c r="K1608" s="76">
        <v>0</v>
      </c>
      <c r="L1608" s="76">
        <v>0</v>
      </c>
      <c r="M1608" s="76">
        <v>0</v>
      </c>
      <c r="N1608" s="76">
        <v>0</v>
      </c>
      <c r="O1608" s="76">
        <v>180927.37</v>
      </c>
      <c r="P1608" s="56">
        <f t="shared" si="51"/>
        <v>0</v>
      </c>
    </row>
    <row r="1609" spans="1:16" ht="14.4" x14ac:dyDescent="0.2">
      <c r="A1609" s="75" t="s">
        <v>509</v>
      </c>
      <c r="B1609" s="75" t="s">
        <v>510</v>
      </c>
      <c r="C1609" s="58" t="str">
        <f t="shared" si="50"/>
        <v>21375806 CENTRO DE PRODUCCÓN ARTÍSTICA Y CULTURAL</v>
      </c>
      <c r="D1609" s="75" t="s">
        <v>18</v>
      </c>
      <c r="E1609" s="75" t="s">
        <v>101</v>
      </c>
      <c r="F1609" s="75" t="s">
        <v>102</v>
      </c>
      <c r="G1609" s="76">
        <v>349780000</v>
      </c>
      <c r="H1609" s="76">
        <v>491217026</v>
      </c>
      <c r="I1609" s="76">
        <v>322595496.81</v>
      </c>
      <c r="J1609" s="76">
        <v>162936010.78</v>
      </c>
      <c r="K1609" s="76">
        <v>68485155</v>
      </c>
      <c r="L1609" s="76">
        <v>0</v>
      </c>
      <c r="M1609" s="76">
        <v>45290729.100000001</v>
      </c>
      <c r="N1609" s="76">
        <v>36209939.520000003</v>
      </c>
      <c r="O1609" s="76">
        <v>214505131.12</v>
      </c>
      <c r="P1609" s="56">
        <f t="shared" si="51"/>
        <v>9.2201057175896828E-2</v>
      </c>
    </row>
    <row r="1610" spans="1:16" ht="14.4" x14ac:dyDescent="0.2">
      <c r="A1610" s="75" t="s">
        <v>509</v>
      </c>
      <c r="B1610" s="75" t="s">
        <v>510</v>
      </c>
      <c r="C1610" s="58" t="str">
        <f t="shared" si="50"/>
        <v>21375806 CENTRO DE PRODUCCÓN ARTÍSTICA Y CULTURAL</v>
      </c>
      <c r="D1610" s="75" t="s">
        <v>18</v>
      </c>
      <c r="E1610" s="75" t="s">
        <v>103</v>
      </c>
      <c r="F1610" s="75" t="s">
        <v>104</v>
      </c>
      <c r="G1610" s="76">
        <v>197150000</v>
      </c>
      <c r="H1610" s="76">
        <v>25300000</v>
      </c>
      <c r="I1610" s="76">
        <v>24757781.73</v>
      </c>
      <c r="J1610" s="76">
        <v>0</v>
      </c>
      <c r="K1610" s="76">
        <v>2937107.14</v>
      </c>
      <c r="L1610" s="76">
        <v>0</v>
      </c>
      <c r="M1610" s="76">
        <v>1299592.8600000001</v>
      </c>
      <c r="N1610" s="76">
        <v>1299592.8600000001</v>
      </c>
      <c r="O1610" s="76">
        <v>21063300</v>
      </c>
      <c r="P1610" s="56">
        <f t="shared" si="51"/>
        <v>5.1367306719367595E-2</v>
      </c>
    </row>
    <row r="1611" spans="1:16" ht="14.4" x14ac:dyDescent="0.2">
      <c r="A1611" s="75" t="s">
        <v>509</v>
      </c>
      <c r="B1611" s="75" t="s">
        <v>510</v>
      </c>
      <c r="C1611" s="58" t="str">
        <f t="shared" si="50"/>
        <v>21375806 CENTRO DE PRODUCCÓN ARTÍSTICA Y CULTURAL</v>
      </c>
      <c r="D1611" s="75" t="s">
        <v>18</v>
      </c>
      <c r="E1611" s="75" t="s">
        <v>105</v>
      </c>
      <c r="F1611" s="75" t="s">
        <v>106</v>
      </c>
      <c r="G1611" s="76">
        <v>41150000</v>
      </c>
      <c r="H1611" s="76">
        <v>300000</v>
      </c>
      <c r="I1611" s="76">
        <v>300000</v>
      </c>
      <c r="J1611" s="76">
        <v>0</v>
      </c>
      <c r="K1611" s="76">
        <v>176007.14</v>
      </c>
      <c r="L1611" s="76">
        <v>0</v>
      </c>
      <c r="M1611" s="76">
        <v>23992.86</v>
      </c>
      <c r="N1611" s="76">
        <v>23992.86</v>
      </c>
      <c r="O1611" s="76">
        <v>100000</v>
      </c>
      <c r="P1611" s="56">
        <f t="shared" si="51"/>
        <v>7.9976199999999997E-2</v>
      </c>
    </row>
    <row r="1612" spans="1:16" ht="14.4" x14ac:dyDescent="0.2">
      <c r="A1612" s="75" t="s">
        <v>509</v>
      </c>
      <c r="B1612" s="75" t="s">
        <v>510</v>
      </c>
      <c r="C1612" s="58" t="str">
        <f t="shared" si="50"/>
        <v>21375806 CENTRO DE PRODUCCÓN ARTÍSTICA Y CULTURAL</v>
      </c>
      <c r="D1612" s="75" t="s">
        <v>18</v>
      </c>
      <c r="E1612" s="75" t="s">
        <v>107</v>
      </c>
      <c r="F1612" s="75" t="s">
        <v>108</v>
      </c>
      <c r="G1612" s="76">
        <v>56000000</v>
      </c>
      <c r="H1612" s="76">
        <v>15000000</v>
      </c>
      <c r="I1612" s="76">
        <v>15000000</v>
      </c>
      <c r="J1612" s="76">
        <v>0</v>
      </c>
      <c r="K1612" s="76">
        <v>2761100</v>
      </c>
      <c r="L1612" s="76">
        <v>0</v>
      </c>
      <c r="M1612" s="76">
        <v>1275600</v>
      </c>
      <c r="N1612" s="76">
        <v>1275600</v>
      </c>
      <c r="O1612" s="76">
        <v>10963300</v>
      </c>
      <c r="P1612" s="56">
        <f t="shared" si="51"/>
        <v>8.5040000000000004E-2</v>
      </c>
    </row>
    <row r="1613" spans="1:16" ht="14.4" x14ac:dyDescent="0.2">
      <c r="A1613" s="75" t="s">
        <v>509</v>
      </c>
      <c r="B1613" s="75" t="s">
        <v>510</v>
      </c>
      <c r="C1613" s="58" t="str">
        <f t="shared" si="50"/>
        <v>21375806 CENTRO DE PRODUCCÓN ARTÍSTICA Y CULTURAL</v>
      </c>
      <c r="D1613" s="75" t="s">
        <v>18</v>
      </c>
      <c r="E1613" s="75" t="s">
        <v>501</v>
      </c>
      <c r="F1613" s="75" t="s">
        <v>502</v>
      </c>
      <c r="G1613" s="76">
        <v>85000000</v>
      </c>
      <c r="H1613" s="76">
        <v>5000000</v>
      </c>
      <c r="I1613" s="76">
        <v>5000000</v>
      </c>
      <c r="J1613" s="76">
        <v>0</v>
      </c>
      <c r="K1613" s="76">
        <v>0</v>
      </c>
      <c r="L1613" s="76">
        <v>0</v>
      </c>
      <c r="M1613" s="76">
        <v>0</v>
      </c>
      <c r="N1613" s="76">
        <v>0</v>
      </c>
      <c r="O1613" s="76">
        <v>5000000</v>
      </c>
      <c r="P1613" s="56">
        <f t="shared" si="51"/>
        <v>0</v>
      </c>
    </row>
    <row r="1614" spans="1:16" ht="14.4" x14ac:dyDescent="0.2">
      <c r="A1614" s="75" t="s">
        <v>509</v>
      </c>
      <c r="B1614" s="75" t="s">
        <v>510</v>
      </c>
      <c r="C1614" s="58" t="str">
        <f t="shared" si="50"/>
        <v>21375806 CENTRO DE PRODUCCÓN ARTÍSTICA Y CULTURAL</v>
      </c>
      <c r="D1614" s="75" t="s">
        <v>18</v>
      </c>
      <c r="E1614" s="75" t="s">
        <v>503</v>
      </c>
      <c r="F1614" s="75" t="s">
        <v>504</v>
      </c>
      <c r="G1614" s="76">
        <v>15000000</v>
      </c>
      <c r="H1614" s="76">
        <v>5000000</v>
      </c>
      <c r="I1614" s="76">
        <v>4457781.7300000004</v>
      </c>
      <c r="J1614" s="76">
        <v>0</v>
      </c>
      <c r="K1614" s="76">
        <v>0</v>
      </c>
      <c r="L1614" s="76">
        <v>0</v>
      </c>
      <c r="M1614" s="76">
        <v>0</v>
      </c>
      <c r="N1614" s="76">
        <v>0</v>
      </c>
      <c r="O1614" s="76">
        <v>5000000</v>
      </c>
      <c r="P1614" s="56">
        <f t="shared" si="51"/>
        <v>0</v>
      </c>
    </row>
    <row r="1615" spans="1:16" ht="14.4" x14ac:dyDescent="0.2">
      <c r="A1615" s="75" t="s">
        <v>509</v>
      </c>
      <c r="B1615" s="75" t="s">
        <v>510</v>
      </c>
      <c r="C1615" s="58" t="str">
        <f t="shared" si="50"/>
        <v>21375806 CENTRO DE PRODUCCÓN ARTÍSTICA Y CULTURAL</v>
      </c>
      <c r="D1615" s="75" t="s">
        <v>18</v>
      </c>
      <c r="E1615" s="75" t="s">
        <v>109</v>
      </c>
      <c r="F1615" s="75" t="s">
        <v>110</v>
      </c>
      <c r="G1615" s="76">
        <v>4000000</v>
      </c>
      <c r="H1615" s="76">
        <v>4000000</v>
      </c>
      <c r="I1615" s="76">
        <v>3377711.63</v>
      </c>
      <c r="J1615" s="76">
        <v>0</v>
      </c>
      <c r="K1615" s="76">
        <v>2628591.31</v>
      </c>
      <c r="L1615" s="76">
        <v>0</v>
      </c>
      <c r="M1615" s="76">
        <v>0</v>
      </c>
      <c r="N1615" s="76">
        <v>0</v>
      </c>
      <c r="O1615" s="76">
        <v>1371408.69</v>
      </c>
      <c r="P1615" s="56">
        <f t="shared" si="51"/>
        <v>0</v>
      </c>
    </row>
    <row r="1616" spans="1:16" ht="14.4" x14ac:dyDescent="0.2">
      <c r="A1616" s="75" t="s">
        <v>509</v>
      </c>
      <c r="B1616" s="75" t="s">
        <v>510</v>
      </c>
      <c r="C1616" s="58" t="str">
        <f t="shared" si="50"/>
        <v>21375806 CENTRO DE PRODUCCÓN ARTÍSTICA Y CULTURAL</v>
      </c>
      <c r="D1616" s="75" t="s">
        <v>18</v>
      </c>
      <c r="E1616" s="75" t="s">
        <v>111</v>
      </c>
      <c r="F1616" s="75" t="s">
        <v>112</v>
      </c>
      <c r="G1616" s="76">
        <v>4000000</v>
      </c>
      <c r="H1616" s="76">
        <v>4000000</v>
      </c>
      <c r="I1616" s="76">
        <v>3377711.63</v>
      </c>
      <c r="J1616" s="76">
        <v>0</v>
      </c>
      <c r="K1616" s="76">
        <v>2628591.31</v>
      </c>
      <c r="L1616" s="76">
        <v>0</v>
      </c>
      <c r="M1616" s="76">
        <v>0</v>
      </c>
      <c r="N1616" s="76">
        <v>0</v>
      </c>
      <c r="O1616" s="76">
        <v>1371408.69</v>
      </c>
      <c r="P1616" s="56">
        <f t="shared" si="51"/>
        <v>0</v>
      </c>
    </row>
    <row r="1617" spans="1:16" ht="14.4" x14ac:dyDescent="0.2">
      <c r="A1617" s="75" t="s">
        <v>509</v>
      </c>
      <c r="B1617" s="75" t="s">
        <v>510</v>
      </c>
      <c r="C1617" s="58" t="str">
        <f t="shared" si="50"/>
        <v>21375806 CENTRO DE PRODUCCÓN ARTÍSTICA Y CULTURAL</v>
      </c>
      <c r="D1617" s="75" t="s">
        <v>18</v>
      </c>
      <c r="E1617" s="75" t="s">
        <v>113</v>
      </c>
      <c r="F1617" s="75" t="s">
        <v>114</v>
      </c>
      <c r="G1617" s="76">
        <v>17000000</v>
      </c>
      <c r="H1617" s="76">
        <v>15000000</v>
      </c>
      <c r="I1617" s="76">
        <v>11135283.33</v>
      </c>
      <c r="J1617" s="76">
        <v>8563896.5199999996</v>
      </c>
      <c r="K1617" s="76">
        <v>0</v>
      </c>
      <c r="L1617" s="76">
        <v>0</v>
      </c>
      <c r="M1617" s="76">
        <v>0</v>
      </c>
      <c r="N1617" s="76">
        <v>0</v>
      </c>
      <c r="O1617" s="76">
        <v>6436103.4800000004</v>
      </c>
      <c r="P1617" s="56">
        <f t="shared" si="51"/>
        <v>0</v>
      </c>
    </row>
    <row r="1618" spans="1:16" ht="14.4" x14ac:dyDescent="0.2">
      <c r="A1618" s="75" t="s">
        <v>509</v>
      </c>
      <c r="B1618" s="75" t="s">
        <v>510</v>
      </c>
      <c r="C1618" s="58" t="str">
        <f t="shared" si="50"/>
        <v>21375806 CENTRO DE PRODUCCÓN ARTÍSTICA Y CULTURAL</v>
      </c>
      <c r="D1618" s="75" t="s">
        <v>18</v>
      </c>
      <c r="E1618" s="75" t="s">
        <v>115</v>
      </c>
      <c r="F1618" s="75" t="s">
        <v>116</v>
      </c>
      <c r="G1618" s="76">
        <v>0</v>
      </c>
      <c r="H1618" s="76">
        <v>0</v>
      </c>
      <c r="I1618" s="76">
        <v>0</v>
      </c>
      <c r="J1618" s="76">
        <v>0</v>
      </c>
      <c r="K1618" s="76">
        <v>0</v>
      </c>
      <c r="L1618" s="76">
        <v>0</v>
      </c>
      <c r="M1618" s="76">
        <v>0</v>
      </c>
      <c r="N1618" s="76">
        <v>0</v>
      </c>
      <c r="O1618" s="76">
        <v>0</v>
      </c>
      <c r="P1618" s="56">
        <f t="shared" si="51"/>
        <v>0</v>
      </c>
    </row>
    <row r="1619" spans="1:16" ht="14.4" x14ac:dyDescent="0.2">
      <c r="A1619" s="75" t="s">
        <v>509</v>
      </c>
      <c r="B1619" s="75" t="s">
        <v>510</v>
      </c>
      <c r="C1619" s="58" t="str">
        <f t="shared" si="50"/>
        <v>21375806 CENTRO DE PRODUCCÓN ARTÍSTICA Y CULTURAL</v>
      </c>
      <c r="D1619" s="75" t="s">
        <v>18</v>
      </c>
      <c r="E1619" s="75" t="s">
        <v>117</v>
      </c>
      <c r="F1619" s="75" t="s">
        <v>118</v>
      </c>
      <c r="G1619" s="76">
        <v>17000000</v>
      </c>
      <c r="H1619" s="76">
        <v>15000000</v>
      </c>
      <c r="I1619" s="76">
        <v>11135283.33</v>
      </c>
      <c r="J1619" s="76">
        <v>8563896.5199999996</v>
      </c>
      <c r="K1619" s="76">
        <v>0</v>
      </c>
      <c r="L1619" s="76">
        <v>0</v>
      </c>
      <c r="M1619" s="76">
        <v>0</v>
      </c>
      <c r="N1619" s="76">
        <v>0</v>
      </c>
      <c r="O1619" s="76">
        <v>6436103.4800000004</v>
      </c>
      <c r="P1619" s="56">
        <f t="shared" si="51"/>
        <v>0</v>
      </c>
    </row>
    <row r="1620" spans="1:16" ht="14.4" x14ac:dyDescent="0.2">
      <c r="A1620" s="75" t="s">
        <v>509</v>
      </c>
      <c r="B1620" s="75" t="s">
        <v>510</v>
      </c>
      <c r="C1620" s="58" t="str">
        <f t="shared" si="50"/>
        <v>21375806 CENTRO DE PRODUCCÓN ARTÍSTICA Y CULTURAL</v>
      </c>
      <c r="D1620" s="75" t="s">
        <v>18</v>
      </c>
      <c r="E1620" s="75" t="s">
        <v>121</v>
      </c>
      <c r="F1620" s="75" t="s">
        <v>122</v>
      </c>
      <c r="G1620" s="76">
        <v>5197861</v>
      </c>
      <c r="H1620" s="76">
        <v>5197861</v>
      </c>
      <c r="I1620" s="76">
        <v>4115576.26</v>
      </c>
      <c r="J1620" s="76">
        <v>0</v>
      </c>
      <c r="K1620" s="76">
        <v>13499.66</v>
      </c>
      <c r="L1620" s="76">
        <v>0</v>
      </c>
      <c r="M1620" s="76">
        <v>1642973.65</v>
      </c>
      <c r="N1620" s="76">
        <v>1485112.65</v>
      </c>
      <c r="O1620" s="76">
        <v>3541387.69</v>
      </c>
      <c r="P1620" s="56">
        <f t="shared" si="51"/>
        <v>0.31608649211666107</v>
      </c>
    </row>
    <row r="1621" spans="1:16" ht="14.4" x14ac:dyDescent="0.2">
      <c r="A1621" s="75" t="s">
        <v>509</v>
      </c>
      <c r="B1621" s="75" t="s">
        <v>510</v>
      </c>
      <c r="C1621" s="58" t="str">
        <f t="shared" si="50"/>
        <v>21375806 CENTRO DE PRODUCCÓN ARTÍSTICA Y CULTURAL</v>
      </c>
      <c r="D1621" s="75" t="s">
        <v>18</v>
      </c>
      <c r="E1621" s="75" t="s">
        <v>127</v>
      </c>
      <c r="F1621" s="75" t="s">
        <v>128</v>
      </c>
      <c r="G1621" s="76">
        <v>1000000</v>
      </c>
      <c r="H1621" s="76">
        <v>1000000</v>
      </c>
      <c r="I1621" s="76">
        <v>708873.34</v>
      </c>
      <c r="J1621" s="76">
        <v>0</v>
      </c>
      <c r="K1621" s="76">
        <v>0</v>
      </c>
      <c r="L1621" s="76">
        <v>0</v>
      </c>
      <c r="M1621" s="76">
        <v>0</v>
      </c>
      <c r="N1621" s="76">
        <v>0</v>
      </c>
      <c r="O1621" s="76">
        <v>1000000</v>
      </c>
      <c r="P1621" s="56">
        <f t="shared" si="51"/>
        <v>0</v>
      </c>
    </row>
    <row r="1622" spans="1:16" ht="14.4" x14ac:dyDescent="0.2">
      <c r="A1622" s="75" t="s">
        <v>509</v>
      </c>
      <c r="B1622" s="75" t="s">
        <v>510</v>
      </c>
      <c r="C1622" s="58" t="str">
        <f t="shared" si="50"/>
        <v>21375806 CENTRO DE PRODUCCÓN ARTÍSTICA Y CULTURAL</v>
      </c>
      <c r="D1622" s="75" t="s">
        <v>18</v>
      </c>
      <c r="E1622" s="75" t="s">
        <v>129</v>
      </c>
      <c r="F1622" s="75" t="s">
        <v>130</v>
      </c>
      <c r="G1622" s="76">
        <v>1500000</v>
      </c>
      <c r="H1622" s="76">
        <v>1500000</v>
      </c>
      <c r="I1622" s="76">
        <v>1500000</v>
      </c>
      <c r="J1622" s="76">
        <v>0</v>
      </c>
      <c r="K1622" s="76">
        <v>13499.66</v>
      </c>
      <c r="L1622" s="76">
        <v>0</v>
      </c>
      <c r="M1622" s="76">
        <v>1485112.65</v>
      </c>
      <c r="N1622" s="76">
        <v>1485112.65</v>
      </c>
      <c r="O1622" s="76">
        <v>1387.69</v>
      </c>
      <c r="P1622" s="56">
        <f t="shared" si="51"/>
        <v>0.99007509999999999</v>
      </c>
    </row>
    <row r="1623" spans="1:16" ht="14.4" x14ac:dyDescent="0.2">
      <c r="A1623" s="75" t="s">
        <v>509</v>
      </c>
      <c r="B1623" s="75" t="s">
        <v>510</v>
      </c>
      <c r="C1623" s="58" t="str">
        <f t="shared" si="50"/>
        <v>21375806 CENTRO DE PRODUCCÓN ARTÍSTICA Y CULTURAL</v>
      </c>
      <c r="D1623" s="75" t="s">
        <v>18</v>
      </c>
      <c r="E1623" s="75" t="s">
        <v>135</v>
      </c>
      <c r="F1623" s="75" t="s">
        <v>136</v>
      </c>
      <c r="G1623" s="76">
        <v>1540000</v>
      </c>
      <c r="H1623" s="76">
        <v>1540000</v>
      </c>
      <c r="I1623" s="76">
        <v>1091664.94</v>
      </c>
      <c r="J1623" s="76">
        <v>0</v>
      </c>
      <c r="K1623" s="76">
        <v>0</v>
      </c>
      <c r="L1623" s="76">
        <v>0</v>
      </c>
      <c r="M1623" s="76">
        <v>0</v>
      </c>
      <c r="N1623" s="76">
        <v>0</v>
      </c>
      <c r="O1623" s="76">
        <v>1540000</v>
      </c>
      <c r="P1623" s="56">
        <f t="shared" si="51"/>
        <v>0</v>
      </c>
    </row>
    <row r="1624" spans="1:16" ht="14.4" x14ac:dyDescent="0.2">
      <c r="A1624" s="75" t="s">
        <v>509</v>
      </c>
      <c r="B1624" s="75" t="s">
        <v>510</v>
      </c>
      <c r="C1624" s="58" t="str">
        <f t="shared" si="50"/>
        <v>21375806 CENTRO DE PRODUCCÓN ARTÍSTICA Y CULTURAL</v>
      </c>
      <c r="D1624" s="75" t="s">
        <v>18</v>
      </c>
      <c r="E1624" s="75" t="s">
        <v>137</v>
      </c>
      <c r="F1624" s="75" t="s">
        <v>138</v>
      </c>
      <c r="G1624" s="76">
        <v>1157861</v>
      </c>
      <c r="H1624" s="76">
        <v>1157861</v>
      </c>
      <c r="I1624" s="76">
        <v>815037.98</v>
      </c>
      <c r="J1624" s="76">
        <v>0</v>
      </c>
      <c r="K1624" s="76">
        <v>0</v>
      </c>
      <c r="L1624" s="76">
        <v>0</v>
      </c>
      <c r="M1624" s="76">
        <v>157861</v>
      </c>
      <c r="N1624" s="76">
        <v>0</v>
      </c>
      <c r="O1624" s="76">
        <v>1000000</v>
      </c>
      <c r="P1624" s="56">
        <f t="shared" si="51"/>
        <v>0.13633847240730967</v>
      </c>
    </row>
    <row r="1625" spans="1:16" ht="14.4" x14ac:dyDescent="0.2">
      <c r="A1625" s="75" t="s">
        <v>509</v>
      </c>
      <c r="B1625" s="75" t="s">
        <v>510</v>
      </c>
      <c r="C1625" s="58" t="str">
        <f t="shared" si="50"/>
        <v>21375806 CENTRO DE PRODUCCÓN ARTÍSTICA Y CULTURAL</v>
      </c>
      <c r="D1625" s="75" t="s">
        <v>18</v>
      </c>
      <c r="E1625" s="75" t="s">
        <v>139</v>
      </c>
      <c r="F1625" s="75" t="s">
        <v>140</v>
      </c>
      <c r="G1625" s="76">
        <v>150000</v>
      </c>
      <c r="H1625" s="76">
        <v>150000</v>
      </c>
      <c r="I1625" s="76">
        <v>112069.81</v>
      </c>
      <c r="J1625" s="76">
        <v>0</v>
      </c>
      <c r="K1625" s="76">
        <v>0</v>
      </c>
      <c r="L1625" s="76">
        <v>0</v>
      </c>
      <c r="M1625" s="76">
        <v>49844</v>
      </c>
      <c r="N1625" s="76">
        <v>49844</v>
      </c>
      <c r="O1625" s="76">
        <v>100156</v>
      </c>
      <c r="P1625" s="56">
        <f t="shared" si="51"/>
        <v>0.33229333333333333</v>
      </c>
    </row>
    <row r="1626" spans="1:16" ht="14.4" x14ac:dyDescent="0.2">
      <c r="A1626" s="75" t="s">
        <v>509</v>
      </c>
      <c r="B1626" s="75" t="s">
        <v>510</v>
      </c>
      <c r="C1626" s="58" t="str">
        <f t="shared" si="50"/>
        <v>21375806 CENTRO DE PRODUCCÓN ARTÍSTICA Y CULTURAL</v>
      </c>
      <c r="D1626" s="75" t="s">
        <v>18</v>
      </c>
      <c r="E1626" s="75" t="s">
        <v>143</v>
      </c>
      <c r="F1626" s="75" t="s">
        <v>144</v>
      </c>
      <c r="G1626" s="76">
        <v>150000</v>
      </c>
      <c r="H1626" s="76">
        <v>150000</v>
      </c>
      <c r="I1626" s="76">
        <v>112069.81</v>
      </c>
      <c r="J1626" s="76">
        <v>0</v>
      </c>
      <c r="K1626" s="76">
        <v>0</v>
      </c>
      <c r="L1626" s="76">
        <v>0</v>
      </c>
      <c r="M1626" s="76">
        <v>49844</v>
      </c>
      <c r="N1626" s="76">
        <v>49844</v>
      </c>
      <c r="O1626" s="76">
        <v>100156</v>
      </c>
      <c r="P1626" s="56">
        <f t="shared" si="51"/>
        <v>0.33229333333333333</v>
      </c>
    </row>
    <row r="1627" spans="1:16" ht="14.4" x14ac:dyDescent="0.2">
      <c r="A1627" s="75" t="s">
        <v>509</v>
      </c>
      <c r="B1627" s="75" t="s">
        <v>510</v>
      </c>
      <c r="C1627" s="58" t="str">
        <f t="shared" si="50"/>
        <v>21375806 CENTRO DE PRODUCCÓN ARTÍSTICA Y CULTURAL</v>
      </c>
      <c r="D1627" s="75" t="s">
        <v>18</v>
      </c>
      <c r="E1627" s="75" t="s">
        <v>145</v>
      </c>
      <c r="F1627" s="75" t="s">
        <v>146</v>
      </c>
      <c r="G1627" s="76">
        <v>0</v>
      </c>
      <c r="H1627" s="76">
        <v>300000</v>
      </c>
      <c r="I1627" s="76">
        <v>137334.51999999999</v>
      </c>
      <c r="J1627" s="76">
        <v>0</v>
      </c>
      <c r="K1627" s="76">
        <v>0</v>
      </c>
      <c r="L1627" s="76">
        <v>0</v>
      </c>
      <c r="M1627" s="76">
        <v>0</v>
      </c>
      <c r="N1627" s="76">
        <v>0</v>
      </c>
      <c r="O1627" s="76">
        <v>300000</v>
      </c>
      <c r="P1627" s="56">
        <f t="shared" si="51"/>
        <v>0</v>
      </c>
    </row>
    <row r="1628" spans="1:16" ht="14.4" x14ac:dyDescent="0.2">
      <c r="A1628" s="75" t="s">
        <v>509</v>
      </c>
      <c r="B1628" s="75" t="s">
        <v>510</v>
      </c>
      <c r="C1628" s="58" t="str">
        <f t="shared" si="50"/>
        <v>21375806 CENTRO DE PRODUCCÓN ARTÍSTICA Y CULTURAL</v>
      </c>
      <c r="D1628" s="75" t="s">
        <v>18</v>
      </c>
      <c r="E1628" s="75" t="s">
        <v>147</v>
      </c>
      <c r="F1628" s="75" t="s">
        <v>148</v>
      </c>
      <c r="G1628" s="76">
        <v>0</v>
      </c>
      <c r="H1628" s="76">
        <v>300000</v>
      </c>
      <c r="I1628" s="76">
        <v>137334.51999999999</v>
      </c>
      <c r="J1628" s="76">
        <v>0</v>
      </c>
      <c r="K1628" s="76">
        <v>0</v>
      </c>
      <c r="L1628" s="76">
        <v>0</v>
      </c>
      <c r="M1628" s="76">
        <v>0</v>
      </c>
      <c r="N1628" s="76">
        <v>0</v>
      </c>
      <c r="O1628" s="76">
        <v>300000</v>
      </c>
      <c r="P1628" s="56">
        <f t="shared" si="51"/>
        <v>0</v>
      </c>
    </row>
    <row r="1629" spans="1:16" ht="14.4" x14ac:dyDescent="0.2">
      <c r="A1629" s="75" t="s">
        <v>509</v>
      </c>
      <c r="B1629" s="75" t="s">
        <v>510</v>
      </c>
      <c r="C1629" s="58" t="str">
        <f t="shared" si="50"/>
        <v>21375806 CENTRO DE PRODUCCÓN ARTÍSTICA Y CULTURAL</v>
      </c>
      <c r="D1629" s="75" t="s">
        <v>18</v>
      </c>
      <c r="E1629" s="75" t="s">
        <v>151</v>
      </c>
      <c r="F1629" s="75" t="s">
        <v>152</v>
      </c>
      <c r="G1629" s="76">
        <v>7416404</v>
      </c>
      <c r="H1629" s="76">
        <v>7416404</v>
      </c>
      <c r="I1629" s="76">
        <v>5735935.5</v>
      </c>
      <c r="J1629" s="76">
        <v>128463.06</v>
      </c>
      <c r="K1629" s="76">
        <v>1198723.3899999999</v>
      </c>
      <c r="L1629" s="76">
        <v>0</v>
      </c>
      <c r="M1629" s="76">
        <v>1007896.23</v>
      </c>
      <c r="N1629" s="76">
        <v>1007896.23</v>
      </c>
      <c r="O1629" s="76">
        <v>5081321.32</v>
      </c>
      <c r="P1629" s="56">
        <f t="shared" si="51"/>
        <v>0.13590093392970501</v>
      </c>
    </row>
    <row r="1630" spans="1:16" ht="14.4" x14ac:dyDescent="0.2">
      <c r="A1630" s="75" t="s">
        <v>509</v>
      </c>
      <c r="B1630" s="75" t="s">
        <v>510</v>
      </c>
      <c r="C1630" s="58" t="str">
        <f t="shared" si="50"/>
        <v>21375806 CENTRO DE PRODUCCÓN ARTÍSTICA Y CULTURAL</v>
      </c>
      <c r="D1630" s="75" t="s">
        <v>18</v>
      </c>
      <c r="E1630" s="75" t="s">
        <v>153</v>
      </c>
      <c r="F1630" s="75" t="s">
        <v>154</v>
      </c>
      <c r="G1630" s="76">
        <v>5000000</v>
      </c>
      <c r="H1630" s="76">
        <v>5000000</v>
      </c>
      <c r="I1630" s="76">
        <v>3832814.3</v>
      </c>
      <c r="J1630" s="76">
        <v>0</v>
      </c>
      <c r="K1630" s="76">
        <v>1129554.17</v>
      </c>
      <c r="L1630" s="76">
        <v>0</v>
      </c>
      <c r="M1630" s="76">
        <v>442834</v>
      </c>
      <c r="N1630" s="76">
        <v>442834</v>
      </c>
      <c r="O1630" s="76">
        <v>3427611.83</v>
      </c>
      <c r="P1630" s="56">
        <f t="shared" si="51"/>
        <v>8.8566800000000001E-2</v>
      </c>
    </row>
    <row r="1631" spans="1:16" ht="14.4" x14ac:dyDescent="0.2">
      <c r="A1631" s="75" t="s">
        <v>509</v>
      </c>
      <c r="B1631" s="75" t="s">
        <v>510</v>
      </c>
      <c r="C1631" s="58" t="str">
        <f t="shared" si="50"/>
        <v>21375806 CENTRO DE PRODUCCÓN ARTÍSTICA Y CULTURAL</v>
      </c>
      <c r="D1631" s="75" t="s">
        <v>18</v>
      </c>
      <c r="E1631" s="75" t="s">
        <v>155</v>
      </c>
      <c r="F1631" s="75" t="s">
        <v>156</v>
      </c>
      <c r="G1631" s="76">
        <v>4000000</v>
      </c>
      <c r="H1631" s="76">
        <v>4000000</v>
      </c>
      <c r="I1631" s="76">
        <v>2835493.36</v>
      </c>
      <c r="J1631" s="76">
        <v>0</v>
      </c>
      <c r="K1631" s="76">
        <v>513402</v>
      </c>
      <c r="L1631" s="76">
        <v>0</v>
      </c>
      <c r="M1631" s="76">
        <v>442834</v>
      </c>
      <c r="N1631" s="76">
        <v>442834</v>
      </c>
      <c r="O1631" s="76">
        <v>3043764</v>
      </c>
      <c r="P1631" s="56">
        <f t="shared" si="51"/>
        <v>0.1107085</v>
      </c>
    </row>
    <row r="1632" spans="1:16" ht="14.4" x14ac:dyDescent="0.2">
      <c r="A1632" s="75" t="s">
        <v>509</v>
      </c>
      <c r="B1632" s="75" t="s">
        <v>510</v>
      </c>
      <c r="C1632" s="58" t="str">
        <f t="shared" si="50"/>
        <v>21375806 CENTRO DE PRODUCCÓN ARTÍSTICA Y CULTURAL</v>
      </c>
      <c r="D1632" s="75" t="s">
        <v>18</v>
      </c>
      <c r="E1632" s="75" t="s">
        <v>159</v>
      </c>
      <c r="F1632" s="75" t="s">
        <v>160</v>
      </c>
      <c r="G1632" s="76">
        <v>1000000</v>
      </c>
      <c r="H1632" s="76">
        <v>1000000</v>
      </c>
      <c r="I1632" s="76">
        <v>997320.94</v>
      </c>
      <c r="J1632" s="76">
        <v>0</v>
      </c>
      <c r="K1632" s="76">
        <v>616152.17000000004</v>
      </c>
      <c r="L1632" s="76">
        <v>0</v>
      </c>
      <c r="M1632" s="76">
        <v>0</v>
      </c>
      <c r="N1632" s="76">
        <v>0</v>
      </c>
      <c r="O1632" s="76">
        <v>383847.83</v>
      </c>
      <c r="P1632" s="56">
        <f t="shared" si="51"/>
        <v>0</v>
      </c>
    </row>
    <row r="1633" spans="1:16" ht="14.4" x14ac:dyDescent="0.2">
      <c r="A1633" s="75" t="s">
        <v>509</v>
      </c>
      <c r="B1633" s="75" t="s">
        <v>510</v>
      </c>
      <c r="C1633" s="58" t="str">
        <f t="shared" si="50"/>
        <v>21375806 CENTRO DE PRODUCCÓN ARTÍSTICA Y CULTURAL</v>
      </c>
      <c r="D1633" s="75" t="s">
        <v>18</v>
      </c>
      <c r="E1633" s="75" t="s">
        <v>183</v>
      </c>
      <c r="F1633" s="75" t="s">
        <v>184</v>
      </c>
      <c r="G1633" s="76">
        <v>1000000</v>
      </c>
      <c r="H1633" s="76">
        <v>1270000</v>
      </c>
      <c r="I1633" s="76">
        <v>1065364.2</v>
      </c>
      <c r="J1633" s="76">
        <v>0</v>
      </c>
      <c r="K1633" s="76">
        <v>20000</v>
      </c>
      <c r="L1633" s="76">
        <v>0</v>
      </c>
      <c r="M1633" s="76">
        <v>0</v>
      </c>
      <c r="N1633" s="76">
        <v>0</v>
      </c>
      <c r="O1633" s="76">
        <v>1250000</v>
      </c>
      <c r="P1633" s="56">
        <f t="shared" si="51"/>
        <v>0</v>
      </c>
    </row>
    <row r="1634" spans="1:16" ht="14.4" x14ac:dyDescent="0.2">
      <c r="A1634" s="75" t="s">
        <v>509</v>
      </c>
      <c r="B1634" s="75" t="s">
        <v>510</v>
      </c>
      <c r="C1634" s="58" t="str">
        <f t="shared" si="50"/>
        <v>21375806 CENTRO DE PRODUCCÓN ARTÍSTICA Y CULTURAL</v>
      </c>
      <c r="D1634" s="75" t="s">
        <v>18</v>
      </c>
      <c r="E1634" s="75" t="s">
        <v>187</v>
      </c>
      <c r="F1634" s="75" t="s">
        <v>188</v>
      </c>
      <c r="G1634" s="76">
        <v>1000000</v>
      </c>
      <c r="H1634" s="76">
        <v>1270000</v>
      </c>
      <c r="I1634" s="76">
        <v>1065364.2</v>
      </c>
      <c r="J1634" s="76">
        <v>0</v>
      </c>
      <c r="K1634" s="76">
        <v>20000</v>
      </c>
      <c r="L1634" s="76">
        <v>0</v>
      </c>
      <c r="M1634" s="76">
        <v>0</v>
      </c>
      <c r="N1634" s="76">
        <v>0</v>
      </c>
      <c r="O1634" s="76">
        <v>1250000</v>
      </c>
      <c r="P1634" s="56">
        <f t="shared" si="51"/>
        <v>0</v>
      </c>
    </row>
    <row r="1635" spans="1:16" ht="14.4" x14ac:dyDescent="0.2">
      <c r="A1635" s="75" t="s">
        <v>509</v>
      </c>
      <c r="B1635" s="75" t="s">
        <v>510</v>
      </c>
      <c r="C1635" s="58" t="str">
        <f t="shared" si="50"/>
        <v>21375806 CENTRO DE PRODUCCÓN ARTÍSTICA Y CULTURAL</v>
      </c>
      <c r="D1635" s="75" t="s">
        <v>18</v>
      </c>
      <c r="E1635" s="75" t="s">
        <v>189</v>
      </c>
      <c r="F1635" s="75" t="s">
        <v>190</v>
      </c>
      <c r="G1635" s="76">
        <v>1416404</v>
      </c>
      <c r="H1635" s="76">
        <v>1146404</v>
      </c>
      <c r="I1635" s="76">
        <v>837757</v>
      </c>
      <c r="J1635" s="76">
        <v>128463.06</v>
      </c>
      <c r="K1635" s="76">
        <v>49169.22</v>
      </c>
      <c r="L1635" s="76">
        <v>0</v>
      </c>
      <c r="M1635" s="76">
        <v>565062.23</v>
      </c>
      <c r="N1635" s="76">
        <v>565062.23</v>
      </c>
      <c r="O1635" s="76">
        <v>403709.49</v>
      </c>
      <c r="P1635" s="56">
        <f t="shared" si="51"/>
        <v>0.4928997369164797</v>
      </c>
    </row>
    <row r="1636" spans="1:16" ht="14.4" x14ac:dyDescent="0.2">
      <c r="A1636" s="75" t="s">
        <v>509</v>
      </c>
      <c r="B1636" s="75" t="s">
        <v>510</v>
      </c>
      <c r="C1636" s="58" t="str">
        <f t="shared" si="50"/>
        <v>21375806 CENTRO DE PRODUCCÓN ARTÍSTICA Y CULTURAL</v>
      </c>
      <c r="D1636" s="75" t="s">
        <v>18</v>
      </c>
      <c r="E1636" s="75" t="s">
        <v>191</v>
      </c>
      <c r="F1636" s="75" t="s">
        <v>192</v>
      </c>
      <c r="G1636" s="76">
        <v>416404</v>
      </c>
      <c r="H1636" s="76">
        <v>146404</v>
      </c>
      <c r="I1636" s="76">
        <v>95164</v>
      </c>
      <c r="J1636" s="76">
        <v>0</v>
      </c>
      <c r="K1636" s="76">
        <v>36262.75</v>
      </c>
      <c r="L1636" s="76">
        <v>0</v>
      </c>
      <c r="M1636" s="76">
        <v>58900.29</v>
      </c>
      <c r="N1636" s="76">
        <v>58900.29</v>
      </c>
      <c r="O1636" s="76">
        <v>51240.959999999999</v>
      </c>
      <c r="P1636" s="56">
        <f t="shared" si="51"/>
        <v>0.40231339307669189</v>
      </c>
    </row>
    <row r="1637" spans="1:16" ht="14.4" x14ac:dyDescent="0.2">
      <c r="A1637" s="75" t="s">
        <v>509</v>
      </c>
      <c r="B1637" s="75" t="s">
        <v>510</v>
      </c>
      <c r="C1637" s="58" t="str">
        <f t="shared" si="50"/>
        <v>21375806 CENTRO DE PRODUCCÓN ARTÍSTICA Y CULTURAL</v>
      </c>
      <c r="D1637" s="75" t="s">
        <v>18</v>
      </c>
      <c r="E1637" s="75" t="s">
        <v>195</v>
      </c>
      <c r="F1637" s="75" t="s">
        <v>196</v>
      </c>
      <c r="G1637" s="76">
        <v>500000</v>
      </c>
      <c r="H1637" s="76">
        <v>500000</v>
      </c>
      <c r="I1637" s="76">
        <v>250000</v>
      </c>
      <c r="J1637" s="76">
        <v>128463.06</v>
      </c>
      <c r="K1637" s="76">
        <v>1400.74</v>
      </c>
      <c r="L1637" s="76">
        <v>0</v>
      </c>
      <c r="M1637" s="76">
        <v>25074.99</v>
      </c>
      <c r="N1637" s="76">
        <v>25074.99</v>
      </c>
      <c r="O1637" s="76">
        <v>345061.21</v>
      </c>
      <c r="P1637" s="56">
        <f t="shared" si="51"/>
        <v>5.0149980000000004E-2</v>
      </c>
    </row>
    <row r="1638" spans="1:16" ht="14.4" x14ac:dyDescent="0.2">
      <c r="A1638" s="75" t="s">
        <v>509</v>
      </c>
      <c r="B1638" s="75" t="s">
        <v>510</v>
      </c>
      <c r="C1638" s="58" t="str">
        <f t="shared" si="50"/>
        <v>21375806 CENTRO DE PRODUCCÓN ARTÍSTICA Y CULTURAL</v>
      </c>
      <c r="D1638" s="75" t="s">
        <v>18</v>
      </c>
      <c r="E1638" s="75" t="s">
        <v>199</v>
      </c>
      <c r="F1638" s="75" t="s">
        <v>200</v>
      </c>
      <c r="G1638" s="76">
        <v>500000</v>
      </c>
      <c r="H1638" s="76">
        <v>500000</v>
      </c>
      <c r="I1638" s="76">
        <v>492593</v>
      </c>
      <c r="J1638" s="76">
        <v>0</v>
      </c>
      <c r="K1638" s="76">
        <v>11505.73</v>
      </c>
      <c r="L1638" s="76">
        <v>0</v>
      </c>
      <c r="M1638" s="76">
        <v>481086.95</v>
      </c>
      <c r="N1638" s="76">
        <v>481086.95</v>
      </c>
      <c r="O1638" s="76">
        <v>7407.32</v>
      </c>
      <c r="P1638" s="56">
        <f t="shared" si="51"/>
        <v>0.96217390000000003</v>
      </c>
    </row>
    <row r="1639" spans="1:16" ht="14.4" x14ac:dyDescent="0.2">
      <c r="A1639" s="75" t="s">
        <v>509</v>
      </c>
      <c r="B1639" s="75" t="s">
        <v>510</v>
      </c>
      <c r="C1639" s="58" t="str">
        <f t="shared" si="50"/>
        <v>21375806 CENTRO DE PRODUCCÓN ARTÍSTICA Y CULTURAL</v>
      </c>
      <c r="D1639" s="75" t="s">
        <v>18</v>
      </c>
      <c r="E1639" s="75" t="s">
        <v>207</v>
      </c>
      <c r="F1639" s="75" t="s">
        <v>208</v>
      </c>
      <c r="G1639" s="76">
        <v>263745615</v>
      </c>
      <c r="H1639" s="76">
        <v>263808931</v>
      </c>
      <c r="I1639" s="76">
        <v>73850613.359999999</v>
      </c>
      <c r="J1639" s="76">
        <v>0</v>
      </c>
      <c r="K1639" s="76">
        <v>1706445.18</v>
      </c>
      <c r="L1639" s="76">
        <v>0</v>
      </c>
      <c r="M1639" s="76">
        <v>2145127.8199999998</v>
      </c>
      <c r="N1639" s="76">
        <v>2145127.8199999998</v>
      </c>
      <c r="O1639" s="76">
        <v>259957358</v>
      </c>
      <c r="P1639" s="56">
        <f t="shared" si="51"/>
        <v>8.1313692143348999E-3</v>
      </c>
    </row>
    <row r="1640" spans="1:16" ht="14.4" x14ac:dyDescent="0.2">
      <c r="A1640" s="75" t="s">
        <v>509</v>
      </c>
      <c r="B1640" s="75" t="s">
        <v>510</v>
      </c>
      <c r="C1640" s="58" t="str">
        <f t="shared" si="50"/>
        <v>21375806 CENTRO DE PRODUCCÓN ARTÍSTICA Y CULTURAL</v>
      </c>
      <c r="D1640" s="75" t="s">
        <v>18</v>
      </c>
      <c r="E1640" s="75" t="s">
        <v>209</v>
      </c>
      <c r="F1640" s="75" t="s">
        <v>210</v>
      </c>
      <c r="G1640" s="76">
        <v>3597411</v>
      </c>
      <c r="H1640" s="76">
        <v>3660727</v>
      </c>
      <c r="I1640" s="76">
        <v>3610457</v>
      </c>
      <c r="J1640" s="76">
        <v>0</v>
      </c>
      <c r="K1640" s="76">
        <v>1706445.18</v>
      </c>
      <c r="L1640" s="76">
        <v>0</v>
      </c>
      <c r="M1640" s="76">
        <v>1890965.82</v>
      </c>
      <c r="N1640" s="76">
        <v>1890965.82</v>
      </c>
      <c r="O1640" s="76">
        <v>63316</v>
      </c>
      <c r="P1640" s="56">
        <f t="shared" si="51"/>
        <v>0.51655472260018298</v>
      </c>
    </row>
    <row r="1641" spans="1:16" ht="14.4" x14ac:dyDescent="0.2">
      <c r="A1641" s="75" t="s">
        <v>509</v>
      </c>
      <c r="B1641" s="75" t="s">
        <v>510</v>
      </c>
      <c r="C1641" s="58" t="str">
        <f t="shared" si="50"/>
        <v>21375806 CENTRO DE PRODUCCÓN ARTÍSTICA Y CULTURAL</v>
      </c>
      <c r="D1641" s="75" t="s">
        <v>18</v>
      </c>
      <c r="E1641" s="75" t="s">
        <v>516</v>
      </c>
      <c r="F1641" s="75" t="s">
        <v>212</v>
      </c>
      <c r="G1641" s="76">
        <v>3103261</v>
      </c>
      <c r="H1641" s="76">
        <v>3157879</v>
      </c>
      <c r="I1641" s="76">
        <v>3114514</v>
      </c>
      <c r="J1641" s="76">
        <v>0</v>
      </c>
      <c r="K1641" s="76">
        <v>1472043.23</v>
      </c>
      <c r="L1641" s="76">
        <v>0</v>
      </c>
      <c r="M1641" s="76">
        <v>1631217.77</v>
      </c>
      <c r="N1641" s="76">
        <v>1631217.77</v>
      </c>
      <c r="O1641" s="76">
        <v>54618</v>
      </c>
      <c r="P1641" s="56">
        <f t="shared" si="51"/>
        <v>0.51655486799842554</v>
      </c>
    </row>
    <row r="1642" spans="1:16" ht="14.4" x14ac:dyDescent="0.2">
      <c r="A1642" s="75" t="s">
        <v>509</v>
      </c>
      <c r="B1642" s="75" t="s">
        <v>510</v>
      </c>
      <c r="C1642" s="58" t="str">
        <f t="shared" si="50"/>
        <v>21375806 CENTRO DE PRODUCCÓN ARTÍSTICA Y CULTURAL</v>
      </c>
      <c r="D1642" s="75" t="s">
        <v>18</v>
      </c>
      <c r="E1642" s="75" t="s">
        <v>517</v>
      </c>
      <c r="F1642" s="75" t="s">
        <v>214</v>
      </c>
      <c r="G1642" s="76">
        <v>494150</v>
      </c>
      <c r="H1642" s="76">
        <v>502848</v>
      </c>
      <c r="I1642" s="76">
        <v>495943</v>
      </c>
      <c r="J1642" s="76">
        <v>0</v>
      </c>
      <c r="K1642" s="76">
        <v>234401.95</v>
      </c>
      <c r="L1642" s="76">
        <v>0</v>
      </c>
      <c r="M1642" s="76">
        <v>259748.05</v>
      </c>
      <c r="N1642" s="76">
        <v>259748.05</v>
      </c>
      <c r="O1642" s="76">
        <v>8698</v>
      </c>
      <c r="P1642" s="56">
        <f t="shared" si="51"/>
        <v>0.51655380950108176</v>
      </c>
    </row>
    <row r="1643" spans="1:16" ht="14.4" x14ac:dyDescent="0.2">
      <c r="A1643" s="75" t="s">
        <v>509</v>
      </c>
      <c r="B1643" s="75" t="s">
        <v>510</v>
      </c>
      <c r="C1643" s="58" t="str">
        <f t="shared" si="50"/>
        <v>21375806 CENTRO DE PRODUCCÓN ARTÍSTICA Y CULTURAL</v>
      </c>
      <c r="D1643" s="75" t="s">
        <v>18</v>
      </c>
      <c r="E1643" s="75" t="s">
        <v>217</v>
      </c>
      <c r="F1643" s="75" t="s">
        <v>218</v>
      </c>
      <c r="G1643" s="76">
        <v>204000000</v>
      </c>
      <c r="H1643" s="76">
        <v>204000000</v>
      </c>
      <c r="I1643" s="76">
        <v>40640509.689999998</v>
      </c>
      <c r="J1643" s="76">
        <v>0</v>
      </c>
      <c r="K1643" s="76">
        <v>0</v>
      </c>
      <c r="L1643" s="76">
        <v>0</v>
      </c>
      <c r="M1643" s="76">
        <v>0</v>
      </c>
      <c r="N1643" s="76">
        <v>0</v>
      </c>
      <c r="O1643" s="76">
        <v>204000000</v>
      </c>
      <c r="P1643" s="56">
        <f t="shared" si="51"/>
        <v>0</v>
      </c>
    </row>
    <row r="1644" spans="1:16" ht="14.4" x14ac:dyDescent="0.2">
      <c r="A1644" s="75" t="s">
        <v>509</v>
      </c>
      <c r="B1644" s="75" t="s">
        <v>510</v>
      </c>
      <c r="C1644" s="58" t="str">
        <f t="shared" si="50"/>
        <v>21375806 CENTRO DE PRODUCCÓN ARTÍSTICA Y CULTURAL</v>
      </c>
      <c r="D1644" s="75" t="s">
        <v>18</v>
      </c>
      <c r="E1644" s="75" t="s">
        <v>221</v>
      </c>
      <c r="F1644" s="75" t="s">
        <v>222</v>
      </c>
      <c r="G1644" s="76">
        <v>204000000</v>
      </c>
      <c r="H1644" s="76">
        <v>204000000</v>
      </c>
      <c r="I1644" s="76">
        <v>40640509.689999998</v>
      </c>
      <c r="J1644" s="76">
        <v>0</v>
      </c>
      <c r="K1644" s="76">
        <v>0</v>
      </c>
      <c r="L1644" s="76">
        <v>0</v>
      </c>
      <c r="M1644" s="76">
        <v>0</v>
      </c>
      <c r="N1644" s="76">
        <v>0</v>
      </c>
      <c r="O1644" s="76">
        <v>204000000</v>
      </c>
      <c r="P1644" s="56">
        <f t="shared" si="51"/>
        <v>0</v>
      </c>
    </row>
    <row r="1645" spans="1:16" ht="14.4" x14ac:dyDescent="0.2">
      <c r="A1645" s="75" t="s">
        <v>509</v>
      </c>
      <c r="B1645" s="75" t="s">
        <v>510</v>
      </c>
      <c r="C1645" s="58" t="str">
        <f t="shared" si="50"/>
        <v>21375806 CENTRO DE PRODUCCÓN ARTÍSTICA Y CULTURAL</v>
      </c>
      <c r="D1645" s="75" t="s">
        <v>18</v>
      </c>
      <c r="E1645" s="75" t="s">
        <v>223</v>
      </c>
      <c r="F1645" s="75" t="s">
        <v>224</v>
      </c>
      <c r="G1645" s="76">
        <v>2100000</v>
      </c>
      <c r="H1645" s="76">
        <v>2100000</v>
      </c>
      <c r="I1645" s="76">
        <v>2070887.34</v>
      </c>
      <c r="J1645" s="76">
        <v>0</v>
      </c>
      <c r="K1645" s="76">
        <v>0</v>
      </c>
      <c r="L1645" s="76">
        <v>0</v>
      </c>
      <c r="M1645" s="76">
        <v>254162</v>
      </c>
      <c r="N1645" s="76">
        <v>254162</v>
      </c>
      <c r="O1645" s="76">
        <v>1845838</v>
      </c>
      <c r="P1645" s="56">
        <f t="shared" si="51"/>
        <v>0.12102952380952381</v>
      </c>
    </row>
    <row r="1646" spans="1:16" ht="14.4" x14ac:dyDescent="0.2">
      <c r="A1646" s="75" t="s">
        <v>509</v>
      </c>
      <c r="B1646" s="75" t="s">
        <v>510</v>
      </c>
      <c r="C1646" s="58" t="str">
        <f t="shared" si="50"/>
        <v>21375806 CENTRO DE PRODUCCÓN ARTÍSTICA Y CULTURAL</v>
      </c>
      <c r="D1646" s="75" t="s">
        <v>18</v>
      </c>
      <c r="E1646" s="75" t="s">
        <v>225</v>
      </c>
      <c r="F1646" s="75" t="s">
        <v>226</v>
      </c>
      <c r="G1646" s="76">
        <v>100000</v>
      </c>
      <c r="H1646" s="76">
        <v>100000</v>
      </c>
      <c r="I1646" s="76">
        <v>70887.34</v>
      </c>
      <c r="J1646" s="76">
        <v>0</v>
      </c>
      <c r="K1646" s="76">
        <v>0</v>
      </c>
      <c r="L1646" s="76">
        <v>0</v>
      </c>
      <c r="M1646" s="76">
        <v>0</v>
      </c>
      <c r="N1646" s="76">
        <v>0</v>
      </c>
      <c r="O1646" s="76">
        <v>100000</v>
      </c>
      <c r="P1646" s="56">
        <f t="shared" si="51"/>
        <v>0</v>
      </c>
    </row>
    <row r="1647" spans="1:16" ht="14.4" x14ac:dyDescent="0.2">
      <c r="A1647" s="75" t="s">
        <v>509</v>
      </c>
      <c r="B1647" s="75" t="s">
        <v>510</v>
      </c>
      <c r="C1647" s="58" t="str">
        <f t="shared" si="50"/>
        <v>21375806 CENTRO DE PRODUCCÓN ARTÍSTICA Y CULTURAL</v>
      </c>
      <c r="D1647" s="75" t="s">
        <v>18</v>
      </c>
      <c r="E1647" s="75" t="s">
        <v>227</v>
      </c>
      <c r="F1647" s="75" t="s">
        <v>228</v>
      </c>
      <c r="G1647" s="76">
        <v>2000000</v>
      </c>
      <c r="H1647" s="76">
        <v>2000000</v>
      </c>
      <c r="I1647" s="76">
        <v>2000000</v>
      </c>
      <c r="J1647" s="76">
        <v>0</v>
      </c>
      <c r="K1647" s="76">
        <v>0</v>
      </c>
      <c r="L1647" s="76">
        <v>0</v>
      </c>
      <c r="M1647" s="76">
        <v>254162</v>
      </c>
      <c r="N1647" s="76">
        <v>254162</v>
      </c>
      <c r="O1647" s="76">
        <v>1745838</v>
      </c>
      <c r="P1647" s="56">
        <f t="shared" si="51"/>
        <v>0.127081</v>
      </c>
    </row>
    <row r="1648" spans="1:16" ht="14.4" x14ac:dyDescent="0.2">
      <c r="A1648" s="75" t="s">
        <v>509</v>
      </c>
      <c r="B1648" s="75" t="s">
        <v>510</v>
      </c>
      <c r="C1648" s="58" t="str">
        <f t="shared" si="50"/>
        <v>21375806 CENTRO DE PRODUCCÓN ARTÍSTICA Y CULTURAL</v>
      </c>
      <c r="D1648" s="75" t="s">
        <v>18</v>
      </c>
      <c r="E1648" s="75" t="s">
        <v>229</v>
      </c>
      <c r="F1648" s="75" t="s">
        <v>230</v>
      </c>
      <c r="G1648" s="76">
        <v>54048204</v>
      </c>
      <c r="H1648" s="76">
        <v>54048204</v>
      </c>
      <c r="I1648" s="76">
        <v>27528759.329999998</v>
      </c>
      <c r="J1648" s="76">
        <v>0</v>
      </c>
      <c r="K1648" s="76">
        <v>0</v>
      </c>
      <c r="L1648" s="76">
        <v>0</v>
      </c>
      <c r="M1648" s="76">
        <v>0</v>
      </c>
      <c r="N1648" s="76">
        <v>0</v>
      </c>
      <c r="O1648" s="76">
        <v>54048204</v>
      </c>
      <c r="P1648" s="56">
        <f t="shared" si="51"/>
        <v>0</v>
      </c>
    </row>
    <row r="1649" spans="1:16" ht="14.4" x14ac:dyDescent="0.2">
      <c r="A1649" s="75" t="s">
        <v>509</v>
      </c>
      <c r="B1649" s="75" t="s">
        <v>510</v>
      </c>
      <c r="C1649" s="58" t="str">
        <f t="shared" si="50"/>
        <v>21375806 CENTRO DE PRODUCCÓN ARTÍSTICA Y CULTURAL</v>
      </c>
      <c r="D1649" s="75" t="s">
        <v>18</v>
      </c>
      <c r="E1649" s="75" t="s">
        <v>518</v>
      </c>
      <c r="F1649" s="75" t="s">
        <v>754</v>
      </c>
      <c r="G1649" s="76">
        <v>54048204</v>
      </c>
      <c r="H1649" s="76">
        <v>54048204</v>
      </c>
      <c r="I1649" s="76">
        <v>27528759.329999998</v>
      </c>
      <c r="J1649" s="76">
        <v>0</v>
      </c>
      <c r="K1649" s="76">
        <v>0</v>
      </c>
      <c r="L1649" s="76">
        <v>0</v>
      </c>
      <c r="M1649" s="76">
        <v>0</v>
      </c>
      <c r="N1649" s="76">
        <v>0</v>
      </c>
      <c r="O1649" s="76">
        <v>54048204</v>
      </c>
      <c r="P1649" s="56">
        <f t="shared" si="51"/>
        <v>0</v>
      </c>
    </row>
    <row r="1650" spans="1:16" ht="14.4" x14ac:dyDescent="0.2">
      <c r="A1650" s="75" t="s">
        <v>509</v>
      </c>
      <c r="B1650" s="75" t="s">
        <v>510</v>
      </c>
      <c r="C1650" s="58" t="str">
        <f t="shared" si="50"/>
        <v>21375806 CENTRO DE PRODUCCÓN ARTÍSTICA Y CULTURAL</v>
      </c>
      <c r="D1650" s="75" t="s">
        <v>251</v>
      </c>
      <c r="E1650" s="75" t="s">
        <v>252</v>
      </c>
      <c r="F1650" s="75" t="s">
        <v>253</v>
      </c>
      <c r="G1650" s="76">
        <v>46770000</v>
      </c>
      <c r="H1650" s="76">
        <v>38870000</v>
      </c>
      <c r="I1650" s="76">
        <v>18318900</v>
      </c>
      <c r="J1650" s="76">
        <v>2448377.66</v>
      </c>
      <c r="K1650" s="76">
        <v>5118900</v>
      </c>
      <c r="L1650" s="76">
        <v>0</v>
      </c>
      <c r="M1650" s="76">
        <v>0</v>
      </c>
      <c r="N1650" s="76">
        <v>0</v>
      </c>
      <c r="O1650" s="76">
        <v>31302722.34</v>
      </c>
      <c r="P1650" s="56">
        <f t="shared" si="51"/>
        <v>0</v>
      </c>
    </row>
    <row r="1651" spans="1:16" ht="14.4" x14ac:dyDescent="0.2">
      <c r="A1651" s="75" t="s">
        <v>509</v>
      </c>
      <c r="B1651" s="75" t="s">
        <v>510</v>
      </c>
      <c r="C1651" s="58" t="str">
        <f t="shared" si="50"/>
        <v>21375806 CENTRO DE PRODUCCÓN ARTÍSTICA Y CULTURAL</v>
      </c>
      <c r="D1651" s="75" t="s">
        <v>251</v>
      </c>
      <c r="E1651" s="75" t="s">
        <v>254</v>
      </c>
      <c r="F1651" s="75" t="s">
        <v>255</v>
      </c>
      <c r="G1651" s="76">
        <v>39670000</v>
      </c>
      <c r="H1651" s="76">
        <v>36870000</v>
      </c>
      <c r="I1651" s="76">
        <v>16318900</v>
      </c>
      <c r="J1651" s="76">
        <v>2448377.66</v>
      </c>
      <c r="K1651" s="76">
        <v>5118900</v>
      </c>
      <c r="L1651" s="76">
        <v>0</v>
      </c>
      <c r="M1651" s="76">
        <v>0</v>
      </c>
      <c r="N1651" s="76">
        <v>0</v>
      </c>
      <c r="O1651" s="76">
        <v>29302722.34</v>
      </c>
      <c r="P1651" s="56">
        <f t="shared" si="51"/>
        <v>0</v>
      </c>
    </row>
    <row r="1652" spans="1:16" ht="14.4" x14ac:dyDescent="0.2">
      <c r="A1652" s="75" t="s">
        <v>509</v>
      </c>
      <c r="B1652" s="75" t="s">
        <v>510</v>
      </c>
      <c r="C1652" s="58" t="str">
        <f t="shared" si="50"/>
        <v>21375806 CENTRO DE PRODUCCÓN ARTÍSTICA Y CULTURAL</v>
      </c>
      <c r="D1652" s="75" t="s">
        <v>251</v>
      </c>
      <c r="E1652" s="75" t="s">
        <v>256</v>
      </c>
      <c r="F1652" s="75" t="s">
        <v>257</v>
      </c>
      <c r="G1652" s="76">
        <v>33670000</v>
      </c>
      <c r="H1652" s="76">
        <v>28551100</v>
      </c>
      <c r="I1652" s="76">
        <v>8000000</v>
      </c>
      <c r="J1652" s="76">
        <v>0</v>
      </c>
      <c r="K1652" s="76">
        <v>0</v>
      </c>
      <c r="L1652" s="76">
        <v>0</v>
      </c>
      <c r="M1652" s="76">
        <v>0</v>
      </c>
      <c r="N1652" s="76">
        <v>0</v>
      </c>
      <c r="O1652" s="76">
        <v>28551100</v>
      </c>
      <c r="P1652" s="56">
        <f t="shared" si="51"/>
        <v>0</v>
      </c>
    </row>
    <row r="1653" spans="1:16" ht="14.4" x14ac:dyDescent="0.2">
      <c r="A1653" s="75" t="s">
        <v>509</v>
      </c>
      <c r="B1653" s="75" t="s">
        <v>510</v>
      </c>
      <c r="C1653" s="58" t="str">
        <f t="shared" si="50"/>
        <v>21375806 CENTRO DE PRODUCCÓN ARTÍSTICA Y CULTURAL</v>
      </c>
      <c r="D1653" s="75" t="s">
        <v>251</v>
      </c>
      <c r="E1653" s="75" t="s">
        <v>258</v>
      </c>
      <c r="F1653" s="75" t="s">
        <v>259</v>
      </c>
      <c r="G1653" s="76">
        <v>6000000</v>
      </c>
      <c r="H1653" s="76">
        <v>2000000</v>
      </c>
      <c r="I1653" s="76">
        <v>2000000</v>
      </c>
      <c r="J1653" s="76">
        <v>1760503.97</v>
      </c>
      <c r="K1653" s="76">
        <v>0</v>
      </c>
      <c r="L1653" s="76">
        <v>0</v>
      </c>
      <c r="M1653" s="76">
        <v>0</v>
      </c>
      <c r="N1653" s="76">
        <v>0</v>
      </c>
      <c r="O1653" s="76">
        <v>239496.03</v>
      </c>
      <c r="P1653" s="56">
        <f t="shared" si="51"/>
        <v>0</v>
      </c>
    </row>
    <row r="1654" spans="1:16" ht="14.4" x14ac:dyDescent="0.2">
      <c r="A1654" s="75" t="s">
        <v>509</v>
      </c>
      <c r="B1654" s="75" t="s">
        <v>510</v>
      </c>
      <c r="C1654" s="58" t="str">
        <f t="shared" si="50"/>
        <v>21375806 CENTRO DE PRODUCCÓN ARTÍSTICA Y CULTURAL</v>
      </c>
      <c r="D1654" s="75" t="s">
        <v>251</v>
      </c>
      <c r="E1654" s="75" t="s">
        <v>262</v>
      </c>
      <c r="F1654" s="75" t="s">
        <v>263</v>
      </c>
      <c r="G1654" s="76">
        <v>0</v>
      </c>
      <c r="H1654" s="76">
        <v>5118900</v>
      </c>
      <c r="I1654" s="76">
        <v>5118900</v>
      </c>
      <c r="J1654" s="76">
        <v>0</v>
      </c>
      <c r="K1654" s="76">
        <v>5118900</v>
      </c>
      <c r="L1654" s="76">
        <v>0</v>
      </c>
      <c r="M1654" s="76">
        <v>0</v>
      </c>
      <c r="N1654" s="76">
        <v>0</v>
      </c>
      <c r="O1654" s="76">
        <v>0</v>
      </c>
      <c r="P1654" s="56">
        <f t="shared" si="51"/>
        <v>0</v>
      </c>
    </row>
    <row r="1655" spans="1:16" ht="14.4" x14ac:dyDescent="0.2">
      <c r="A1655" s="75" t="s">
        <v>509</v>
      </c>
      <c r="B1655" s="75" t="s">
        <v>510</v>
      </c>
      <c r="C1655" s="58" t="str">
        <f t="shared" si="50"/>
        <v>21375806 CENTRO DE PRODUCCÓN ARTÍSTICA Y CULTURAL</v>
      </c>
      <c r="D1655" s="75" t="s">
        <v>251</v>
      </c>
      <c r="E1655" s="75" t="s">
        <v>264</v>
      </c>
      <c r="F1655" s="75" t="s">
        <v>265</v>
      </c>
      <c r="G1655" s="76">
        <v>0</v>
      </c>
      <c r="H1655" s="76">
        <v>1200000</v>
      </c>
      <c r="I1655" s="76">
        <v>1200000</v>
      </c>
      <c r="J1655" s="76">
        <v>687873.69</v>
      </c>
      <c r="K1655" s="76">
        <v>0</v>
      </c>
      <c r="L1655" s="76">
        <v>0</v>
      </c>
      <c r="M1655" s="76">
        <v>0</v>
      </c>
      <c r="N1655" s="76">
        <v>0</v>
      </c>
      <c r="O1655" s="76">
        <v>512126.31</v>
      </c>
      <c r="P1655" s="56">
        <f t="shared" si="51"/>
        <v>0</v>
      </c>
    </row>
    <row r="1656" spans="1:16" ht="14.4" x14ac:dyDescent="0.2">
      <c r="A1656" s="75" t="s">
        <v>509</v>
      </c>
      <c r="B1656" s="75" t="s">
        <v>510</v>
      </c>
      <c r="C1656" s="58" t="str">
        <f t="shared" si="50"/>
        <v>21375806 CENTRO DE PRODUCCÓN ARTÍSTICA Y CULTURAL</v>
      </c>
      <c r="D1656" s="75" t="s">
        <v>251</v>
      </c>
      <c r="E1656" s="75" t="s">
        <v>272</v>
      </c>
      <c r="F1656" s="75" t="s">
        <v>273</v>
      </c>
      <c r="G1656" s="76">
        <v>7100000</v>
      </c>
      <c r="H1656" s="76">
        <v>2000000</v>
      </c>
      <c r="I1656" s="76">
        <v>2000000</v>
      </c>
      <c r="J1656" s="76">
        <v>0</v>
      </c>
      <c r="K1656" s="76">
        <v>0</v>
      </c>
      <c r="L1656" s="76">
        <v>0</v>
      </c>
      <c r="M1656" s="76">
        <v>0</v>
      </c>
      <c r="N1656" s="76">
        <v>0</v>
      </c>
      <c r="O1656" s="76">
        <v>2000000</v>
      </c>
      <c r="P1656" s="56">
        <f t="shared" si="51"/>
        <v>0</v>
      </c>
    </row>
    <row r="1657" spans="1:16" ht="14.4" x14ac:dyDescent="0.2">
      <c r="A1657" s="75" t="s">
        <v>509</v>
      </c>
      <c r="B1657" s="75" t="s">
        <v>510</v>
      </c>
      <c r="C1657" s="58" t="str">
        <f t="shared" si="50"/>
        <v>21375806 CENTRO DE PRODUCCÓN ARTÍSTICA Y CULTURAL</v>
      </c>
      <c r="D1657" s="75" t="s">
        <v>251</v>
      </c>
      <c r="E1657" s="75" t="s">
        <v>274</v>
      </c>
      <c r="F1657" s="75" t="s">
        <v>275</v>
      </c>
      <c r="G1657" s="76">
        <v>7100000</v>
      </c>
      <c r="H1657" s="76">
        <v>2000000</v>
      </c>
      <c r="I1657" s="76">
        <v>2000000</v>
      </c>
      <c r="J1657" s="76">
        <v>0</v>
      </c>
      <c r="K1657" s="76">
        <v>0</v>
      </c>
      <c r="L1657" s="76">
        <v>0</v>
      </c>
      <c r="M1657" s="76">
        <v>0</v>
      </c>
      <c r="N1657" s="76">
        <v>0</v>
      </c>
      <c r="O1657" s="76">
        <v>2000000</v>
      </c>
      <c r="P1657" s="56">
        <f t="shared" si="51"/>
        <v>0</v>
      </c>
    </row>
    <row r="1658" spans="1:16" ht="14.4" hidden="1" x14ac:dyDescent="0.2">
      <c r="A1658" s="75" t="s">
        <v>519</v>
      </c>
      <c r="B1658" s="75" t="s">
        <v>520</v>
      </c>
      <c r="C1658" s="58" t="str">
        <f t="shared" si="50"/>
        <v>21375900 DIRECCIÓN GENERAL DE ARCHIVO NACIONAL</v>
      </c>
      <c r="D1658" s="75" t="s">
        <v>18</v>
      </c>
      <c r="E1658" s="75" t="s">
        <v>19</v>
      </c>
      <c r="F1658" s="75" t="s">
        <v>19</v>
      </c>
      <c r="G1658" s="76">
        <v>3125271680</v>
      </c>
      <c r="H1658" s="76">
        <v>3125271680</v>
      </c>
      <c r="I1658" s="76">
        <v>2760734879.1900001</v>
      </c>
      <c r="J1658" s="76">
        <v>0</v>
      </c>
      <c r="K1658" s="76">
        <v>0</v>
      </c>
      <c r="L1658" s="76">
        <v>0</v>
      </c>
      <c r="M1658" s="76">
        <v>1575539534.03</v>
      </c>
      <c r="N1658" s="76">
        <v>1498502292.8499999</v>
      </c>
      <c r="O1658" s="76">
        <v>1549732145.97</v>
      </c>
      <c r="P1658" s="56">
        <f t="shared" si="51"/>
        <v>0.50412882313962537</v>
      </c>
    </row>
    <row r="1659" spans="1:16" ht="14.4" hidden="1" x14ac:dyDescent="0.2">
      <c r="A1659" s="75" t="s">
        <v>519</v>
      </c>
      <c r="B1659" s="75" t="s">
        <v>520</v>
      </c>
      <c r="C1659" s="58" t="str">
        <f t="shared" si="50"/>
        <v>21375900 DIRECCIÓN GENERAL DE ARCHIVO NACIONAL</v>
      </c>
      <c r="D1659" s="75" t="s">
        <v>18</v>
      </c>
      <c r="E1659" s="75" t="s">
        <v>21</v>
      </c>
      <c r="F1659" s="75" t="s">
        <v>22</v>
      </c>
      <c r="G1659" s="76">
        <v>2026282586</v>
      </c>
      <c r="H1659" s="76">
        <v>2026282586</v>
      </c>
      <c r="I1659" s="76">
        <v>1950447712</v>
      </c>
      <c r="J1659" s="76">
        <v>0</v>
      </c>
      <c r="K1659" s="76">
        <v>0</v>
      </c>
      <c r="L1659" s="76">
        <v>0</v>
      </c>
      <c r="M1659" s="76">
        <v>1073696956.55</v>
      </c>
      <c r="N1659" s="76">
        <v>1036069721.6900001</v>
      </c>
      <c r="O1659" s="76">
        <v>952585629.45000005</v>
      </c>
      <c r="P1659" s="56">
        <f t="shared" si="51"/>
        <v>0.52988510288169643</v>
      </c>
    </row>
    <row r="1660" spans="1:16" ht="14.4" hidden="1" x14ac:dyDescent="0.2">
      <c r="A1660" s="75" t="s">
        <v>519</v>
      </c>
      <c r="B1660" s="75" t="s">
        <v>520</v>
      </c>
      <c r="C1660" s="58" t="str">
        <f t="shared" si="50"/>
        <v>21375900 DIRECCIÓN GENERAL DE ARCHIVO NACIONAL</v>
      </c>
      <c r="D1660" s="75" t="s">
        <v>18</v>
      </c>
      <c r="E1660" s="75" t="s">
        <v>23</v>
      </c>
      <c r="F1660" s="75" t="s">
        <v>24</v>
      </c>
      <c r="G1660" s="76">
        <v>864968496</v>
      </c>
      <c r="H1660" s="76">
        <v>957601306</v>
      </c>
      <c r="I1660" s="76">
        <v>905438331</v>
      </c>
      <c r="J1660" s="76">
        <v>0</v>
      </c>
      <c r="K1660" s="76">
        <v>0</v>
      </c>
      <c r="L1660" s="76">
        <v>0</v>
      </c>
      <c r="M1660" s="76">
        <v>467309805.27999997</v>
      </c>
      <c r="N1660" s="76">
        <v>451947238.42000002</v>
      </c>
      <c r="O1660" s="76">
        <v>490291500.72000003</v>
      </c>
      <c r="P1660" s="56">
        <f t="shared" si="51"/>
        <v>0.48800038424341913</v>
      </c>
    </row>
    <row r="1661" spans="1:16" ht="14.4" hidden="1" x14ac:dyDescent="0.2">
      <c r="A1661" s="75" t="s">
        <v>519</v>
      </c>
      <c r="B1661" s="75" t="s">
        <v>520</v>
      </c>
      <c r="C1661" s="58" t="str">
        <f t="shared" si="50"/>
        <v>21375900 DIRECCIÓN GENERAL DE ARCHIVO NACIONAL</v>
      </c>
      <c r="D1661" s="75" t="s">
        <v>18</v>
      </c>
      <c r="E1661" s="75" t="s">
        <v>25</v>
      </c>
      <c r="F1661" s="75" t="s">
        <v>26</v>
      </c>
      <c r="G1661" s="76">
        <v>862968496</v>
      </c>
      <c r="H1661" s="76">
        <v>955601306</v>
      </c>
      <c r="I1661" s="76">
        <v>903438331</v>
      </c>
      <c r="J1661" s="76">
        <v>0</v>
      </c>
      <c r="K1661" s="76">
        <v>0</v>
      </c>
      <c r="L1661" s="76">
        <v>0</v>
      </c>
      <c r="M1661" s="76">
        <v>467309805.27999997</v>
      </c>
      <c r="N1661" s="76">
        <v>451947238.42000002</v>
      </c>
      <c r="O1661" s="76">
        <v>488291500.72000003</v>
      </c>
      <c r="P1661" s="56">
        <f t="shared" si="51"/>
        <v>0.48902173149604294</v>
      </c>
    </row>
    <row r="1662" spans="1:16" ht="14.4" hidden="1" x14ac:dyDescent="0.2">
      <c r="A1662" s="75" t="s">
        <v>519</v>
      </c>
      <c r="B1662" s="75" t="s">
        <v>520</v>
      </c>
      <c r="C1662" s="58" t="str">
        <f t="shared" si="50"/>
        <v>21375900 DIRECCIÓN GENERAL DE ARCHIVO NACIONAL</v>
      </c>
      <c r="D1662" s="75" t="s">
        <v>18</v>
      </c>
      <c r="E1662" s="75" t="s">
        <v>27</v>
      </c>
      <c r="F1662" s="75" t="s">
        <v>28</v>
      </c>
      <c r="G1662" s="76">
        <v>2000000</v>
      </c>
      <c r="H1662" s="76">
        <v>2000000</v>
      </c>
      <c r="I1662" s="76">
        <v>2000000</v>
      </c>
      <c r="J1662" s="76">
        <v>0</v>
      </c>
      <c r="K1662" s="76">
        <v>0</v>
      </c>
      <c r="L1662" s="76">
        <v>0</v>
      </c>
      <c r="M1662" s="76">
        <v>0</v>
      </c>
      <c r="N1662" s="76">
        <v>0</v>
      </c>
      <c r="O1662" s="76">
        <v>2000000</v>
      </c>
      <c r="P1662" s="56">
        <f t="shared" si="51"/>
        <v>0</v>
      </c>
    </row>
    <row r="1663" spans="1:16" ht="14.4" hidden="1" x14ac:dyDescent="0.2">
      <c r="A1663" s="75" t="s">
        <v>519</v>
      </c>
      <c r="B1663" s="75" t="s">
        <v>520</v>
      </c>
      <c r="C1663" s="58" t="str">
        <f t="shared" si="50"/>
        <v>21375900 DIRECCIÓN GENERAL DE ARCHIVO NACIONAL</v>
      </c>
      <c r="D1663" s="75" t="s">
        <v>18</v>
      </c>
      <c r="E1663" s="75" t="s">
        <v>29</v>
      </c>
      <c r="F1663" s="75" t="s">
        <v>30</v>
      </c>
      <c r="G1663" s="76">
        <v>8800000</v>
      </c>
      <c r="H1663" s="76">
        <v>9300000</v>
      </c>
      <c r="I1663" s="76">
        <v>9300000</v>
      </c>
      <c r="J1663" s="76">
        <v>0</v>
      </c>
      <c r="K1663" s="76">
        <v>0</v>
      </c>
      <c r="L1663" s="76">
        <v>0</v>
      </c>
      <c r="M1663" s="76">
        <v>5529280.2400000002</v>
      </c>
      <c r="N1663" s="76">
        <v>5529280.2400000002</v>
      </c>
      <c r="O1663" s="76">
        <v>3770719.76</v>
      </c>
      <c r="P1663" s="56">
        <f t="shared" si="51"/>
        <v>0.59454626236559138</v>
      </c>
    </row>
    <row r="1664" spans="1:16" ht="14.4" hidden="1" x14ac:dyDescent="0.2">
      <c r="A1664" s="75" t="s">
        <v>519</v>
      </c>
      <c r="B1664" s="75" t="s">
        <v>520</v>
      </c>
      <c r="C1664" s="58" t="str">
        <f t="shared" si="50"/>
        <v>21375900 DIRECCIÓN GENERAL DE ARCHIVO NACIONAL</v>
      </c>
      <c r="D1664" s="75" t="s">
        <v>18</v>
      </c>
      <c r="E1664" s="75" t="s">
        <v>31</v>
      </c>
      <c r="F1664" s="75" t="s">
        <v>32</v>
      </c>
      <c r="G1664" s="76">
        <v>7700000</v>
      </c>
      <c r="H1664" s="76">
        <v>7700000</v>
      </c>
      <c r="I1664" s="76">
        <v>7700000</v>
      </c>
      <c r="J1664" s="76">
        <v>0</v>
      </c>
      <c r="K1664" s="76">
        <v>0</v>
      </c>
      <c r="L1664" s="76">
        <v>0</v>
      </c>
      <c r="M1664" s="76">
        <v>5529280.2400000002</v>
      </c>
      <c r="N1664" s="76">
        <v>5529280.2400000002</v>
      </c>
      <c r="O1664" s="76">
        <v>2170719.7599999998</v>
      </c>
      <c r="P1664" s="56">
        <f t="shared" si="51"/>
        <v>0.71808834285714285</v>
      </c>
    </row>
    <row r="1665" spans="1:16" ht="14.4" hidden="1" x14ac:dyDescent="0.2">
      <c r="A1665" s="75" t="s">
        <v>519</v>
      </c>
      <c r="B1665" s="75" t="s">
        <v>520</v>
      </c>
      <c r="C1665" s="58" t="str">
        <f t="shared" si="50"/>
        <v>21375900 DIRECCIÓN GENERAL DE ARCHIVO NACIONAL</v>
      </c>
      <c r="D1665" s="75" t="s">
        <v>18</v>
      </c>
      <c r="E1665" s="75" t="s">
        <v>756</v>
      </c>
      <c r="F1665" s="75" t="s">
        <v>757</v>
      </c>
      <c r="G1665" s="76">
        <v>0</v>
      </c>
      <c r="H1665" s="76">
        <v>500000</v>
      </c>
      <c r="I1665" s="76">
        <v>500000</v>
      </c>
      <c r="J1665" s="76">
        <v>0</v>
      </c>
      <c r="K1665" s="76">
        <v>0</v>
      </c>
      <c r="L1665" s="76">
        <v>0</v>
      </c>
      <c r="M1665" s="76">
        <v>0</v>
      </c>
      <c r="N1665" s="76">
        <v>0</v>
      </c>
      <c r="O1665" s="76">
        <v>500000</v>
      </c>
      <c r="P1665" s="56">
        <f t="shared" si="51"/>
        <v>0</v>
      </c>
    </row>
    <row r="1666" spans="1:16" ht="14.4" hidden="1" x14ac:dyDescent="0.2">
      <c r="A1666" s="75" t="s">
        <v>519</v>
      </c>
      <c r="B1666" s="75" t="s">
        <v>520</v>
      </c>
      <c r="C1666" s="58" t="str">
        <f t="shared" si="50"/>
        <v>21375900 DIRECCIÓN GENERAL DE ARCHIVO NACIONAL</v>
      </c>
      <c r="D1666" s="75" t="s">
        <v>18</v>
      </c>
      <c r="E1666" s="75" t="s">
        <v>531</v>
      </c>
      <c r="F1666" s="75" t="s">
        <v>532</v>
      </c>
      <c r="G1666" s="76">
        <v>1100000</v>
      </c>
      <c r="H1666" s="76">
        <v>1100000</v>
      </c>
      <c r="I1666" s="76">
        <v>1100000</v>
      </c>
      <c r="J1666" s="76">
        <v>0</v>
      </c>
      <c r="K1666" s="76">
        <v>0</v>
      </c>
      <c r="L1666" s="76">
        <v>0</v>
      </c>
      <c r="M1666" s="76">
        <v>0</v>
      </c>
      <c r="N1666" s="76">
        <v>0</v>
      </c>
      <c r="O1666" s="76">
        <v>1100000</v>
      </c>
      <c r="P1666" s="56">
        <f t="shared" si="51"/>
        <v>0</v>
      </c>
    </row>
    <row r="1667" spans="1:16" ht="14.4" hidden="1" x14ac:dyDescent="0.2">
      <c r="A1667" s="75" t="s">
        <v>519</v>
      </c>
      <c r="B1667" s="75" t="s">
        <v>520</v>
      </c>
      <c r="C1667" s="58" t="str">
        <f t="shared" si="50"/>
        <v>21375900 DIRECCIÓN GENERAL DE ARCHIVO NACIONAL</v>
      </c>
      <c r="D1667" s="75" t="s">
        <v>18</v>
      </c>
      <c r="E1667" s="75" t="s">
        <v>33</v>
      </c>
      <c r="F1667" s="75" t="s">
        <v>34</v>
      </c>
      <c r="G1667" s="76">
        <v>824317764</v>
      </c>
      <c r="H1667" s="76">
        <v>731184954</v>
      </c>
      <c r="I1667" s="76">
        <v>719166743</v>
      </c>
      <c r="J1667" s="76">
        <v>0</v>
      </c>
      <c r="K1667" s="76">
        <v>0</v>
      </c>
      <c r="L1667" s="76">
        <v>0</v>
      </c>
      <c r="M1667" s="76">
        <v>423509944.41000003</v>
      </c>
      <c r="N1667" s="76">
        <v>423509944.41000003</v>
      </c>
      <c r="O1667" s="76">
        <v>307675009.58999997</v>
      </c>
      <c r="P1667" s="56">
        <f t="shared" si="51"/>
        <v>0.57921042014494195</v>
      </c>
    </row>
    <row r="1668" spans="1:16" ht="14.4" hidden="1" x14ac:dyDescent="0.2">
      <c r="A1668" s="75" t="s">
        <v>519</v>
      </c>
      <c r="B1668" s="75" t="s">
        <v>520</v>
      </c>
      <c r="C1668" s="58" t="str">
        <f t="shared" si="50"/>
        <v>21375900 DIRECCIÓN GENERAL DE ARCHIVO NACIONAL</v>
      </c>
      <c r="D1668" s="75" t="s">
        <v>18</v>
      </c>
      <c r="E1668" s="75" t="s">
        <v>35</v>
      </c>
      <c r="F1668" s="75" t="s">
        <v>36</v>
      </c>
      <c r="G1668" s="76">
        <v>237100000</v>
      </c>
      <c r="H1668" s="76">
        <v>189137445</v>
      </c>
      <c r="I1668" s="76">
        <v>189137445</v>
      </c>
      <c r="J1668" s="76">
        <v>0</v>
      </c>
      <c r="K1668" s="76">
        <v>0</v>
      </c>
      <c r="L1668" s="76">
        <v>0</v>
      </c>
      <c r="M1668" s="76">
        <v>131186508.28</v>
      </c>
      <c r="N1668" s="76">
        <v>131186508.28</v>
      </c>
      <c r="O1668" s="76">
        <v>57950936.719999999</v>
      </c>
      <c r="P1668" s="56">
        <f t="shared" si="51"/>
        <v>0.69360410509933668</v>
      </c>
    </row>
    <row r="1669" spans="1:16" ht="14.4" hidden="1" x14ac:dyDescent="0.2">
      <c r="A1669" s="75" t="s">
        <v>519</v>
      </c>
      <c r="B1669" s="75" t="s">
        <v>520</v>
      </c>
      <c r="C1669" s="58" t="str">
        <f t="shared" si="50"/>
        <v>21375900 DIRECCIÓN GENERAL DE ARCHIVO NACIONAL</v>
      </c>
      <c r="D1669" s="75" t="s">
        <v>18</v>
      </c>
      <c r="E1669" s="75" t="s">
        <v>37</v>
      </c>
      <c r="F1669" s="75" t="s">
        <v>38</v>
      </c>
      <c r="G1669" s="76">
        <v>273270573</v>
      </c>
      <c r="H1669" s="76">
        <v>241059159</v>
      </c>
      <c r="I1669" s="76">
        <v>237154361</v>
      </c>
      <c r="J1669" s="76">
        <v>0</v>
      </c>
      <c r="K1669" s="76">
        <v>0</v>
      </c>
      <c r="L1669" s="76">
        <v>0</v>
      </c>
      <c r="M1669" s="76">
        <v>144866167.19999999</v>
      </c>
      <c r="N1669" s="76">
        <v>144866167.19999999</v>
      </c>
      <c r="O1669" s="76">
        <v>96192991.799999997</v>
      </c>
      <c r="P1669" s="56">
        <f t="shared" si="51"/>
        <v>0.60095690950286595</v>
      </c>
    </row>
    <row r="1670" spans="1:16" ht="14.4" hidden="1" x14ac:dyDescent="0.2">
      <c r="A1670" s="75" t="s">
        <v>519</v>
      </c>
      <c r="B1670" s="75" t="s">
        <v>520</v>
      </c>
      <c r="C1670" s="58" t="str">
        <f t="shared" si="50"/>
        <v>21375900 DIRECCIÓN GENERAL DE ARCHIVO NACIONAL</v>
      </c>
      <c r="D1670" s="75" t="s">
        <v>18</v>
      </c>
      <c r="E1670" s="75" t="s">
        <v>39</v>
      </c>
      <c r="F1670" s="75" t="s">
        <v>40</v>
      </c>
      <c r="G1670" s="76">
        <v>130151869</v>
      </c>
      <c r="H1670" s="76">
        <v>130151869</v>
      </c>
      <c r="I1670" s="76">
        <v>125216678</v>
      </c>
      <c r="J1670" s="76">
        <v>0</v>
      </c>
      <c r="K1670" s="76">
        <v>0</v>
      </c>
      <c r="L1670" s="76">
        <v>0</v>
      </c>
      <c r="M1670" s="76">
        <v>3917671.92</v>
      </c>
      <c r="N1670" s="76">
        <v>3917671.92</v>
      </c>
      <c r="O1670" s="76">
        <v>126234197.08</v>
      </c>
      <c r="P1670" s="56">
        <f t="shared" si="51"/>
        <v>3.010077342800202E-2</v>
      </c>
    </row>
    <row r="1671" spans="1:16" ht="14.4" hidden="1" x14ac:dyDescent="0.2">
      <c r="A1671" s="75" t="s">
        <v>519</v>
      </c>
      <c r="B1671" s="75" t="s">
        <v>520</v>
      </c>
      <c r="C1671" s="58" t="str">
        <f t="shared" ref="C1671:C1734" si="52">+CONCATENATE(A1671," ",B1671)</f>
        <v>21375900 DIRECCIÓN GENERAL DE ARCHIVO NACIONAL</v>
      </c>
      <c r="D1671" s="75" t="s">
        <v>18</v>
      </c>
      <c r="E1671" s="75" t="s">
        <v>41</v>
      </c>
      <c r="F1671" s="75" t="s">
        <v>42</v>
      </c>
      <c r="G1671" s="76">
        <v>114795322</v>
      </c>
      <c r="H1671" s="76">
        <v>108495322</v>
      </c>
      <c r="I1671" s="76">
        <v>108495322</v>
      </c>
      <c r="J1671" s="76">
        <v>0</v>
      </c>
      <c r="K1671" s="76">
        <v>0</v>
      </c>
      <c r="L1671" s="76">
        <v>0</v>
      </c>
      <c r="M1671" s="76">
        <v>108036793.76000001</v>
      </c>
      <c r="N1671" s="76">
        <v>108036793.76000001</v>
      </c>
      <c r="O1671" s="76">
        <v>458528.24</v>
      </c>
      <c r="P1671" s="56">
        <f t="shared" ref="P1671:P1734" si="53">+IFERROR(M1671/H1671,0)</f>
        <v>0.99577375105628985</v>
      </c>
    </row>
    <row r="1672" spans="1:16" ht="14.4" hidden="1" x14ac:dyDescent="0.2">
      <c r="A1672" s="75" t="s">
        <v>519</v>
      </c>
      <c r="B1672" s="75" t="s">
        <v>520</v>
      </c>
      <c r="C1672" s="58" t="str">
        <f t="shared" si="52"/>
        <v>21375900 DIRECCIÓN GENERAL DE ARCHIVO NACIONAL</v>
      </c>
      <c r="D1672" s="75" t="s">
        <v>18</v>
      </c>
      <c r="E1672" s="75" t="s">
        <v>43</v>
      </c>
      <c r="F1672" s="75" t="s">
        <v>44</v>
      </c>
      <c r="G1672" s="76">
        <v>69000000</v>
      </c>
      <c r="H1672" s="76">
        <v>62341159</v>
      </c>
      <c r="I1672" s="76">
        <v>59162937</v>
      </c>
      <c r="J1672" s="76">
        <v>0</v>
      </c>
      <c r="K1672" s="76">
        <v>0</v>
      </c>
      <c r="L1672" s="76">
        <v>0</v>
      </c>
      <c r="M1672" s="76">
        <v>35502803.25</v>
      </c>
      <c r="N1672" s="76">
        <v>35502803.25</v>
      </c>
      <c r="O1672" s="76">
        <v>26838355.75</v>
      </c>
      <c r="P1672" s="56">
        <f t="shared" si="53"/>
        <v>0.56949219134665108</v>
      </c>
    </row>
    <row r="1673" spans="1:16" ht="14.4" hidden="1" x14ac:dyDescent="0.2">
      <c r="A1673" s="75" t="s">
        <v>519</v>
      </c>
      <c r="B1673" s="75" t="s">
        <v>520</v>
      </c>
      <c r="C1673" s="58" t="str">
        <f t="shared" si="52"/>
        <v>21375900 DIRECCIÓN GENERAL DE ARCHIVO NACIONAL</v>
      </c>
      <c r="D1673" s="75" t="s">
        <v>18</v>
      </c>
      <c r="E1673" s="75" t="s">
        <v>45</v>
      </c>
      <c r="F1673" s="75" t="s">
        <v>46</v>
      </c>
      <c r="G1673" s="76">
        <v>152766354</v>
      </c>
      <c r="H1673" s="76">
        <v>152766354</v>
      </c>
      <c r="I1673" s="76">
        <v>146989869</v>
      </c>
      <c r="J1673" s="76">
        <v>0</v>
      </c>
      <c r="K1673" s="76">
        <v>0</v>
      </c>
      <c r="L1673" s="76">
        <v>0</v>
      </c>
      <c r="M1673" s="76">
        <v>81809610</v>
      </c>
      <c r="N1673" s="76">
        <v>70772886</v>
      </c>
      <c r="O1673" s="76">
        <v>70956744</v>
      </c>
      <c r="P1673" s="56">
        <f t="shared" si="53"/>
        <v>0.53552112659571627</v>
      </c>
    </row>
    <row r="1674" spans="1:16" ht="14.4" hidden="1" x14ac:dyDescent="0.2">
      <c r="A1674" s="75" t="s">
        <v>519</v>
      </c>
      <c r="B1674" s="75" t="s">
        <v>520</v>
      </c>
      <c r="C1674" s="58" t="str">
        <f t="shared" si="52"/>
        <v>21375900 DIRECCIÓN GENERAL DE ARCHIVO NACIONAL</v>
      </c>
      <c r="D1674" s="75" t="s">
        <v>18</v>
      </c>
      <c r="E1674" s="75" t="s">
        <v>521</v>
      </c>
      <c r="F1674" s="75" t="s">
        <v>48</v>
      </c>
      <c r="G1674" s="76">
        <v>144932182</v>
      </c>
      <c r="H1674" s="76">
        <v>144932182</v>
      </c>
      <c r="I1674" s="76">
        <v>139451927</v>
      </c>
      <c r="J1674" s="76">
        <v>0</v>
      </c>
      <c r="K1674" s="76">
        <v>0</v>
      </c>
      <c r="L1674" s="76">
        <v>0</v>
      </c>
      <c r="M1674" s="76">
        <v>77618431</v>
      </c>
      <c r="N1674" s="76">
        <v>67147629</v>
      </c>
      <c r="O1674" s="76">
        <v>67313751</v>
      </c>
      <c r="P1674" s="56">
        <f t="shared" si="53"/>
        <v>0.53555000641610429</v>
      </c>
    </row>
    <row r="1675" spans="1:16" ht="14.4" hidden="1" x14ac:dyDescent="0.2">
      <c r="A1675" s="75" t="s">
        <v>519</v>
      </c>
      <c r="B1675" s="75" t="s">
        <v>520</v>
      </c>
      <c r="C1675" s="58" t="str">
        <f t="shared" si="52"/>
        <v>21375900 DIRECCIÓN GENERAL DE ARCHIVO NACIONAL</v>
      </c>
      <c r="D1675" s="75" t="s">
        <v>18</v>
      </c>
      <c r="E1675" s="75" t="s">
        <v>522</v>
      </c>
      <c r="F1675" s="75" t="s">
        <v>50</v>
      </c>
      <c r="G1675" s="76">
        <v>7834172</v>
      </c>
      <c r="H1675" s="76">
        <v>7834172</v>
      </c>
      <c r="I1675" s="76">
        <v>7537942</v>
      </c>
      <c r="J1675" s="76">
        <v>0</v>
      </c>
      <c r="K1675" s="76">
        <v>0</v>
      </c>
      <c r="L1675" s="76">
        <v>0</v>
      </c>
      <c r="M1675" s="76">
        <v>4191179</v>
      </c>
      <c r="N1675" s="76">
        <v>3625257</v>
      </c>
      <c r="O1675" s="76">
        <v>3642993</v>
      </c>
      <c r="P1675" s="56">
        <f t="shared" si="53"/>
        <v>0.5349868499185364</v>
      </c>
    </row>
    <row r="1676" spans="1:16" ht="14.4" hidden="1" x14ac:dyDescent="0.2">
      <c r="A1676" s="75" t="s">
        <v>519</v>
      </c>
      <c r="B1676" s="75" t="s">
        <v>520</v>
      </c>
      <c r="C1676" s="58" t="str">
        <f t="shared" si="52"/>
        <v>21375900 DIRECCIÓN GENERAL DE ARCHIVO NACIONAL</v>
      </c>
      <c r="D1676" s="75" t="s">
        <v>18</v>
      </c>
      <c r="E1676" s="75" t="s">
        <v>51</v>
      </c>
      <c r="F1676" s="75" t="s">
        <v>52</v>
      </c>
      <c r="G1676" s="76">
        <v>175429972</v>
      </c>
      <c r="H1676" s="76">
        <v>175429972</v>
      </c>
      <c r="I1676" s="76">
        <v>169552769</v>
      </c>
      <c r="J1676" s="76">
        <v>0</v>
      </c>
      <c r="K1676" s="76">
        <v>0</v>
      </c>
      <c r="L1676" s="76">
        <v>0</v>
      </c>
      <c r="M1676" s="76">
        <v>95538316.620000005</v>
      </c>
      <c r="N1676" s="76">
        <v>84310372.620000005</v>
      </c>
      <c r="O1676" s="76">
        <v>79891655.379999995</v>
      </c>
      <c r="P1676" s="56">
        <f t="shared" si="53"/>
        <v>0.5445951768150542</v>
      </c>
    </row>
    <row r="1677" spans="1:16" ht="14.4" hidden="1" x14ac:dyDescent="0.2">
      <c r="A1677" s="75" t="s">
        <v>519</v>
      </c>
      <c r="B1677" s="75" t="s">
        <v>520</v>
      </c>
      <c r="C1677" s="58" t="str">
        <f t="shared" si="52"/>
        <v>21375900 DIRECCIÓN GENERAL DE ARCHIVO NACIONAL</v>
      </c>
      <c r="D1677" s="75" t="s">
        <v>18</v>
      </c>
      <c r="E1677" s="75" t="s">
        <v>523</v>
      </c>
      <c r="F1677" s="75" t="s">
        <v>54</v>
      </c>
      <c r="G1677" s="76">
        <v>84922424</v>
      </c>
      <c r="H1677" s="76">
        <v>84922424</v>
      </c>
      <c r="I1677" s="76">
        <v>81711291</v>
      </c>
      <c r="J1677" s="76">
        <v>0</v>
      </c>
      <c r="K1677" s="76">
        <v>0</v>
      </c>
      <c r="L1677" s="76">
        <v>0</v>
      </c>
      <c r="M1677" s="76">
        <v>45466808</v>
      </c>
      <c r="N1677" s="76">
        <v>39332188</v>
      </c>
      <c r="O1677" s="76">
        <v>39455616</v>
      </c>
      <c r="P1677" s="56">
        <f t="shared" si="53"/>
        <v>0.53539225399406876</v>
      </c>
    </row>
    <row r="1678" spans="1:16" ht="14.4" hidden="1" x14ac:dyDescent="0.2">
      <c r="A1678" s="75" t="s">
        <v>519</v>
      </c>
      <c r="B1678" s="75" t="s">
        <v>520</v>
      </c>
      <c r="C1678" s="58" t="str">
        <f t="shared" si="52"/>
        <v>21375900 DIRECCIÓN GENERAL DE ARCHIVO NACIONAL</v>
      </c>
      <c r="D1678" s="75" t="s">
        <v>18</v>
      </c>
      <c r="E1678" s="75" t="s">
        <v>524</v>
      </c>
      <c r="F1678" s="75" t="s">
        <v>56</v>
      </c>
      <c r="G1678" s="76">
        <v>47005032</v>
      </c>
      <c r="H1678" s="76">
        <v>47005032</v>
      </c>
      <c r="I1678" s="76">
        <v>45227652</v>
      </c>
      <c r="J1678" s="76">
        <v>0</v>
      </c>
      <c r="K1678" s="76">
        <v>0</v>
      </c>
      <c r="L1678" s="76">
        <v>0</v>
      </c>
      <c r="M1678" s="76">
        <v>25147118</v>
      </c>
      <c r="N1678" s="76">
        <v>21751568</v>
      </c>
      <c r="O1678" s="76">
        <v>21857914</v>
      </c>
      <c r="P1678" s="56">
        <f t="shared" si="53"/>
        <v>0.53498778598852992</v>
      </c>
    </row>
    <row r="1679" spans="1:16" ht="14.4" hidden="1" x14ac:dyDescent="0.2">
      <c r="A1679" s="75" t="s">
        <v>519</v>
      </c>
      <c r="B1679" s="75" t="s">
        <v>520</v>
      </c>
      <c r="C1679" s="58" t="str">
        <f t="shared" si="52"/>
        <v>21375900 DIRECCIÓN GENERAL DE ARCHIVO NACIONAL</v>
      </c>
      <c r="D1679" s="75" t="s">
        <v>18</v>
      </c>
      <c r="E1679" s="75" t="s">
        <v>525</v>
      </c>
      <c r="F1679" s="75" t="s">
        <v>58</v>
      </c>
      <c r="G1679" s="76">
        <v>23502516</v>
      </c>
      <c r="H1679" s="76">
        <v>23502516</v>
      </c>
      <c r="I1679" s="76">
        <v>22613826</v>
      </c>
      <c r="J1679" s="76">
        <v>0</v>
      </c>
      <c r="K1679" s="76">
        <v>0</v>
      </c>
      <c r="L1679" s="76">
        <v>0</v>
      </c>
      <c r="M1679" s="76">
        <v>12573564</v>
      </c>
      <c r="N1679" s="76">
        <v>10875790</v>
      </c>
      <c r="O1679" s="76">
        <v>10928952</v>
      </c>
      <c r="P1679" s="56">
        <f t="shared" si="53"/>
        <v>0.53498799873171021</v>
      </c>
    </row>
    <row r="1680" spans="1:16" ht="14.4" hidden="1" x14ac:dyDescent="0.2">
      <c r="A1680" s="75" t="s">
        <v>519</v>
      </c>
      <c r="B1680" s="75" t="s">
        <v>520</v>
      </c>
      <c r="C1680" s="58" t="str">
        <f t="shared" si="52"/>
        <v>21375900 DIRECCIÓN GENERAL DE ARCHIVO NACIONAL</v>
      </c>
      <c r="D1680" s="75" t="s">
        <v>18</v>
      </c>
      <c r="E1680" s="75" t="s">
        <v>526</v>
      </c>
      <c r="F1680" s="75" t="s">
        <v>60</v>
      </c>
      <c r="G1680" s="76">
        <v>20000000</v>
      </c>
      <c r="H1680" s="76">
        <v>20000000</v>
      </c>
      <c r="I1680" s="76">
        <v>20000000</v>
      </c>
      <c r="J1680" s="76">
        <v>0</v>
      </c>
      <c r="K1680" s="76">
        <v>0</v>
      </c>
      <c r="L1680" s="76">
        <v>0</v>
      </c>
      <c r="M1680" s="76">
        <v>12350826.619999999</v>
      </c>
      <c r="N1680" s="76">
        <v>12350826.619999999</v>
      </c>
      <c r="O1680" s="76">
        <v>7649173.3799999999</v>
      </c>
      <c r="P1680" s="56">
        <f t="shared" si="53"/>
        <v>0.61754133099999997</v>
      </c>
    </row>
    <row r="1681" spans="1:16" ht="14.4" hidden="1" x14ac:dyDescent="0.2">
      <c r="A1681" s="75" t="s">
        <v>519</v>
      </c>
      <c r="B1681" s="75" t="s">
        <v>520</v>
      </c>
      <c r="C1681" s="58" t="str">
        <f t="shared" si="52"/>
        <v>21375900 DIRECCIÓN GENERAL DE ARCHIVO NACIONAL</v>
      </c>
      <c r="D1681" s="75" t="s">
        <v>18</v>
      </c>
      <c r="E1681" s="75" t="s">
        <v>61</v>
      </c>
      <c r="F1681" s="75" t="s">
        <v>62</v>
      </c>
      <c r="G1681" s="76">
        <v>903821438</v>
      </c>
      <c r="H1681" s="76">
        <v>903821438</v>
      </c>
      <c r="I1681" s="76">
        <v>624742495.49000001</v>
      </c>
      <c r="J1681" s="76">
        <v>0</v>
      </c>
      <c r="K1681" s="76">
        <v>0</v>
      </c>
      <c r="L1681" s="76">
        <v>0</v>
      </c>
      <c r="M1681" s="76">
        <v>424621975.38999999</v>
      </c>
      <c r="N1681" s="76">
        <v>388082217.06999999</v>
      </c>
      <c r="O1681" s="76">
        <v>479199462.61000001</v>
      </c>
      <c r="P1681" s="56">
        <f t="shared" si="53"/>
        <v>0.46980737293598029</v>
      </c>
    </row>
    <row r="1682" spans="1:16" ht="14.4" hidden="1" x14ac:dyDescent="0.2">
      <c r="A1682" s="75" t="s">
        <v>519</v>
      </c>
      <c r="B1682" s="75" t="s">
        <v>520</v>
      </c>
      <c r="C1682" s="58" t="str">
        <f t="shared" si="52"/>
        <v>21375900 DIRECCIÓN GENERAL DE ARCHIVO NACIONAL</v>
      </c>
      <c r="D1682" s="75" t="s">
        <v>18</v>
      </c>
      <c r="E1682" s="75" t="s">
        <v>71</v>
      </c>
      <c r="F1682" s="75" t="s">
        <v>72</v>
      </c>
      <c r="G1682" s="76">
        <v>128081314</v>
      </c>
      <c r="H1682" s="76">
        <v>115081314</v>
      </c>
      <c r="I1682" s="76">
        <v>82399240.810000002</v>
      </c>
      <c r="J1682" s="76">
        <v>0</v>
      </c>
      <c r="K1682" s="76">
        <v>0</v>
      </c>
      <c r="L1682" s="76">
        <v>0</v>
      </c>
      <c r="M1682" s="76">
        <v>57114834</v>
      </c>
      <c r="N1682" s="76">
        <v>56858130.630000003</v>
      </c>
      <c r="O1682" s="76">
        <v>57966480</v>
      </c>
      <c r="P1682" s="56">
        <f t="shared" si="53"/>
        <v>0.49629980762993375</v>
      </c>
    </row>
    <row r="1683" spans="1:16" ht="14.4" hidden="1" x14ac:dyDescent="0.2">
      <c r="A1683" s="75" t="s">
        <v>519</v>
      </c>
      <c r="B1683" s="75" t="s">
        <v>520</v>
      </c>
      <c r="C1683" s="58" t="str">
        <f t="shared" si="52"/>
        <v>21375900 DIRECCIÓN GENERAL DE ARCHIVO NACIONAL</v>
      </c>
      <c r="D1683" s="75" t="s">
        <v>18</v>
      </c>
      <c r="E1683" s="75" t="s">
        <v>73</v>
      </c>
      <c r="F1683" s="75" t="s">
        <v>74</v>
      </c>
      <c r="G1683" s="76">
        <v>12000000</v>
      </c>
      <c r="H1683" s="76">
        <v>12000000</v>
      </c>
      <c r="I1683" s="76">
        <v>8506480.0899999999</v>
      </c>
      <c r="J1683" s="76">
        <v>0</v>
      </c>
      <c r="K1683" s="76">
        <v>0</v>
      </c>
      <c r="L1683" s="76">
        <v>0</v>
      </c>
      <c r="M1683" s="76">
        <v>4962224</v>
      </c>
      <c r="N1683" s="76">
        <v>4962224</v>
      </c>
      <c r="O1683" s="76">
        <v>7037776</v>
      </c>
      <c r="P1683" s="56">
        <f t="shared" si="53"/>
        <v>0.41351866666666665</v>
      </c>
    </row>
    <row r="1684" spans="1:16" ht="14.4" hidden="1" x14ac:dyDescent="0.2">
      <c r="A1684" s="75" t="s">
        <v>519</v>
      </c>
      <c r="B1684" s="75" t="s">
        <v>520</v>
      </c>
      <c r="C1684" s="58" t="str">
        <f t="shared" si="52"/>
        <v>21375900 DIRECCIÓN GENERAL DE ARCHIVO NACIONAL</v>
      </c>
      <c r="D1684" s="75" t="s">
        <v>18</v>
      </c>
      <c r="E1684" s="75" t="s">
        <v>75</v>
      </c>
      <c r="F1684" s="75" t="s">
        <v>76</v>
      </c>
      <c r="G1684" s="76">
        <v>100000000</v>
      </c>
      <c r="H1684" s="76">
        <v>88000000</v>
      </c>
      <c r="I1684" s="76">
        <v>62486949.859999999</v>
      </c>
      <c r="J1684" s="76">
        <v>0</v>
      </c>
      <c r="K1684" s="76">
        <v>0</v>
      </c>
      <c r="L1684" s="76">
        <v>0</v>
      </c>
      <c r="M1684" s="76">
        <v>45788245</v>
      </c>
      <c r="N1684" s="76">
        <v>45788245</v>
      </c>
      <c r="O1684" s="76">
        <v>42211755</v>
      </c>
      <c r="P1684" s="56">
        <f t="shared" si="53"/>
        <v>0.52032096590909094</v>
      </c>
    </row>
    <row r="1685" spans="1:16" ht="14.4" hidden="1" x14ac:dyDescent="0.2">
      <c r="A1685" s="75" t="s">
        <v>519</v>
      </c>
      <c r="B1685" s="75" t="s">
        <v>520</v>
      </c>
      <c r="C1685" s="58" t="str">
        <f t="shared" si="52"/>
        <v>21375900 DIRECCIÓN GENERAL DE ARCHIVO NACIONAL</v>
      </c>
      <c r="D1685" s="75" t="s">
        <v>18</v>
      </c>
      <c r="E1685" s="75" t="s">
        <v>77</v>
      </c>
      <c r="F1685" s="75" t="s">
        <v>78</v>
      </c>
      <c r="G1685" s="76">
        <v>150000</v>
      </c>
      <c r="H1685" s="76">
        <v>150000</v>
      </c>
      <c r="I1685" s="76">
        <v>149462.32</v>
      </c>
      <c r="J1685" s="76">
        <v>0</v>
      </c>
      <c r="K1685" s="76">
        <v>0</v>
      </c>
      <c r="L1685" s="76">
        <v>0</v>
      </c>
      <c r="M1685" s="76">
        <v>142407.31</v>
      </c>
      <c r="N1685" s="76">
        <v>142407.31</v>
      </c>
      <c r="O1685" s="76">
        <v>7592.69</v>
      </c>
      <c r="P1685" s="56">
        <f t="shared" si="53"/>
        <v>0.94938206666666669</v>
      </c>
    </row>
    <row r="1686" spans="1:16" ht="14.4" hidden="1" x14ac:dyDescent="0.2">
      <c r="A1686" s="75" t="s">
        <v>519</v>
      </c>
      <c r="B1686" s="75" t="s">
        <v>520</v>
      </c>
      <c r="C1686" s="58" t="str">
        <f t="shared" si="52"/>
        <v>21375900 DIRECCIÓN GENERAL DE ARCHIVO NACIONAL</v>
      </c>
      <c r="D1686" s="75" t="s">
        <v>18</v>
      </c>
      <c r="E1686" s="75" t="s">
        <v>79</v>
      </c>
      <c r="F1686" s="75" t="s">
        <v>80</v>
      </c>
      <c r="G1686" s="76">
        <v>14256314</v>
      </c>
      <c r="H1686" s="76">
        <v>13256314</v>
      </c>
      <c r="I1686" s="76">
        <v>9648139.1999999993</v>
      </c>
      <c r="J1686" s="76">
        <v>0</v>
      </c>
      <c r="K1686" s="76">
        <v>0</v>
      </c>
      <c r="L1686" s="76">
        <v>0</v>
      </c>
      <c r="M1686" s="76">
        <v>4750967.6900000004</v>
      </c>
      <c r="N1686" s="76">
        <v>4494264.3200000003</v>
      </c>
      <c r="O1686" s="76">
        <v>8505346.3100000005</v>
      </c>
      <c r="P1686" s="56">
        <f t="shared" si="53"/>
        <v>0.35839281492577801</v>
      </c>
    </row>
    <row r="1687" spans="1:16" ht="14.4" hidden="1" x14ac:dyDescent="0.2">
      <c r="A1687" s="75" t="s">
        <v>519</v>
      </c>
      <c r="B1687" s="75" t="s">
        <v>520</v>
      </c>
      <c r="C1687" s="58" t="str">
        <f t="shared" si="52"/>
        <v>21375900 DIRECCIÓN GENERAL DE ARCHIVO NACIONAL</v>
      </c>
      <c r="D1687" s="75" t="s">
        <v>18</v>
      </c>
      <c r="E1687" s="75" t="s">
        <v>81</v>
      </c>
      <c r="F1687" s="75" t="s">
        <v>82</v>
      </c>
      <c r="G1687" s="76">
        <v>1675000</v>
      </c>
      <c r="H1687" s="76">
        <v>1675000</v>
      </c>
      <c r="I1687" s="76">
        <v>1608209.34</v>
      </c>
      <c r="J1687" s="76">
        <v>0</v>
      </c>
      <c r="K1687" s="76">
        <v>0</v>
      </c>
      <c r="L1687" s="76">
        <v>0</v>
      </c>
      <c r="M1687" s="76">
        <v>1470990</v>
      </c>
      <c r="N1687" s="76">
        <v>1470990</v>
      </c>
      <c r="O1687" s="76">
        <v>204010</v>
      </c>
      <c r="P1687" s="56">
        <f t="shared" si="53"/>
        <v>0.87820298507462691</v>
      </c>
    </row>
    <row r="1688" spans="1:16" ht="14.4" hidden="1" x14ac:dyDescent="0.2">
      <c r="A1688" s="75" t="s">
        <v>519</v>
      </c>
      <c r="B1688" s="75" t="s">
        <v>520</v>
      </c>
      <c r="C1688" s="58" t="str">
        <f t="shared" si="52"/>
        <v>21375900 DIRECCIÓN GENERAL DE ARCHIVO NACIONAL</v>
      </c>
      <c r="D1688" s="75" t="s">
        <v>18</v>
      </c>
      <c r="E1688" s="75" t="s">
        <v>83</v>
      </c>
      <c r="F1688" s="75" t="s">
        <v>84</v>
      </c>
      <c r="G1688" s="76">
        <v>474487089</v>
      </c>
      <c r="H1688" s="76">
        <v>478430089</v>
      </c>
      <c r="I1688" s="76">
        <v>321124201.94</v>
      </c>
      <c r="J1688" s="76">
        <v>0</v>
      </c>
      <c r="K1688" s="76">
        <v>0</v>
      </c>
      <c r="L1688" s="76">
        <v>0</v>
      </c>
      <c r="M1688" s="76">
        <v>215141307.88</v>
      </c>
      <c r="N1688" s="76">
        <v>194606290.47</v>
      </c>
      <c r="O1688" s="76">
        <v>263288781.12</v>
      </c>
      <c r="P1688" s="56">
        <f t="shared" si="53"/>
        <v>0.44968180895495474</v>
      </c>
    </row>
    <row r="1689" spans="1:16" ht="14.4" hidden="1" x14ac:dyDescent="0.2">
      <c r="A1689" s="75" t="s">
        <v>519</v>
      </c>
      <c r="B1689" s="75" t="s">
        <v>520</v>
      </c>
      <c r="C1689" s="58" t="str">
        <f t="shared" si="52"/>
        <v>21375900 DIRECCIÓN GENERAL DE ARCHIVO NACIONAL</v>
      </c>
      <c r="D1689" s="75" t="s">
        <v>18</v>
      </c>
      <c r="E1689" s="75" t="s">
        <v>85</v>
      </c>
      <c r="F1689" s="75" t="s">
        <v>86</v>
      </c>
      <c r="G1689" s="76">
        <v>1500000</v>
      </c>
      <c r="H1689" s="76">
        <v>1500000</v>
      </c>
      <c r="I1689" s="76">
        <v>1063310.01</v>
      </c>
      <c r="J1689" s="76">
        <v>0</v>
      </c>
      <c r="K1689" s="76">
        <v>0</v>
      </c>
      <c r="L1689" s="76">
        <v>0</v>
      </c>
      <c r="M1689" s="76">
        <v>203185.3</v>
      </c>
      <c r="N1689" s="76">
        <v>203185.3</v>
      </c>
      <c r="O1689" s="76">
        <v>1296814.7</v>
      </c>
      <c r="P1689" s="56">
        <f t="shared" si="53"/>
        <v>0.13545686666666665</v>
      </c>
    </row>
    <row r="1690" spans="1:16" ht="14.4" hidden="1" x14ac:dyDescent="0.2">
      <c r="A1690" s="75" t="s">
        <v>519</v>
      </c>
      <c r="B1690" s="75" t="s">
        <v>520</v>
      </c>
      <c r="C1690" s="58" t="str">
        <f t="shared" si="52"/>
        <v>21375900 DIRECCIÓN GENERAL DE ARCHIVO NACIONAL</v>
      </c>
      <c r="D1690" s="75" t="s">
        <v>18</v>
      </c>
      <c r="E1690" s="75" t="s">
        <v>87</v>
      </c>
      <c r="F1690" s="75" t="s">
        <v>88</v>
      </c>
      <c r="G1690" s="76">
        <v>600000</v>
      </c>
      <c r="H1690" s="76">
        <v>200000</v>
      </c>
      <c r="I1690" s="76">
        <v>200000</v>
      </c>
      <c r="J1690" s="76">
        <v>0</v>
      </c>
      <c r="K1690" s="76">
        <v>0</v>
      </c>
      <c r="L1690" s="76">
        <v>0</v>
      </c>
      <c r="M1690" s="76">
        <v>68172.69</v>
      </c>
      <c r="N1690" s="76">
        <v>68172.69</v>
      </c>
      <c r="O1690" s="76">
        <v>131827.31</v>
      </c>
      <c r="P1690" s="56">
        <f t="shared" si="53"/>
        <v>0.34086345000000001</v>
      </c>
    </row>
    <row r="1691" spans="1:16" ht="14.4" hidden="1" x14ac:dyDescent="0.2">
      <c r="A1691" s="75" t="s">
        <v>519</v>
      </c>
      <c r="B1691" s="75" t="s">
        <v>520</v>
      </c>
      <c r="C1691" s="58" t="str">
        <f t="shared" si="52"/>
        <v>21375900 DIRECCIÓN GENERAL DE ARCHIVO NACIONAL</v>
      </c>
      <c r="D1691" s="75" t="s">
        <v>18</v>
      </c>
      <c r="E1691" s="75" t="s">
        <v>89</v>
      </c>
      <c r="F1691" s="75" t="s">
        <v>90</v>
      </c>
      <c r="G1691" s="76">
        <v>16617456</v>
      </c>
      <c r="H1691" s="76">
        <v>14960456</v>
      </c>
      <c r="I1691" s="76">
        <v>11021127.220000001</v>
      </c>
      <c r="J1691" s="76">
        <v>0</v>
      </c>
      <c r="K1691" s="76">
        <v>0</v>
      </c>
      <c r="L1691" s="76">
        <v>0</v>
      </c>
      <c r="M1691" s="76">
        <v>7842118.6699999999</v>
      </c>
      <c r="N1691" s="76">
        <v>7842118.6699999999</v>
      </c>
      <c r="O1691" s="76">
        <v>7118337.3300000001</v>
      </c>
      <c r="P1691" s="56">
        <f t="shared" si="53"/>
        <v>0.52418981547086529</v>
      </c>
    </row>
    <row r="1692" spans="1:16" ht="14.4" hidden="1" x14ac:dyDescent="0.2">
      <c r="A1692" s="75" t="s">
        <v>519</v>
      </c>
      <c r="B1692" s="75" t="s">
        <v>520</v>
      </c>
      <c r="C1692" s="58" t="str">
        <f t="shared" si="52"/>
        <v>21375900 DIRECCIÓN GENERAL DE ARCHIVO NACIONAL</v>
      </c>
      <c r="D1692" s="75" t="s">
        <v>18</v>
      </c>
      <c r="E1692" s="75" t="s">
        <v>91</v>
      </c>
      <c r="F1692" s="75" t="s">
        <v>92</v>
      </c>
      <c r="G1692" s="76">
        <v>455769633</v>
      </c>
      <c r="H1692" s="76">
        <v>461769633</v>
      </c>
      <c r="I1692" s="76">
        <v>308839764.70999998</v>
      </c>
      <c r="J1692" s="76">
        <v>0</v>
      </c>
      <c r="K1692" s="76">
        <v>0</v>
      </c>
      <c r="L1692" s="76">
        <v>0</v>
      </c>
      <c r="M1692" s="76">
        <v>207027831.22</v>
      </c>
      <c r="N1692" s="76">
        <v>186492813.81</v>
      </c>
      <c r="O1692" s="76">
        <v>254741801.78</v>
      </c>
      <c r="P1692" s="56">
        <f t="shared" si="53"/>
        <v>0.44833574238087676</v>
      </c>
    </row>
    <row r="1693" spans="1:16" ht="14.4" hidden="1" x14ac:dyDescent="0.2">
      <c r="A1693" s="75" t="s">
        <v>519</v>
      </c>
      <c r="B1693" s="75" t="s">
        <v>520</v>
      </c>
      <c r="C1693" s="58" t="str">
        <f t="shared" si="52"/>
        <v>21375900 DIRECCIÓN GENERAL DE ARCHIVO NACIONAL</v>
      </c>
      <c r="D1693" s="75" t="s">
        <v>18</v>
      </c>
      <c r="E1693" s="75" t="s">
        <v>93</v>
      </c>
      <c r="F1693" s="75" t="s">
        <v>94</v>
      </c>
      <c r="G1693" s="76">
        <v>170340000</v>
      </c>
      <c r="H1693" s="76">
        <v>173400000</v>
      </c>
      <c r="I1693" s="76">
        <v>124288820.66</v>
      </c>
      <c r="J1693" s="76">
        <v>0</v>
      </c>
      <c r="K1693" s="76">
        <v>0</v>
      </c>
      <c r="L1693" s="76">
        <v>0</v>
      </c>
      <c r="M1693" s="76">
        <v>94669354.459999993</v>
      </c>
      <c r="N1693" s="76">
        <v>84902814.040000007</v>
      </c>
      <c r="O1693" s="76">
        <v>78730645.540000007</v>
      </c>
      <c r="P1693" s="56">
        <f t="shared" si="53"/>
        <v>0.54595936828143021</v>
      </c>
    </row>
    <row r="1694" spans="1:16" ht="14.4" hidden="1" x14ac:dyDescent="0.2">
      <c r="A1694" s="75" t="s">
        <v>519</v>
      </c>
      <c r="B1694" s="75" t="s">
        <v>520</v>
      </c>
      <c r="C1694" s="58" t="str">
        <f t="shared" si="52"/>
        <v>21375900 DIRECCIÓN GENERAL DE ARCHIVO NACIONAL</v>
      </c>
      <c r="D1694" s="75" t="s">
        <v>18</v>
      </c>
      <c r="E1694" s="75" t="s">
        <v>99</v>
      </c>
      <c r="F1694" s="75" t="s">
        <v>100</v>
      </c>
      <c r="G1694" s="76">
        <v>168000000</v>
      </c>
      <c r="H1694" s="76">
        <v>169620000</v>
      </c>
      <c r="I1694" s="76">
        <v>121970851.34999999</v>
      </c>
      <c r="J1694" s="76">
        <v>0</v>
      </c>
      <c r="K1694" s="76">
        <v>0</v>
      </c>
      <c r="L1694" s="76">
        <v>0</v>
      </c>
      <c r="M1694" s="76">
        <v>94653507.510000005</v>
      </c>
      <c r="N1694" s="76">
        <v>84886967.090000004</v>
      </c>
      <c r="O1694" s="76">
        <v>74966492.489999995</v>
      </c>
      <c r="P1694" s="56">
        <f t="shared" si="53"/>
        <v>0.55803270551821726</v>
      </c>
    </row>
    <row r="1695" spans="1:16" ht="14.4" hidden="1" x14ac:dyDescent="0.2">
      <c r="A1695" s="75" t="s">
        <v>519</v>
      </c>
      <c r="B1695" s="75" t="s">
        <v>520</v>
      </c>
      <c r="C1695" s="58" t="str">
        <f t="shared" si="52"/>
        <v>21375900 DIRECCIÓN GENERAL DE ARCHIVO NACIONAL</v>
      </c>
      <c r="D1695" s="75" t="s">
        <v>18</v>
      </c>
      <c r="E1695" s="75" t="s">
        <v>101</v>
      </c>
      <c r="F1695" s="75" t="s">
        <v>102</v>
      </c>
      <c r="G1695" s="76">
        <v>2340000</v>
      </c>
      <c r="H1695" s="76">
        <v>3780000</v>
      </c>
      <c r="I1695" s="76">
        <v>2317969.31</v>
      </c>
      <c r="J1695" s="76">
        <v>0</v>
      </c>
      <c r="K1695" s="76">
        <v>0</v>
      </c>
      <c r="L1695" s="76">
        <v>0</v>
      </c>
      <c r="M1695" s="76">
        <v>15846.95</v>
      </c>
      <c r="N1695" s="76">
        <v>15846.95</v>
      </c>
      <c r="O1695" s="76">
        <v>3764153.05</v>
      </c>
      <c r="P1695" s="56">
        <f t="shared" si="53"/>
        <v>4.1923148148148154E-3</v>
      </c>
    </row>
    <row r="1696" spans="1:16" ht="14.4" hidden="1" x14ac:dyDescent="0.2">
      <c r="A1696" s="75" t="s">
        <v>519</v>
      </c>
      <c r="B1696" s="75" t="s">
        <v>520</v>
      </c>
      <c r="C1696" s="58" t="str">
        <f t="shared" si="52"/>
        <v>21375900 DIRECCIÓN GENERAL DE ARCHIVO NACIONAL</v>
      </c>
      <c r="D1696" s="75" t="s">
        <v>18</v>
      </c>
      <c r="E1696" s="75" t="s">
        <v>103</v>
      </c>
      <c r="F1696" s="75" t="s">
        <v>104</v>
      </c>
      <c r="G1696" s="76">
        <v>800000</v>
      </c>
      <c r="H1696" s="76">
        <v>1690000</v>
      </c>
      <c r="I1696" s="76">
        <v>1447087.58</v>
      </c>
      <c r="J1696" s="76">
        <v>0</v>
      </c>
      <c r="K1696" s="76">
        <v>0</v>
      </c>
      <c r="L1696" s="76">
        <v>0</v>
      </c>
      <c r="M1696" s="76">
        <v>721459.06</v>
      </c>
      <c r="N1696" s="76">
        <v>721459.06</v>
      </c>
      <c r="O1696" s="76">
        <v>968540.94</v>
      </c>
      <c r="P1696" s="56">
        <f t="shared" si="53"/>
        <v>0.42689885207100597</v>
      </c>
    </row>
    <row r="1697" spans="1:16" ht="14.4" hidden="1" x14ac:dyDescent="0.2">
      <c r="A1697" s="75" t="s">
        <v>519</v>
      </c>
      <c r="B1697" s="75" t="s">
        <v>520</v>
      </c>
      <c r="C1697" s="58" t="str">
        <f t="shared" si="52"/>
        <v>21375900 DIRECCIÓN GENERAL DE ARCHIVO NACIONAL</v>
      </c>
      <c r="D1697" s="75" t="s">
        <v>18</v>
      </c>
      <c r="E1697" s="75" t="s">
        <v>107</v>
      </c>
      <c r="F1697" s="75" t="s">
        <v>108</v>
      </c>
      <c r="G1697" s="76">
        <v>800000</v>
      </c>
      <c r="H1697" s="76">
        <v>1200000</v>
      </c>
      <c r="I1697" s="76">
        <v>957087.58</v>
      </c>
      <c r="J1697" s="76">
        <v>0</v>
      </c>
      <c r="K1697" s="76">
        <v>0</v>
      </c>
      <c r="L1697" s="76">
        <v>0</v>
      </c>
      <c r="M1697" s="76">
        <v>273125</v>
      </c>
      <c r="N1697" s="76">
        <v>273125</v>
      </c>
      <c r="O1697" s="76">
        <v>926875</v>
      </c>
      <c r="P1697" s="56">
        <f t="shared" si="53"/>
        <v>0.22760416666666666</v>
      </c>
    </row>
    <row r="1698" spans="1:16" ht="14.4" hidden="1" x14ac:dyDescent="0.2">
      <c r="A1698" s="75" t="s">
        <v>519</v>
      </c>
      <c r="B1698" s="75" t="s">
        <v>520</v>
      </c>
      <c r="C1698" s="58" t="str">
        <f t="shared" si="52"/>
        <v>21375900 DIRECCIÓN GENERAL DE ARCHIVO NACIONAL</v>
      </c>
      <c r="D1698" s="75" t="s">
        <v>18</v>
      </c>
      <c r="E1698" s="75" t="s">
        <v>501</v>
      </c>
      <c r="F1698" s="75" t="s">
        <v>502</v>
      </c>
      <c r="G1698" s="76">
        <v>0</v>
      </c>
      <c r="H1698" s="76">
        <v>490000</v>
      </c>
      <c r="I1698" s="76">
        <v>490000</v>
      </c>
      <c r="J1698" s="76">
        <v>0</v>
      </c>
      <c r="K1698" s="76">
        <v>0</v>
      </c>
      <c r="L1698" s="76">
        <v>0</v>
      </c>
      <c r="M1698" s="76">
        <v>448334.06</v>
      </c>
      <c r="N1698" s="76">
        <v>448334.06</v>
      </c>
      <c r="O1698" s="76">
        <v>41665.94</v>
      </c>
      <c r="P1698" s="56">
        <f t="shared" si="53"/>
        <v>0.91496746938775508</v>
      </c>
    </row>
    <row r="1699" spans="1:16" ht="14.4" hidden="1" x14ac:dyDescent="0.2">
      <c r="A1699" s="75" t="s">
        <v>519</v>
      </c>
      <c r="B1699" s="75" t="s">
        <v>520</v>
      </c>
      <c r="C1699" s="58" t="str">
        <f t="shared" si="52"/>
        <v>21375900 DIRECCIÓN GENERAL DE ARCHIVO NACIONAL</v>
      </c>
      <c r="D1699" s="75" t="s">
        <v>18</v>
      </c>
      <c r="E1699" s="75" t="s">
        <v>109</v>
      </c>
      <c r="F1699" s="75" t="s">
        <v>110</v>
      </c>
      <c r="G1699" s="76">
        <v>32090000</v>
      </c>
      <c r="H1699" s="76">
        <v>30240000</v>
      </c>
      <c r="I1699" s="76">
        <v>29170016.039999999</v>
      </c>
      <c r="J1699" s="76">
        <v>0</v>
      </c>
      <c r="K1699" s="76">
        <v>0</v>
      </c>
      <c r="L1699" s="76">
        <v>0</v>
      </c>
      <c r="M1699" s="76">
        <v>27175618</v>
      </c>
      <c r="N1699" s="76">
        <v>27175618</v>
      </c>
      <c r="O1699" s="76">
        <v>3064382</v>
      </c>
      <c r="P1699" s="56">
        <f t="shared" si="53"/>
        <v>0.89866461640211637</v>
      </c>
    </row>
    <row r="1700" spans="1:16" ht="14.4" hidden="1" x14ac:dyDescent="0.2">
      <c r="A1700" s="75" t="s">
        <v>519</v>
      </c>
      <c r="B1700" s="75" t="s">
        <v>520</v>
      </c>
      <c r="C1700" s="58" t="str">
        <f t="shared" si="52"/>
        <v>21375900 DIRECCIÓN GENERAL DE ARCHIVO NACIONAL</v>
      </c>
      <c r="D1700" s="75" t="s">
        <v>18</v>
      </c>
      <c r="E1700" s="75" t="s">
        <v>111</v>
      </c>
      <c r="F1700" s="75" t="s">
        <v>112</v>
      </c>
      <c r="G1700" s="76">
        <v>32090000</v>
      </c>
      <c r="H1700" s="76">
        <v>30240000</v>
      </c>
      <c r="I1700" s="76">
        <v>29170016.039999999</v>
      </c>
      <c r="J1700" s="76">
        <v>0</v>
      </c>
      <c r="K1700" s="76">
        <v>0</v>
      </c>
      <c r="L1700" s="76">
        <v>0</v>
      </c>
      <c r="M1700" s="76">
        <v>27175618</v>
      </c>
      <c r="N1700" s="76">
        <v>27175618</v>
      </c>
      <c r="O1700" s="76">
        <v>3064382</v>
      </c>
      <c r="P1700" s="56">
        <f t="shared" si="53"/>
        <v>0.89866461640211637</v>
      </c>
    </row>
    <row r="1701" spans="1:16" ht="14.4" hidden="1" x14ac:dyDescent="0.2">
      <c r="A1701" s="75" t="s">
        <v>519</v>
      </c>
      <c r="B1701" s="75" t="s">
        <v>520</v>
      </c>
      <c r="C1701" s="58" t="str">
        <f t="shared" si="52"/>
        <v>21375900 DIRECCIÓN GENERAL DE ARCHIVO NACIONAL</v>
      </c>
      <c r="D1701" s="75" t="s">
        <v>18</v>
      </c>
      <c r="E1701" s="75" t="s">
        <v>113</v>
      </c>
      <c r="F1701" s="75" t="s">
        <v>114</v>
      </c>
      <c r="G1701" s="76">
        <v>0</v>
      </c>
      <c r="H1701" s="76">
        <v>2500000</v>
      </c>
      <c r="I1701" s="76">
        <v>2228890.87</v>
      </c>
      <c r="J1701" s="76">
        <v>0</v>
      </c>
      <c r="K1701" s="76">
        <v>0</v>
      </c>
      <c r="L1701" s="76">
        <v>0</v>
      </c>
      <c r="M1701" s="76">
        <v>1363120</v>
      </c>
      <c r="N1701" s="76">
        <v>623920</v>
      </c>
      <c r="O1701" s="76">
        <v>1136880</v>
      </c>
      <c r="P1701" s="56">
        <f t="shared" si="53"/>
        <v>0.54524799999999995</v>
      </c>
    </row>
    <row r="1702" spans="1:16" ht="14.4" hidden="1" x14ac:dyDescent="0.2">
      <c r="A1702" s="75" t="s">
        <v>519</v>
      </c>
      <c r="B1702" s="75" t="s">
        <v>520</v>
      </c>
      <c r="C1702" s="58" t="str">
        <f t="shared" si="52"/>
        <v>21375900 DIRECCIÓN GENERAL DE ARCHIVO NACIONAL</v>
      </c>
      <c r="D1702" s="75" t="s">
        <v>18</v>
      </c>
      <c r="E1702" s="75" t="s">
        <v>115</v>
      </c>
      <c r="F1702" s="75" t="s">
        <v>116</v>
      </c>
      <c r="G1702" s="76">
        <v>0</v>
      </c>
      <c r="H1702" s="76">
        <v>1500000</v>
      </c>
      <c r="I1702" s="76">
        <v>1228890.8700000001</v>
      </c>
      <c r="J1702" s="76">
        <v>0</v>
      </c>
      <c r="K1702" s="76">
        <v>0</v>
      </c>
      <c r="L1702" s="76">
        <v>0</v>
      </c>
      <c r="M1702" s="76">
        <v>363120</v>
      </c>
      <c r="N1702" s="76">
        <v>363120</v>
      </c>
      <c r="O1702" s="76">
        <v>1136880</v>
      </c>
      <c r="P1702" s="56">
        <f t="shared" si="53"/>
        <v>0.24207999999999999</v>
      </c>
    </row>
    <row r="1703" spans="1:16" ht="14.4" hidden="1" x14ac:dyDescent="0.2">
      <c r="A1703" s="75" t="s">
        <v>519</v>
      </c>
      <c r="B1703" s="75" t="s">
        <v>520</v>
      </c>
      <c r="C1703" s="58" t="str">
        <f t="shared" si="52"/>
        <v>21375900 DIRECCIÓN GENERAL DE ARCHIVO NACIONAL</v>
      </c>
      <c r="D1703" s="75" t="s">
        <v>18</v>
      </c>
      <c r="E1703" s="75" t="s">
        <v>117</v>
      </c>
      <c r="F1703" s="75" t="s">
        <v>118</v>
      </c>
      <c r="G1703" s="76">
        <v>0</v>
      </c>
      <c r="H1703" s="76">
        <v>1000000</v>
      </c>
      <c r="I1703" s="76">
        <v>1000000</v>
      </c>
      <c r="J1703" s="76">
        <v>0</v>
      </c>
      <c r="K1703" s="76">
        <v>0</v>
      </c>
      <c r="L1703" s="76">
        <v>0</v>
      </c>
      <c r="M1703" s="76">
        <v>1000000</v>
      </c>
      <c r="N1703" s="76">
        <v>260800</v>
      </c>
      <c r="O1703" s="76">
        <v>0</v>
      </c>
      <c r="P1703" s="56">
        <f t="shared" si="53"/>
        <v>1</v>
      </c>
    </row>
    <row r="1704" spans="1:16" ht="14.4" hidden="1" x14ac:dyDescent="0.2">
      <c r="A1704" s="75" t="s">
        <v>519</v>
      </c>
      <c r="B1704" s="75" t="s">
        <v>520</v>
      </c>
      <c r="C1704" s="58" t="str">
        <f t="shared" si="52"/>
        <v>21375900 DIRECCIÓN GENERAL DE ARCHIVO NACIONAL</v>
      </c>
      <c r="D1704" s="75" t="s">
        <v>18</v>
      </c>
      <c r="E1704" s="75" t="s">
        <v>121</v>
      </c>
      <c r="F1704" s="75" t="s">
        <v>122</v>
      </c>
      <c r="G1704" s="76">
        <v>97933035</v>
      </c>
      <c r="H1704" s="76">
        <v>102390035</v>
      </c>
      <c r="I1704" s="76">
        <v>64020438.990000002</v>
      </c>
      <c r="J1704" s="76">
        <v>0</v>
      </c>
      <c r="K1704" s="76">
        <v>0</v>
      </c>
      <c r="L1704" s="76">
        <v>0</v>
      </c>
      <c r="M1704" s="76">
        <v>28436281.989999998</v>
      </c>
      <c r="N1704" s="76">
        <v>23193984.870000001</v>
      </c>
      <c r="O1704" s="76">
        <v>73953753.010000005</v>
      </c>
      <c r="P1704" s="56">
        <f t="shared" si="53"/>
        <v>0.27772509297413561</v>
      </c>
    </row>
    <row r="1705" spans="1:16" ht="14.4" hidden="1" x14ac:dyDescent="0.2">
      <c r="A1705" s="75" t="s">
        <v>519</v>
      </c>
      <c r="B1705" s="75" t="s">
        <v>520</v>
      </c>
      <c r="C1705" s="58" t="str">
        <f t="shared" si="52"/>
        <v>21375900 DIRECCIÓN GENERAL DE ARCHIVO NACIONAL</v>
      </c>
      <c r="D1705" s="75" t="s">
        <v>18</v>
      </c>
      <c r="E1705" s="75" t="s">
        <v>123</v>
      </c>
      <c r="F1705" s="75" t="s">
        <v>124</v>
      </c>
      <c r="G1705" s="76">
        <v>28265035</v>
      </c>
      <c r="H1705" s="76">
        <v>33265035</v>
      </c>
      <c r="I1705" s="76">
        <v>19315927.030000001</v>
      </c>
      <c r="J1705" s="76">
        <v>0</v>
      </c>
      <c r="K1705" s="76">
        <v>0</v>
      </c>
      <c r="L1705" s="76">
        <v>0</v>
      </c>
      <c r="M1705" s="76">
        <v>16293567.68</v>
      </c>
      <c r="N1705" s="76">
        <v>12159561.68</v>
      </c>
      <c r="O1705" s="76">
        <v>16971467.32</v>
      </c>
      <c r="P1705" s="56">
        <f t="shared" si="53"/>
        <v>0.48981062788600704</v>
      </c>
    </row>
    <row r="1706" spans="1:16" ht="14.4" hidden="1" x14ac:dyDescent="0.2">
      <c r="A1706" s="75" t="s">
        <v>519</v>
      </c>
      <c r="B1706" s="75" t="s">
        <v>520</v>
      </c>
      <c r="C1706" s="58" t="str">
        <f t="shared" si="52"/>
        <v>21375900 DIRECCIÓN GENERAL DE ARCHIVO NACIONAL</v>
      </c>
      <c r="D1706" s="75" t="s">
        <v>18</v>
      </c>
      <c r="E1706" s="75" t="s">
        <v>127</v>
      </c>
      <c r="F1706" s="75" t="s">
        <v>128</v>
      </c>
      <c r="G1706" s="76">
        <v>17250000</v>
      </c>
      <c r="H1706" s="76">
        <v>10700000</v>
      </c>
      <c r="I1706" s="76">
        <v>9229594.7899999991</v>
      </c>
      <c r="J1706" s="76">
        <v>0</v>
      </c>
      <c r="K1706" s="76">
        <v>0</v>
      </c>
      <c r="L1706" s="76">
        <v>0</v>
      </c>
      <c r="M1706" s="76">
        <v>1939673.76</v>
      </c>
      <c r="N1706" s="76">
        <v>1632313.76</v>
      </c>
      <c r="O1706" s="76">
        <v>8760326.2400000002</v>
      </c>
      <c r="P1706" s="56">
        <f t="shared" si="53"/>
        <v>0.18127792149532709</v>
      </c>
    </row>
    <row r="1707" spans="1:16" ht="14.4" hidden="1" x14ac:dyDescent="0.2">
      <c r="A1707" s="75" t="s">
        <v>519</v>
      </c>
      <c r="B1707" s="75" t="s">
        <v>520</v>
      </c>
      <c r="C1707" s="58" t="str">
        <f t="shared" si="52"/>
        <v>21375900 DIRECCIÓN GENERAL DE ARCHIVO NACIONAL</v>
      </c>
      <c r="D1707" s="75" t="s">
        <v>18</v>
      </c>
      <c r="E1707" s="75" t="s">
        <v>129</v>
      </c>
      <c r="F1707" s="75" t="s">
        <v>130</v>
      </c>
      <c r="G1707" s="76">
        <v>200000</v>
      </c>
      <c r="H1707" s="76">
        <v>400000</v>
      </c>
      <c r="I1707" s="76">
        <v>233331.01</v>
      </c>
      <c r="J1707" s="76">
        <v>0</v>
      </c>
      <c r="K1707" s="76">
        <v>0</v>
      </c>
      <c r="L1707" s="76">
        <v>0</v>
      </c>
      <c r="M1707" s="76">
        <v>0</v>
      </c>
      <c r="N1707" s="76">
        <v>0</v>
      </c>
      <c r="O1707" s="76">
        <v>400000</v>
      </c>
      <c r="P1707" s="56">
        <f t="shared" si="53"/>
        <v>0</v>
      </c>
    </row>
    <row r="1708" spans="1:16" ht="14.4" hidden="1" x14ac:dyDescent="0.2">
      <c r="A1708" s="75" t="s">
        <v>519</v>
      </c>
      <c r="B1708" s="75" t="s">
        <v>520</v>
      </c>
      <c r="C1708" s="58" t="str">
        <f t="shared" si="52"/>
        <v>21375900 DIRECCIÓN GENERAL DE ARCHIVO NACIONAL</v>
      </c>
      <c r="D1708" s="75" t="s">
        <v>18</v>
      </c>
      <c r="E1708" s="75" t="s">
        <v>131</v>
      </c>
      <c r="F1708" s="75" t="s">
        <v>132</v>
      </c>
      <c r="G1708" s="76">
        <v>1000000</v>
      </c>
      <c r="H1708" s="76">
        <v>1000000</v>
      </c>
      <c r="I1708" s="76">
        <v>708873.34</v>
      </c>
      <c r="J1708" s="76">
        <v>0</v>
      </c>
      <c r="K1708" s="76">
        <v>0</v>
      </c>
      <c r="L1708" s="76">
        <v>0</v>
      </c>
      <c r="M1708" s="76">
        <v>397760</v>
      </c>
      <c r="N1708" s="76">
        <v>348040</v>
      </c>
      <c r="O1708" s="76">
        <v>602240</v>
      </c>
      <c r="P1708" s="56">
        <f t="shared" si="53"/>
        <v>0.39776</v>
      </c>
    </row>
    <row r="1709" spans="1:16" ht="14.4" hidden="1" x14ac:dyDescent="0.2">
      <c r="A1709" s="75" t="s">
        <v>519</v>
      </c>
      <c r="B1709" s="75" t="s">
        <v>520</v>
      </c>
      <c r="C1709" s="58" t="str">
        <f t="shared" si="52"/>
        <v>21375900 DIRECCIÓN GENERAL DE ARCHIVO NACIONAL</v>
      </c>
      <c r="D1709" s="75" t="s">
        <v>18</v>
      </c>
      <c r="E1709" s="75" t="s">
        <v>133</v>
      </c>
      <c r="F1709" s="75" t="s">
        <v>134</v>
      </c>
      <c r="G1709" s="76">
        <v>15000000</v>
      </c>
      <c r="H1709" s="76">
        <v>15000000</v>
      </c>
      <c r="I1709" s="76">
        <v>10633100.109999999</v>
      </c>
      <c r="J1709" s="76">
        <v>0</v>
      </c>
      <c r="K1709" s="76">
        <v>0</v>
      </c>
      <c r="L1709" s="76">
        <v>0</v>
      </c>
      <c r="M1709" s="76">
        <v>6688904.5199999996</v>
      </c>
      <c r="N1709" s="76">
        <v>6688904.5199999996</v>
      </c>
      <c r="O1709" s="76">
        <v>8311095.4800000004</v>
      </c>
      <c r="P1709" s="56">
        <f t="shared" si="53"/>
        <v>0.44592696799999998</v>
      </c>
    </row>
    <row r="1710" spans="1:16" ht="14.4" hidden="1" x14ac:dyDescent="0.2">
      <c r="A1710" s="75" t="s">
        <v>519</v>
      </c>
      <c r="B1710" s="75" t="s">
        <v>520</v>
      </c>
      <c r="C1710" s="58" t="str">
        <f t="shared" si="52"/>
        <v>21375900 DIRECCIÓN GENERAL DE ARCHIVO NACIONAL</v>
      </c>
      <c r="D1710" s="75" t="s">
        <v>18</v>
      </c>
      <c r="E1710" s="75" t="s">
        <v>135</v>
      </c>
      <c r="F1710" s="75" t="s">
        <v>136</v>
      </c>
      <c r="G1710" s="76">
        <v>34868000</v>
      </c>
      <c r="H1710" s="76">
        <v>40525000</v>
      </c>
      <c r="I1710" s="76">
        <v>22873966.440000001</v>
      </c>
      <c r="J1710" s="76">
        <v>0</v>
      </c>
      <c r="K1710" s="76">
        <v>0</v>
      </c>
      <c r="L1710" s="76">
        <v>0</v>
      </c>
      <c r="M1710" s="76">
        <v>3116376.03</v>
      </c>
      <c r="N1710" s="76">
        <v>2365164.91</v>
      </c>
      <c r="O1710" s="76">
        <v>37408623.969999999</v>
      </c>
      <c r="P1710" s="56">
        <f t="shared" si="53"/>
        <v>7.6900087106724233E-2</v>
      </c>
    </row>
    <row r="1711" spans="1:16" ht="14.4" hidden="1" x14ac:dyDescent="0.2">
      <c r="A1711" s="75" t="s">
        <v>519</v>
      </c>
      <c r="B1711" s="75" t="s">
        <v>520</v>
      </c>
      <c r="C1711" s="58" t="str">
        <f t="shared" si="52"/>
        <v>21375900 DIRECCIÓN GENERAL DE ARCHIVO NACIONAL</v>
      </c>
      <c r="D1711" s="75" t="s">
        <v>18</v>
      </c>
      <c r="E1711" s="75" t="s">
        <v>137</v>
      </c>
      <c r="F1711" s="75" t="s">
        <v>138</v>
      </c>
      <c r="G1711" s="76">
        <v>1350000</v>
      </c>
      <c r="H1711" s="76">
        <v>1500000</v>
      </c>
      <c r="I1711" s="76">
        <v>1025646.27</v>
      </c>
      <c r="J1711" s="76">
        <v>0</v>
      </c>
      <c r="K1711" s="76">
        <v>0</v>
      </c>
      <c r="L1711" s="76">
        <v>0</v>
      </c>
      <c r="M1711" s="76">
        <v>0</v>
      </c>
      <c r="N1711" s="76">
        <v>0</v>
      </c>
      <c r="O1711" s="76">
        <v>1500000</v>
      </c>
      <c r="P1711" s="56">
        <f t="shared" si="53"/>
        <v>0</v>
      </c>
    </row>
    <row r="1712" spans="1:16" ht="14.4" hidden="1" x14ac:dyDescent="0.2">
      <c r="A1712" s="75" t="s">
        <v>519</v>
      </c>
      <c r="B1712" s="75" t="s">
        <v>520</v>
      </c>
      <c r="C1712" s="58" t="str">
        <f t="shared" si="52"/>
        <v>21375900 DIRECCIÓN GENERAL DE ARCHIVO NACIONAL</v>
      </c>
      <c r="D1712" s="75" t="s">
        <v>18</v>
      </c>
      <c r="E1712" s="75" t="s">
        <v>139</v>
      </c>
      <c r="F1712" s="75" t="s">
        <v>140</v>
      </c>
      <c r="G1712" s="76">
        <v>90000</v>
      </c>
      <c r="H1712" s="76">
        <v>90000</v>
      </c>
      <c r="I1712" s="76">
        <v>63798.6</v>
      </c>
      <c r="J1712" s="76">
        <v>0</v>
      </c>
      <c r="K1712" s="76">
        <v>0</v>
      </c>
      <c r="L1712" s="76">
        <v>0</v>
      </c>
      <c r="M1712" s="76">
        <v>0</v>
      </c>
      <c r="N1712" s="76">
        <v>0</v>
      </c>
      <c r="O1712" s="76">
        <v>90000</v>
      </c>
      <c r="P1712" s="56">
        <f t="shared" si="53"/>
        <v>0</v>
      </c>
    </row>
    <row r="1713" spans="1:16" ht="14.4" hidden="1" x14ac:dyDescent="0.2">
      <c r="A1713" s="75" t="s">
        <v>519</v>
      </c>
      <c r="B1713" s="75" t="s">
        <v>520</v>
      </c>
      <c r="C1713" s="58" t="str">
        <f t="shared" si="52"/>
        <v>21375900 DIRECCIÓN GENERAL DE ARCHIVO NACIONAL</v>
      </c>
      <c r="D1713" s="75" t="s">
        <v>18</v>
      </c>
      <c r="E1713" s="75" t="s">
        <v>143</v>
      </c>
      <c r="F1713" s="75" t="s">
        <v>144</v>
      </c>
      <c r="G1713" s="76">
        <v>90000</v>
      </c>
      <c r="H1713" s="76">
        <v>90000</v>
      </c>
      <c r="I1713" s="76">
        <v>63798.6</v>
      </c>
      <c r="J1713" s="76">
        <v>0</v>
      </c>
      <c r="K1713" s="76">
        <v>0</v>
      </c>
      <c r="L1713" s="76">
        <v>0</v>
      </c>
      <c r="M1713" s="76">
        <v>0</v>
      </c>
      <c r="N1713" s="76">
        <v>0</v>
      </c>
      <c r="O1713" s="76">
        <v>90000</v>
      </c>
      <c r="P1713" s="56">
        <f t="shared" si="53"/>
        <v>0</v>
      </c>
    </row>
    <row r="1714" spans="1:16" ht="14.4" hidden="1" x14ac:dyDescent="0.2">
      <c r="A1714" s="75" t="s">
        <v>519</v>
      </c>
      <c r="B1714" s="75" t="s">
        <v>520</v>
      </c>
      <c r="C1714" s="58" t="str">
        <f t="shared" si="52"/>
        <v>21375900 DIRECCIÓN GENERAL DE ARCHIVO NACIONAL</v>
      </c>
      <c r="D1714" s="75" t="s">
        <v>18</v>
      </c>
      <c r="E1714" s="75" t="s">
        <v>151</v>
      </c>
      <c r="F1714" s="75" t="s">
        <v>152</v>
      </c>
      <c r="G1714" s="76">
        <v>22265000</v>
      </c>
      <c r="H1714" s="76">
        <v>22265000</v>
      </c>
      <c r="I1714" s="76">
        <v>16721293.619999999</v>
      </c>
      <c r="J1714" s="76">
        <v>0</v>
      </c>
      <c r="K1714" s="76">
        <v>0</v>
      </c>
      <c r="L1714" s="76">
        <v>0</v>
      </c>
      <c r="M1714" s="76">
        <v>9035134.5999999996</v>
      </c>
      <c r="N1714" s="76">
        <v>8590225.3499999996</v>
      </c>
      <c r="O1714" s="76">
        <v>13229865.4</v>
      </c>
      <c r="P1714" s="56">
        <f t="shared" si="53"/>
        <v>0.40579989220750057</v>
      </c>
    </row>
    <row r="1715" spans="1:16" ht="14.4" hidden="1" x14ac:dyDescent="0.2">
      <c r="A1715" s="75" t="s">
        <v>519</v>
      </c>
      <c r="B1715" s="75" t="s">
        <v>520</v>
      </c>
      <c r="C1715" s="58" t="str">
        <f t="shared" si="52"/>
        <v>21375900 DIRECCIÓN GENERAL DE ARCHIVO NACIONAL</v>
      </c>
      <c r="D1715" s="75" t="s">
        <v>18</v>
      </c>
      <c r="E1715" s="75" t="s">
        <v>153</v>
      </c>
      <c r="F1715" s="75" t="s">
        <v>154</v>
      </c>
      <c r="G1715" s="76">
        <v>4100000</v>
      </c>
      <c r="H1715" s="76">
        <v>3400000</v>
      </c>
      <c r="I1715" s="76">
        <v>2748598.98</v>
      </c>
      <c r="J1715" s="76">
        <v>0</v>
      </c>
      <c r="K1715" s="76">
        <v>0</v>
      </c>
      <c r="L1715" s="76">
        <v>0</v>
      </c>
      <c r="M1715" s="76">
        <v>2297825.2999999998</v>
      </c>
      <c r="N1715" s="76">
        <v>2297825.2999999998</v>
      </c>
      <c r="O1715" s="76">
        <v>1102174.7</v>
      </c>
      <c r="P1715" s="56">
        <f t="shared" si="53"/>
        <v>0.67583097058823527</v>
      </c>
    </row>
    <row r="1716" spans="1:16" ht="14.4" hidden="1" x14ac:dyDescent="0.2">
      <c r="A1716" s="75" t="s">
        <v>519</v>
      </c>
      <c r="B1716" s="75" t="s">
        <v>520</v>
      </c>
      <c r="C1716" s="58" t="str">
        <f t="shared" si="52"/>
        <v>21375900 DIRECCIÓN GENERAL DE ARCHIVO NACIONAL</v>
      </c>
      <c r="D1716" s="75" t="s">
        <v>18</v>
      </c>
      <c r="E1716" s="75" t="s">
        <v>155</v>
      </c>
      <c r="F1716" s="75" t="s">
        <v>156</v>
      </c>
      <c r="G1716" s="76">
        <v>1200000</v>
      </c>
      <c r="H1716" s="76">
        <v>1100000</v>
      </c>
      <c r="I1716" s="76">
        <v>804869.84</v>
      </c>
      <c r="J1716" s="76">
        <v>0</v>
      </c>
      <c r="K1716" s="76">
        <v>0</v>
      </c>
      <c r="L1716" s="76">
        <v>0</v>
      </c>
      <c r="M1716" s="76">
        <v>802345</v>
      </c>
      <c r="N1716" s="76">
        <v>802345</v>
      </c>
      <c r="O1716" s="76">
        <v>297655</v>
      </c>
      <c r="P1716" s="56">
        <f t="shared" si="53"/>
        <v>0.72940454545454547</v>
      </c>
    </row>
    <row r="1717" spans="1:16" ht="14.4" hidden="1" x14ac:dyDescent="0.2">
      <c r="A1717" s="75" t="s">
        <v>519</v>
      </c>
      <c r="B1717" s="75" t="s">
        <v>520</v>
      </c>
      <c r="C1717" s="58" t="str">
        <f t="shared" si="52"/>
        <v>21375900 DIRECCIÓN GENERAL DE ARCHIVO NACIONAL</v>
      </c>
      <c r="D1717" s="75" t="s">
        <v>18</v>
      </c>
      <c r="E1717" s="75" t="s">
        <v>157</v>
      </c>
      <c r="F1717" s="75" t="s">
        <v>158</v>
      </c>
      <c r="G1717" s="76">
        <v>500000</v>
      </c>
      <c r="H1717" s="76">
        <v>500000</v>
      </c>
      <c r="I1717" s="76">
        <v>354436.67</v>
      </c>
      <c r="J1717" s="76">
        <v>0</v>
      </c>
      <c r="K1717" s="76">
        <v>0</v>
      </c>
      <c r="L1717" s="76">
        <v>0</v>
      </c>
      <c r="M1717" s="76">
        <v>231430</v>
      </c>
      <c r="N1717" s="76">
        <v>231430</v>
      </c>
      <c r="O1717" s="76">
        <v>268570</v>
      </c>
      <c r="P1717" s="56">
        <f t="shared" si="53"/>
        <v>0.46285999999999999</v>
      </c>
    </row>
    <row r="1718" spans="1:16" ht="14.4" hidden="1" x14ac:dyDescent="0.2">
      <c r="A1718" s="75" t="s">
        <v>519</v>
      </c>
      <c r="B1718" s="75" t="s">
        <v>520</v>
      </c>
      <c r="C1718" s="58" t="str">
        <f t="shared" si="52"/>
        <v>21375900 DIRECCIÓN GENERAL DE ARCHIVO NACIONAL</v>
      </c>
      <c r="D1718" s="75" t="s">
        <v>18</v>
      </c>
      <c r="E1718" s="75" t="s">
        <v>159</v>
      </c>
      <c r="F1718" s="75" t="s">
        <v>160</v>
      </c>
      <c r="G1718" s="76">
        <v>2200000</v>
      </c>
      <c r="H1718" s="76">
        <v>1600000</v>
      </c>
      <c r="I1718" s="76">
        <v>1447517.8</v>
      </c>
      <c r="J1718" s="76">
        <v>0</v>
      </c>
      <c r="K1718" s="76">
        <v>0</v>
      </c>
      <c r="L1718" s="76">
        <v>0</v>
      </c>
      <c r="M1718" s="76">
        <v>1191774.8799999999</v>
      </c>
      <c r="N1718" s="76">
        <v>1191774.8799999999</v>
      </c>
      <c r="O1718" s="76">
        <v>408225.12</v>
      </c>
      <c r="P1718" s="56">
        <f t="shared" si="53"/>
        <v>0.74485929999999989</v>
      </c>
    </row>
    <row r="1719" spans="1:16" ht="14.4" hidden="1" x14ac:dyDescent="0.2">
      <c r="A1719" s="75" t="s">
        <v>519</v>
      </c>
      <c r="B1719" s="75" t="s">
        <v>520</v>
      </c>
      <c r="C1719" s="58" t="str">
        <f t="shared" si="52"/>
        <v>21375900 DIRECCIÓN GENERAL DE ARCHIVO NACIONAL</v>
      </c>
      <c r="D1719" s="75" t="s">
        <v>18</v>
      </c>
      <c r="E1719" s="75" t="s">
        <v>161</v>
      </c>
      <c r="F1719" s="75" t="s">
        <v>162</v>
      </c>
      <c r="G1719" s="76">
        <v>200000</v>
      </c>
      <c r="H1719" s="76">
        <v>200000</v>
      </c>
      <c r="I1719" s="76">
        <v>141774.67000000001</v>
      </c>
      <c r="J1719" s="76">
        <v>0</v>
      </c>
      <c r="K1719" s="76">
        <v>0</v>
      </c>
      <c r="L1719" s="76">
        <v>0</v>
      </c>
      <c r="M1719" s="76">
        <v>72275.42</v>
      </c>
      <c r="N1719" s="76">
        <v>72275.42</v>
      </c>
      <c r="O1719" s="76">
        <v>127724.58</v>
      </c>
      <c r="P1719" s="56">
        <f t="shared" si="53"/>
        <v>0.36137710000000001</v>
      </c>
    </row>
    <row r="1720" spans="1:16" ht="14.4" hidden="1" x14ac:dyDescent="0.2">
      <c r="A1720" s="75" t="s">
        <v>519</v>
      </c>
      <c r="B1720" s="75" t="s">
        <v>520</v>
      </c>
      <c r="C1720" s="58" t="str">
        <f t="shared" si="52"/>
        <v>21375900 DIRECCIÓN GENERAL DE ARCHIVO NACIONAL</v>
      </c>
      <c r="D1720" s="75" t="s">
        <v>18</v>
      </c>
      <c r="E1720" s="75" t="s">
        <v>163</v>
      </c>
      <c r="F1720" s="75" t="s">
        <v>164</v>
      </c>
      <c r="G1720" s="76">
        <v>0</v>
      </c>
      <c r="H1720" s="76">
        <v>100000</v>
      </c>
      <c r="I1720" s="76">
        <v>100000</v>
      </c>
      <c r="J1720" s="76">
        <v>0</v>
      </c>
      <c r="K1720" s="76">
        <v>0</v>
      </c>
      <c r="L1720" s="76">
        <v>0</v>
      </c>
      <c r="M1720" s="76">
        <v>82930</v>
      </c>
      <c r="N1720" s="76">
        <v>82930</v>
      </c>
      <c r="O1720" s="76">
        <v>17070</v>
      </c>
      <c r="P1720" s="56">
        <f t="shared" si="53"/>
        <v>0.82930000000000004</v>
      </c>
    </row>
    <row r="1721" spans="1:16" ht="14.4" hidden="1" x14ac:dyDescent="0.2">
      <c r="A1721" s="75" t="s">
        <v>519</v>
      </c>
      <c r="B1721" s="75" t="s">
        <v>520</v>
      </c>
      <c r="C1721" s="58" t="str">
        <f t="shared" si="52"/>
        <v>21375900 DIRECCIÓN GENERAL DE ARCHIVO NACIONAL</v>
      </c>
      <c r="D1721" s="75" t="s">
        <v>18</v>
      </c>
      <c r="E1721" s="75" t="s">
        <v>167</v>
      </c>
      <c r="F1721" s="75" t="s">
        <v>168</v>
      </c>
      <c r="G1721" s="76">
        <v>0</v>
      </c>
      <c r="H1721" s="76">
        <v>100000</v>
      </c>
      <c r="I1721" s="76">
        <v>100000</v>
      </c>
      <c r="J1721" s="76">
        <v>0</v>
      </c>
      <c r="K1721" s="76">
        <v>0</v>
      </c>
      <c r="L1721" s="76">
        <v>0</v>
      </c>
      <c r="M1721" s="76">
        <v>82930</v>
      </c>
      <c r="N1721" s="76">
        <v>82930</v>
      </c>
      <c r="O1721" s="76">
        <v>17070</v>
      </c>
      <c r="P1721" s="56">
        <f t="shared" si="53"/>
        <v>0.82930000000000004</v>
      </c>
    </row>
    <row r="1722" spans="1:16" ht="14.4" hidden="1" x14ac:dyDescent="0.2">
      <c r="A1722" s="75" t="s">
        <v>519</v>
      </c>
      <c r="B1722" s="75" t="s">
        <v>520</v>
      </c>
      <c r="C1722" s="58" t="str">
        <f t="shared" si="52"/>
        <v>21375900 DIRECCIÓN GENERAL DE ARCHIVO NACIONAL</v>
      </c>
      <c r="D1722" s="75" t="s">
        <v>18</v>
      </c>
      <c r="E1722" s="75" t="s">
        <v>169</v>
      </c>
      <c r="F1722" s="75" t="s">
        <v>170</v>
      </c>
      <c r="G1722" s="76">
        <v>2500000</v>
      </c>
      <c r="H1722" s="76">
        <v>1800000</v>
      </c>
      <c r="I1722" s="76">
        <v>1417531.83</v>
      </c>
      <c r="J1722" s="76">
        <v>0</v>
      </c>
      <c r="K1722" s="76">
        <v>0</v>
      </c>
      <c r="L1722" s="76">
        <v>0</v>
      </c>
      <c r="M1722" s="76">
        <v>396359.16</v>
      </c>
      <c r="N1722" s="76">
        <v>288302.90999999997</v>
      </c>
      <c r="O1722" s="76">
        <v>1403640.84</v>
      </c>
      <c r="P1722" s="56">
        <f t="shared" si="53"/>
        <v>0.22019953333333331</v>
      </c>
    </row>
    <row r="1723" spans="1:16" ht="14.4" hidden="1" x14ac:dyDescent="0.2">
      <c r="A1723" s="75" t="s">
        <v>519</v>
      </c>
      <c r="B1723" s="75" t="s">
        <v>520</v>
      </c>
      <c r="C1723" s="58" t="str">
        <f t="shared" si="52"/>
        <v>21375900 DIRECCIÓN GENERAL DE ARCHIVO NACIONAL</v>
      </c>
      <c r="D1723" s="75" t="s">
        <v>18</v>
      </c>
      <c r="E1723" s="75" t="s">
        <v>171</v>
      </c>
      <c r="F1723" s="75" t="s">
        <v>172</v>
      </c>
      <c r="G1723" s="76">
        <v>1000000</v>
      </c>
      <c r="H1723" s="76">
        <v>400000</v>
      </c>
      <c r="I1723" s="76">
        <v>400000</v>
      </c>
      <c r="J1723" s="76">
        <v>0</v>
      </c>
      <c r="K1723" s="76">
        <v>0</v>
      </c>
      <c r="L1723" s="76">
        <v>0</v>
      </c>
      <c r="M1723" s="76">
        <v>52325</v>
      </c>
      <c r="N1723" s="76">
        <v>52325</v>
      </c>
      <c r="O1723" s="76">
        <v>347675</v>
      </c>
      <c r="P1723" s="56">
        <f t="shared" si="53"/>
        <v>0.1308125</v>
      </c>
    </row>
    <row r="1724" spans="1:16" ht="14.4" hidden="1" x14ac:dyDescent="0.2">
      <c r="A1724" s="75" t="s">
        <v>519</v>
      </c>
      <c r="B1724" s="75" t="s">
        <v>520</v>
      </c>
      <c r="C1724" s="58" t="str">
        <f t="shared" si="52"/>
        <v>21375900 DIRECCIÓN GENERAL DE ARCHIVO NACIONAL</v>
      </c>
      <c r="D1724" s="75" t="s">
        <v>18</v>
      </c>
      <c r="E1724" s="75" t="s">
        <v>173</v>
      </c>
      <c r="F1724" s="75" t="s">
        <v>174</v>
      </c>
      <c r="G1724" s="76">
        <v>250000</v>
      </c>
      <c r="H1724" s="76">
        <v>150000</v>
      </c>
      <c r="I1724" s="76">
        <v>131440.16</v>
      </c>
      <c r="J1724" s="76">
        <v>0</v>
      </c>
      <c r="K1724" s="76">
        <v>0</v>
      </c>
      <c r="L1724" s="76">
        <v>0</v>
      </c>
      <c r="M1724" s="76">
        <v>31365</v>
      </c>
      <c r="N1724" s="76">
        <v>31365</v>
      </c>
      <c r="O1724" s="76">
        <v>118635</v>
      </c>
      <c r="P1724" s="56">
        <f t="shared" si="53"/>
        <v>0.20910000000000001</v>
      </c>
    </row>
    <row r="1725" spans="1:16" ht="14.4" hidden="1" x14ac:dyDescent="0.2">
      <c r="A1725" s="75" t="s">
        <v>519</v>
      </c>
      <c r="B1725" s="75" t="s">
        <v>520</v>
      </c>
      <c r="C1725" s="58" t="str">
        <f t="shared" si="52"/>
        <v>21375900 DIRECCIÓN GENERAL DE ARCHIVO NACIONAL</v>
      </c>
      <c r="D1725" s="75" t="s">
        <v>18</v>
      </c>
      <c r="E1725" s="75" t="s">
        <v>177</v>
      </c>
      <c r="F1725" s="75" t="s">
        <v>178</v>
      </c>
      <c r="G1725" s="76">
        <v>500000</v>
      </c>
      <c r="H1725" s="76">
        <v>500000</v>
      </c>
      <c r="I1725" s="76">
        <v>354436.67</v>
      </c>
      <c r="J1725" s="76">
        <v>0</v>
      </c>
      <c r="K1725" s="76">
        <v>0</v>
      </c>
      <c r="L1725" s="76">
        <v>0</v>
      </c>
      <c r="M1725" s="76">
        <v>120562.15</v>
      </c>
      <c r="N1725" s="76">
        <v>120562.15</v>
      </c>
      <c r="O1725" s="76">
        <v>379437.85</v>
      </c>
      <c r="P1725" s="56">
        <f t="shared" si="53"/>
        <v>0.24112429999999999</v>
      </c>
    </row>
    <row r="1726" spans="1:16" ht="14.4" hidden="1" x14ac:dyDescent="0.2">
      <c r="A1726" s="75" t="s">
        <v>519</v>
      </c>
      <c r="B1726" s="75" t="s">
        <v>520</v>
      </c>
      <c r="C1726" s="58" t="str">
        <f t="shared" si="52"/>
        <v>21375900 DIRECCIÓN GENERAL DE ARCHIVO NACIONAL</v>
      </c>
      <c r="D1726" s="75" t="s">
        <v>18</v>
      </c>
      <c r="E1726" s="75" t="s">
        <v>179</v>
      </c>
      <c r="F1726" s="75" t="s">
        <v>180</v>
      </c>
      <c r="G1726" s="76">
        <v>250000</v>
      </c>
      <c r="H1726" s="76">
        <v>250000</v>
      </c>
      <c r="I1726" s="76">
        <v>177218.33</v>
      </c>
      <c r="J1726" s="76">
        <v>0</v>
      </c>
      <c r="K1726" s="76">
        <v>0</v>
      </c>
      <c r="L1726" s="76">
        <v>0</v>
      </c>
      <c r="M1726" s="76">
        <v>144727.01</v>
      </c>
      <c r="N1726" s="76">
        <v>36670.76</v>
      </c>
      <c r="O1726" s="76">
        <v>105272.99</v>
      </c>
      <c r="P1726" s="56">
        <f t="shared" si="53"/>
        <v>0.57890804000000007</v>
      </c>
    </row>
    <row r="1727" spans="1:16" ht="14.4" hidden="1" x14ac:dyDescent="0.2">
      <c r="A1727" s="75" t="s">
        <v>519</v>
      </c>
      <c r="B1727" s="75" t="s">
        <v>520</v>
      </c>
      <c r="C1727" s="58" t="str">
        <f t="shared" si="52"/>
        <v>21375900 DIRECCIÓN GENERAL DE ARCHIVO NACIONAL</v>
      </c>
      <c r="D1727" s="75" t="s">
        <v>18</v>
      </c>
      <c r="E1727" s="75" t="s">
        <v>181</v>
      </c>
      <c r="F1727" s="75" t="s">
        <v>182</v>
      </c>
      <c r="G1727" s="76">
        <v>500000</v>
      </c>
      <c r="H1727" s="76">
        <v>500000</v>
      </c>
      <c r="I1727" s="76">
        <v>354436.67</v>
      </c>
      <c r="J1727" s="76">
        <v>0</v>
      </c>
      <c r="K1727" s="76">
        <v>0</v>
      </c>
      <c r="L1727" s="76">
        <v>0</v>
      </c>
      <c r="M1727" s="76">
        <v>47380</v>
      </c>
      <c r="N1727" s="76">
        <v>47380</v>
      </c>
      <c r="O1727" s="76">
        <v>452620</v>
      </c>
      <c r="P1727" s="56">
        <f t="shared" si="53"/>
        <v>9.4759999999999997E-2</v>
      </c>
    </row>
    <row r="1728" spans="1:16" ht="14.4" hidden="1" x14ac:dyDescent="0.2">
      <c r="A1728" s="75" t="s">
        <v>519</v>
      </c>
      <c r="B1728" s="75" t="s">
        <v>520</v>
      </c>
      <c r="C1728" s="58" t="str">
        <f t="shared" si="52"/>
        <v>21375900 DIRECCIÓN GENERAL DE ARCHIVO NACIONAL</v>
      </c>
      <c r="D1728" s="75" t="s">
        <v>18</v>
      </c>
      <c r="E1728" s="75" t="s">
        <v>183</v>
      </c>
      <c r="F1728" s="75" t="s">
        <v>184</v>
      </c>
      <c r="G1728" s="76">
        <v>5440000</v>
      </c>
      <c r="H1728" s="76">
        <v>5440000</v>
      </c>
      <c r="I1728" s="76">
        <v>3910492.8</v>
      </c>
      <c r="J1728" s="76">
        <v>0</v>
      </c>
      <c r="K1728" s="76">
        <v>0</v>
      </c>
      <c r="L1728" s="76">
        <v>0</v>
      </c>
      <c r="M1728" s="76">
        <v>1129265.71</v>
      </c>
      <c r="N1728" s="76">
        <v>792412.71</v>
      </c>
      <c r="O1728" s="76">
        <v>4310734.29</v>
      </c>
      <c r="P1728" s="56">
        <f t="shared" si="53"/>
        <v>0.20758560845588234</v>
      </c>
    </row>
    <row r="1729" spans="1:16" ht="14.4" hidden="1" x14ac:dyDescent="0.2">
      <c r="A1729" s="75" t="s">
        <v>519</v>
      </c>
      <c r="B1729" s="75" t="s">
        <v>520</v>
      </c>
      <c r="C1729" s="58" t="str">
        <f t="shared" si="52"/>
        <v>21375900 DIRECCIÓN GENERAL DE ARCHIVO NACIONAL</v>
      </c>
      <c r="D1729" s="75" t="s">
        <v>18</v>
      </c>
      <c r="E1729" s="75" t="s">
        <v>185</v>
      </c>
      <c r="F1729" s="75" t="s">
        <v>186</v>
      </c>
      <c r="G1729" s="76">
        <v>440000</v>
      </c>
      <c r="H1729" s="76">
        <v>440000</v>
      </c>
      <c r="I1729" s="76">
        <v>366126.1</v>
      </c>
      <c r="J1729" s="76">
        <v>0</v>
      </c>
      <c r="K1729" s="76">
        <v>0</v>
      </c>
      <c r="L1729" s="76">
        <v>0</v>
      </c>
      <c r="M1729" s="76">
        <v>363436.19</v>
      </c>
      <c r="N1729" s="76">
        <v>363436.19</v>
      </c>
      <c r="O1729" s="76">
        <v>76563.81</v>
      </c>
      <c r="P1729" s="56">
        <f t="shared" si="53"/>
        <v>0.82599134090909088</v>
      </c>
    </row>
    <row r="1730" spans="1:16" ht="14.4" hidden="1" x14ac:dyDescent="0.2">
      <c r="A1730" s="75" t="s">
        <v>519</v>
      </c>
      <c r="B1730" s="75" t="s">
        <v>520</v>
      </c>
      <c r="C1730" s="58" t="str">
        <f t="shared" si="52"/>
        <v>21375900 DIRECCIÓN GENERAL DE ARCHIVO NACIONAL</v>
      </c>
      <c r="D1730" s="75" t="s">
        <v>18</v>
      </c>
      <c r="E1730" s="75" t="s">
        <v>187</v>
      </c>
      <c r="F1730" s="75" t="s">
        <v>188</v>
      </c>
      <c r="G1730" s="76">
        <v>5000000</v>
      </c>
      <c r="H1730" s="76">
        <v>5000000</v>
      </c>
      <c r="I1730" s="76">
        <v>3544366.7</v>
      </c>
      <c r="J1730" s="76">
        <v>0</v>
      </c>
      <c r="K1730" s="76">
        <v>0</v>
      </c>
      <c r="L1730" s="76">
        <v>0</v>
      </c>
      <c r="M1730" s="76">
        <v>765829.52</v>
      </c>
      <c r="N1730" s="76">
        <v>428976.52</v>
      </c>
      <c r="O1730" s="76">
        <v>4234170.4800000004</v>
      </c>
      <c r="P1730" s="56">
        <f t="shared" si="53"/>
        <v>0.15316590399999999</v>
      </c>
    </row>
    <row r="1731" spans="1:16" ht="14.4" hidden="1" x14ac:dyDescent="0.2">
      <c r="A1731" s="75" t="s">
        <v>519</v>
      </c>
      <c r="B1731" s="75" t="s">
        <v>520</v>
      </c>
      <c r="C1731" s="58" t="str">
        <f t="shared" si="52"/>
        <v>21375900 DIRECCIÓN GENERAL DE ARCHIVO NACIONAL</v>
      </c>
      <c r="D1731" s="75" t="s">
        <v>18</v>
      </c>
      <c r="E1731" s="75" t="s">
        <v>189</v>
      </c>
      <c r="F1731" s="75" t="s">
        <v>190</v>
      </c>
      <c r="G1731" s="76">
        <v>10225000</v>
      </c>
      <c r="H1731" s="76">
        <v>11525000</v>
      </c>
      <c r="I1731" s="76">
        <v>8544670.0099999998</v>
      </c>
      <c r="J1731" s="76">
        <v>0</v>
      </c>
      <c r="K1731" s="76">
        <v>0</v>
      </c>
      <c r="L1731" s="76">
        <v>0</v>
      </c>
      <c r="M1731" s="76">
        <v>5128754.43</v>
      </c>
      <c r="N1731" s="76">
        <v>5128754.43</v>
      </c>
      <c r="O1731" s="76">
        <v>6396245.5700000003</v>
      </c>
      <c r="P1731" s="56">
        <f t="shared" si="53"/>
        <v>0.44501123036876356</v>
      </c>
    </row>
    <row r="1732" spans="1:16" ht="14.4" hidden="1" x14ac:dyDescent="0.2">
      <c r="A1732" s="75" t="s">
        <v>519</v>
      </c>
      <c r="B1732" s="75" t="s">
        <v>520</v>
      </c>
      <c r="C1732" s="58" t="str">
        <f t="shared" si="52"/>
        <v>21375900 DIRECCIÓN GENERAL DE ARCHIVO NACIONAL</v>
      </c>
      <c r="D1732" s="75" t="s">
        <v>18</v>
      </c>
      <c r="E1732" s="75" t="s">
        <v>191</v>
      </c>
      <c r="F1732" s="75" t="s">
        <v>192</v>
      </c>
      <c r="G1732" s="76">
        <v>1600000</v>
      </c>
      <c r="H1732" s="76">
        <v>2000000</v>
      </c>
      <c r="I1732" s="76">
        <v>1405306.48</v>
      </c>
      <c r="J1732" s="76">
        <v>0</v>
      </c>
      <c r="K1732" s="76">
        <v>0</v>
      </c>
      <c r="L1732" s="76">
        <v>0</v>
      </c>
      <c r="M1732" s="76">
        <v>1163589.53</v>
      </c>
      <c r="N1732" s="76">
        <v>1163589.53</v>
      </c>
      <c r="O1732" s="76">
        <v>836410.47</v>
      </c>
      <c r="P1732" s="56">
        <f t="shared" si="53"/>
        <v>0.58179476500000005</v>
      </c>
    </row>
    <row r="1733" spans="1:16" ht="14.4" hidden="1" x14ac:dyDescent="0.2">
      <c r="A1733" s="75" t="s">
        <v>519</v>
      </c>
      <c r="B1733" s="75" t="s">
        <v>520</v>
      </c>
      <c r="C1733" s="58" t="str">
        <f t="shared" si="52"/>
        <v>21375900 DIRECCIÓN GENERAL DE ARCHIVO NACIONAL</v>
      </c>
      <c r="D1733" s="75" t="s">
        <v>18</v>
      </c>
      <c r="E1733" s="75" t="s">
        <v>193</v>
      </c>
      <c r="F1733" s="75" t="s">
        <v>194</v>
      </c>
      <c r="G1733" s="76">
        <v>300000</v>
      </c>
      <c r="H1733" s="76">
        <v>250000</v>
      </c>
      <c r="I1733" s="76">
        <v>189772.92</v>
      </c>
      <c r="J1733" s="76">
        <v>0</v>
      </c>
      <c r="K1733" s="76">
        <v>0</v>
      </c>
      <c r="L1733" s="76">
        <v>0</v>
      </c>
      <c r="M1733" s="76">
        <v>49629</v>
      </c>
      <c r="N1733" s="76">
        <v>49629</v>
      </c>
      <c r="O1733" s="76">
        <v>200371</v>
      </c>
      <c r="P1733" s="56">
        <f t="shared" si="53"/>
        <v>0.198516</v>
      </c>
    </row>
    <row r="1734" spans="1:16" ht="14.4" hidden="1" x14ac:dyDescent="0.2">
      <c r="A1734" s="75" t="s">
        <v>519</v>
      </c>
      <c r="B1734" s="75" t="s">
        <v>520</v>
      </c>
      <c r="C1734" s="58" t="str">
        <f t="shared" si="52"/>
        <v>21375900 DIRECCIÓN GENERAL DE ARCHIVO NACIONAL</v>
      </c>
      <c r="D1734" s="75" t="s">
        <v>18</v>
      </c>
      <c r="E1734" s="75" t="s">
        <v>195</v>
      </c>
      <c r="F1734" s="75" t="s">
        <v>196</v>
      </c>
      <c r="G1734" s="76">
        <v>3600000</v>
      </c>
      <c r="H1734" s="76">
        <v>4450000</v>
      </c>
      <c r="I1734" s="76">
        <v>3212167.63</v>
      </c>
      <c r="J1734" s="76">
        <v>0</v>
      </c>
      <c r="K1734" s="76">
        <v>0</v>
      </c>
      <c r="L1734" s="76">
        <v>0</v>
      </c>
      <c r="M1734" s="76">
        <v>2216494.5099999998</v>
      </c>
      <c r="N1734" s="76">
        <v>2216494.5099999998</v>
      </c>
      <c r="O1734" s="76">
        <v>2233505.4900000002</v>
      </c>
      <c r="P1734" s="56">
        <f t="shared" si="53"/>
        <v>0.49808865393258422</v>
      </c>
    </row>
    <row r="1735" spans="1:16" ht="14.4" hidden="1" x14ac:dyDescent="0.2">
      <c r="A1735" s="75" t="s">
        <v>519</v>
      </c>
      <c r="B1735" s="75" t="s">
        <v>520</v>
      </c>
      <c r="C1735" s="58" t="str">
        <f t="shared" ref="C1735:C1798" si="54">+CONCATENATE(A1735," ",B1735)</f>
        <v>21375900 DIRECCIÓN GENERAL DE ARCHIVO NACIONAL</v>
      </c>
      <c r="D1735" s="75" t="s">
        <v>18</v>
      </c>
      <c r="E1735" s="75" t="s">
        <v>197</v>
      </c>
      <c r="F1735" s="75" t="s">
        <v>198</v>
      </c>
      <c r="G1735" s="76">
        <v>2425000</v>
      </c>
      <c r="H1735" s="76">
        <v>2625000</v>
      </c>
      <c r="I1735" s="76">
        <v>2152792.4700000002</v>
      </c>
      <c r="J1735" s="76">
        <v>0</v>
      </c>
      <c r="K1735" s="76">
        <v>0</v>
      </c>
      <c r="L1735" s="76">
        <v>0</v>
      </c>
      <c r="M1735" s="76">
        <v>1390009.21</v>
      </c>
      <c r="N1735" s="76">
        <v>1390009.21</v>
      </c>
      <c r="O1735" s="76">
        <v>1234990.79</v>
      </c>
      <c r="P1735" s="56">
        <f t="shared" ref="P1735:P1798" si="55">+IFERROR(M1735/H1735,0)</f>
        <v>0.52952731809523812</v>
      </c>
    </row>
    <row r="1736" spans="1:16" ht="14.4" hidden="1" x14ac:dyDescent="0.2">
      <c r="A1736" s="75" t="s">
        <v>519</v>
      </c>
      <c r="B1736" s="75" t="s">
        <v>520</v>
      </c>
      <c r="C1736" s="58" t="str">
        <f t="shared" si="54"/>
        <v>21375900 DIRECCIÓN GENERAL DE ARCHIVO NACIONAL</v>
      </c>
      <c r="D1736" s="75" t="s">
        <v>18</v>
      </c>
      <c r="E1736" s="75" t="s">
        <v>199</v>
      </c>
      <c r="F1736" s="75" t="s">
        <v>200</v>
      </c>
      <c r="G1736" s="76">
        <v>1525000</v>
      </c>
      <c r="H1736" s="76">
        <v>1425000</v>
      </c>
      <c r="I1736" s="76">
        <v>1035253.67</v>
      </c>
      <c r="J1736" s="76">
        <v>0</v>
      </c>
      <c r="K1736" s="76">
        <v>0</v>
      </c>
      <c r="L1736" s="76">
        <v>0</v>
      </c>
      <c r="M1736" s="76">
        <v>79725</v>
      </c>
      <c r="N1736" s="76">
        <v>79725</v>
      </c>
      <c r="O1736" s="76">
        <v>1345275</v>
      </c>
      <c r="P1736" s="56">
        <f t="shared" si="55"/>
        <v>5.5947368421052635E-2</v>
      </c>
    </row>
    <row r="1737" spans="1:16" ht="14.4" hidden="1" x14ac:dyDescent="0.2">
      <c r="A1737" s="75" t="s">
        <v>519</v>
      </c>
      <c r="B1737" s="75" t="s">
        <v>520</v>
      </c>
      <c r="C1737" s="58" t="str">
        <f t="shared" si="54"/>
        <v>21375900 DIRECCIÓN GENERAL DE ARCHIVO NACIONAL</v>
      </c>
      <c r="D1737" s="75" t="s">
        <v>18</v>
      </c>
      <c r="E1737" s="75" t="s">
        <v>201</v>
      </c>
      <c r="F1737" s="75" t="s">
        <v>202</v>
      </c>
      <c r="G1737" s="76">
        <v>325000</v>
      </c>
      <c r="H1737" s="76">
        <v>325000</v>
      </c>
      <c r="I1737" s="76">
        <v>230383.84</v>
      </c>
      <c r="J1737" s="76">
        <v>0</v>
      </c>
      <c r="K1737" s="76">
        <v>0</v>
      </c>
      <c r="L1737" s="76">
        <v>0</v>
      </c>
      <c r="M1737" s="76">
        <v>80607.960000000006</v>
      </c>
      <c r="N1737" s="76">
        <v>80607.960000000006</v>
      </c>
      <c r="O1737" s="76">
        <v>244392.04</v>
      </c>
      <c r="P1737" s="56">
        <f t="shared" si="55"/>
        <v>0.24802449230769233</v>
      </c>
    </row>
    <row r="1738" spans="1:16" ht="14.4" hidden="1" x14ac:dyDescent="0.2">
      <c r="A1738" s="75" t="s">
        <v>519</v>
      </c>
      <c r="B1738" s="75" t="s">
        <v>520</v>
      </c>
      <c r="C1738" s="58" t="str">
        <f t="shared" si="54"/>
        <v>21375900 DIRECCIÓN GENERAL DE ARCHIVO NACIONAL</v>
      </c>
      <c r="D1738" s="75" t="s">
        <v>18</v>
      </c>
      <c r="E1738" s="75" t="s">
        <v>205</v>
      </c>
      <c r="F1738" s="75" t="s">
        <v>206</v>
      </c>
      <c r="G1738" s="76">
        <v>450000</v>
      </c>
      <c r="H1738" s="76">
        <v>450000</v>
      </c>
      <c r="I1738" s="76">
        <v>318993</v>
      </c>
      <c r="J1738" s="76">
        <v>0</v>
      </c>
      <c r="K1738" s="76">
        <v>0</v>
      </c>
      <c r="L1738" s="76">
        <v>0</v>
      </c>
      <c r="M1738" s="76">
        <v>148699.22</v>
      </c>
      <c r="N1738" s="76">
        <v>148699.22</v>
      </c>
      <c r="O1738" s="76">
        <v>301300.78000000003</v>
      </c>
      <c r="P1738" s="56">
        <f t="shared" si="55"/>
        <v>0.33044271111111112</v>
      </c>
    </row>
    <row r="1739" spans="1:16" ht="14.4" hidden="1" x14ac:dyDescent="0.2">
      <c r="A1739" s="75" t="s">
        <v>519</v>
      </c>
      <c r="B1739" s="75" t="s">
        <v>520</v>
      </c>
      <c r="C1739" s="58" t="str">
        <f t="shared" si="54"/>
        <v>21375900 DIRECCIÓN GENERAL DE ARCHIVO NACIONAL</v>
      </c>
      <c r="D1739" s="75" t="s">
        <v>18</v>
      </c>
      <c r="E1739" s="75" t="s">
        <v>207</v>
      </c>
      <c r="F1739" s="75" t="s">
        <v>208</v>
      </c>
      <c r="G1739" s="76">
        <v>90308356</v>
      </c>
      <c r="H1739" s="76">
        <v>90308356</v>
      </c>
      <c r="I1739" s="76">
        <v>86229078.079999998</v>
      </c>
      <c r="J1739" s="76">
        <v>0</v>
      </c>
      <c r="K1739" s="76">
        <v>0</v>
      </c>
      <c r="L1739" s="76">
        <v>0</v>
      </c>
      <c r="M1739" s="76">
        <v>64494122.829999998</v>
      </c>
      <c r="N1739" s="76">
        <v>64494122.829999998</v>
      </c>
      <c r="O1739" s="76">
        <v>25814233.170000002</v>
      </c>
      <c r="P1739" s="56">
        <f t="shared" si="55"/>
        <v>0.71415454434803349</v>
      </c>
    </row>
    <row r="1740" spans="1:16" ht="14.4" hidden="1" x14ac:dyDescent="0.2">
      <c r="A1740" s="75" t="s">
        <v>519</v>
      </c>
      <c r="B1740" s="75" t="s">
        <v>520</v>
      </c>
      <c r="C1740" s="58" t="str">
        <f t="shared" si="54"/>
        <v>21375900 DIRECCIÓN GENERAL DE ARCHIVO NACIONAL</v>
      </c>
      <c r="D1740" s="75" t="s">
        <v>18</v>
      </c>
      <c r="E1740" s="75" t="s">
        <v>209</v>
      </c>
      <c r="F1740" s="75" t="s">
        <v>210</v>
      </c>
      <c r="G1740" s="76">
        <v>28516386</v>
      </c>
      <c r="H1740" s="76">
        <v>28516386</v>
      </c>
      <c r="I1740" s="76">
        <v>27438109</v>
      </c>
      <c r="J1740" s="76">
        <v>0</v>
      </c>
      <c r="K1740" s="76">
        <v>0</v>
      </c>
      <c r="L1740" s="76">
        <v>0</v>
      </c>
      <c r="M1740" s="76">
        <v>15255913.460000001</v>
      </c>
      <c r="N1740" s="76">
        <v>15255913.460000001</v>
      </c>
      <c r="O1740" s="76">
        <v>13260472.539999999</v>
      </c>
      <c r="P1740" s="56">
        <f t="shared" si="55"/>
        <v>0.53498761939889583</v>
      </c>
    </row>
    <row r="1741" spans="1:16" ht="14.4" hidden="1" x14ac:dyDescent="0.2">
      <c r="A1741" s="75" t="s">
        <v>519</v>
      </c>
      <c r="B1741" s="75" t="s">
        <v>520</v>
      </c>
      <c r="C1741" s="58" t="str">
        <f t="shared" si="54"/>
        <v>21375900 DIRECCIÓN GENERAL DE ARCHIVO NACIONAL</v>
      </c>
      <c r="D1741" s="75" t="s">
        <v>18</v>
      </c>
      <c r="E1741" s="75" t="s">
        <v>527</v>
      </c>
      <c r="F1741" s="75" t="s">
        <v>212</v>
      </c>
      <c r="G1741" s="76">
        <v>24599300</v>
      </c>
      <c r="H1741" s="76">
        <v>24599300</v>
      </c>
      <c r="I1741" s="76">
        <v>23669138</v>
      </c>
      <c r="J1741" s="76">
        <v>0</v>
      </c>
      <c r="K1741" s="76">
        <v>0</v>
      </c>
      <c r="L1741" s="76">
        <v>0</v>
      </c>
      <c r="M1741" s="76">
        <v>13160320.949999999</v>
      </c>
      <c r="N1741" s="76">
        <v>13160320.949999999</v>
      </c>
      <c r="O1741" s="76">
        <v>11438979.050000001</v>
      </c>
      <c r="P1741" s="56">
        <f t="shared" si="55"/>
        <v>0.53498761956641039</v>
      </c>
    </row>
    <row r="1742" spans="1:16" ht="14.4" hidden="1" x14ac:dyDescent="0.2">
      <c r="A1742" s="75" t="s">
        <v>519</v>
      </c>
      <c r="B1742" s="75" t="s">
        <v>520</v>
      </c>
      <c r="C1742" s="58" t="str">
        <f t="shared" si="54"/>
        <v>21375900 DIRECCIÓN GENERAL DE ARCHIVO NACIONAL</v>
      </c>
      <c r="D1742" s="75" t="s">
        <v>18</v>
      </c>
      <c r="E1742" s="75" t="s">
        <v>528</v>
      </c>
      <c r="F1742" s="75" t="s">
        <v>214</v>
      </c>
      <c r="G1742" s="76">
        <v>3917086</v>
      </c>
      <c r="H1742" s="76">
        <v>3917086</v>
      </c>
      <c r="I1742" s="76">
        <v>3768971</v>
      </c>
      <c r="J1742" s="76">
        <v>0</v>
      </c>
      <c r="K1742" s="76">
        <v>0</v>
      </c>
      <c r="L1742" s="76">
        <v>0</v>
      </c>
      <c r="M1742" s="76">
        <v>2095592.51</v>
      </c>
      <c r="N1742" s="76">
        <v>2095592.51</v>
      </c>
      <c r="O1742" s="76">
        <v>1821493.49</v>
      </c>
      <c r="P1742" s="56">
        <f t="shared" si="55"/>
        <v>0.53498761834690378</v>
      </c>
    </row>
    <row r="1743" spans="1:16" ht="14.4" hidden="1" x14ac:dyDescent="0.2">
      <c r="A1743" s="75" t="s">
        <v>519</v>
      </c>
      <c r="B1743" s="75" t="s">
        <v>520</v>
      </c>
      <c r="C1743" s="58" t="str">
        <f t="shared" si="54"/>
        <v>21375900 DIRECCIÓN GENERAL DE ARCHIVO NACIONAL</v>
      </c>
      <c r="D1743" s="75" t="s">
        <v>18</v>
      </c>
      <c r="E1743" s="75" t="s">
        <v>223</v>
      </c>
      <c r="F1743" s="75" t="s">
        <v>224</v>
      </c>
      <c r="G1743" s="76">
        <v>61500000</v>
      </c>
      <c r="H1743" s="76">
        <v>54887500</v>
      </c>
      <c r="I1743" s="76">
        <v>51887500</v>
      </c>
      <c r="J1743" s="76">
        <v>0</v>
      </c>
      <c r="K1743" s="76">
        <v>0</v>
      </c>
      <c r="L1743" s="76">
        <v>0</v>
      </c>
      <c r="M1743" s="76">
        <v>42442864.25</v>
      </c>
      <c r="N1743" s="76">
        <v>42442864.25</v>
      </c>
      <c r="O1743" s="76">
        <v>12444635.75</v>
      </c>
      <c r="P1743" s="56">
        <f t="shared" si="55"/>
        <v>0.77327012981097698</v>
      </c>
    </row>
    <row r="1744" spans="1:16" ht="14.4" hidden="1" x14ac:dyDescent="0.2">
      <c r="A1744" s="75" t="s">
        <v>519</v>
      </c>
      <c r="B1744" s="75" t="s">
        <v>520</v>
      </c>
      <c r="C1744" s="58" t="str">
        <f t="shared" si="54"/>
        <v>21375900 DIRECCIÓN GENERAL DE ARCHIVO NACIONAL</v>
      </c>
      <c r="D1744" s="75" t="s">
        <v>18</v>
      </c>
      <c r="E1744" s="75" t="s">
        <v>225</v>
      </c>
      <c r="F1744" s="75" t="s">
        <v>226</v>
      </c>
      <c r="G1744" s="76">
        <v>54000000</v>
      </c>
      <c r="H1744" s="76">
        <v>47387500</v>
      </c>
      <c r="I1744" s="76">
        <v>44387500</v>
      </c>
      <c r="J1744" s="76">
        <v>0</v>
      </c>
      <c r="K1744" s="76">
        <v>0</v>
      </c>
      <c r="L1744" s="76">
        <v>0</v>
      </c>
      <c r="M1744" s="76">
        <v>38196244.210000001</v>
      </c>
      <c r="N1744" s="76">
        <v>38196244.210000001</v>
      </c>
      <c r="O1744" s="76">
        <v>9191255.7899999991</v>
      </c>
      <c r="P1744" s="56">
        <f t="shared" si="55"/>
        <v>0.80604050034291741</v>
      </c>
    </row>
    <row r="1745" spans="1:16" ht="14.4" hidden="1" x14ac:dyDescent="0.2">
      <c r="A1745" s="75" t="s">
        <v>519</v>
      </c>
      <c r="B1745" s="75" t="s">
        <v>520</v>
      </c>
      <c r="C1745" s="58" t="str">
        <f t="shared" si="54"/>
        <v>21375900 DIRECCIÓN GENERAL DE ARCHIVO NACIONAL</v>
      </c>
      <c r="D1745" s="75" t="s">
        <v>18</v>
      </c>
      <c r="E1745" s="75" t="s">
        <v>227</v>
      </c>
      <c r="F1745" s="75" t="s">
        <v>228</v>
      </c>
      <c r="G1745" s="76">
        <v>7500000</v>
      </c>
      <c r="H1745" s="76">
        <v>7500000</v>
      </c>
      <c r="I1745" s="76">
        <v>7500000</v>
      </c>
      <c r="J1745" s="76">
        <v>0</v>
      </c>
      <c r="K1745" s="76">
        <v>0</v>
      </c>
      <c r="L1745" s="76">
        <v>0</v>
      </c>
      <c r="M1745" s="76">
        <v>4246620.04</v>
      </c>
      <c r="N1745" s="76">
        <v>4246620.04</v>
      </c>
      <c r="O1745" s="76">
        <v>3253379.96</v>
      </c>
      <c r="P1745" s="56">
        <f t="shared" si="55"/>
        <v>0.56621600533333338</v>
      </c>
    </row>
    <row r="1746" spans="1:16" ht="14.4" hidden="1" x14ac:dyDescent="0.2">
      <c r="A1746" s="75" t="s">
        <v>519</v>
      </c>
      <c r="B1746" s="75" t="s">
        <v>520</v>
      </c>
      <c r="C1746" s="58" t="str">
        <f t="shared" si="54"/>
        <v>21375900 DIRECCIÓN GENERAL DE ARCHIVO NACIONAL</v>
      </c>
      <c r="D1746" s="75" t="s">
        <v>18</v>
      </c>
      <c r="E1746" s="75" t="s">
        <v>241</v>
      </c>
      <c r="F1746" s="75" t="s">
        <v>242</v>
      </c>
      <c r="G1746" s="76">
        <v>291970</v>
      </c>
      <c r="H1746" s="76">
        <v>6904470</v>
      </c>
      <c r="I1746" s="76">
        <v>6903469.0800000001</v>
      </c>
      <c r="J1746" s="76">
        <v>0</v>
      </c>
      <c r="K1746" s="76">
        <v>0</v>
      </c>
      <c r="L1746" s="76">
        <v>0</v>
      </c>
      <c r="M1746" s="76">
        <v>6795345.1200000001</v>
      </c>
      <c r="N1746" s="76">
        <v>6795345.1200000001</v>
      </c>
      <c r="O1746" s="76">
        <v>109124.88</v>
      </c>
      <c r="P1746" s="56">
        <f t="shared" si="55"/>
        <v>0.98419503886612592</v>
      </c>
    </row>
    <row r="1747" spans="1:16" ht="14.4" hidden="1" x14ac:dyDescent="0.2">
      <c r="A1747" s="75" t="s">
        <v>519</v>
      </c>
      <c r="B1747" s="75" t="s">
        <v>520</v>
      </c>
      <c r="C1747" s="58" t="str">
        <f t="shared" si="54"/>
        <v>21375900 DIRECCIÓN GENERAL DE ARCHIVO NACIONAL</v>
      </c>
      <c r="D1747" s="75" t="s">
        <v>18</v>
      </c>
      <c r="E1747" s="75" t="s">
        <v>729</v>
      </c>
      <c r="F1747" s="75" t="s">
        <v>755</v>
      </c>
      <c r="G1747" s="76">
        <v>291970</v>
      </c>
      <c r="H1747" s="76">
        <v>291970</v>
      </c>
      <c r="I1747" s="76">
        <v>290969.08</v>
      </c>
      <c r="J1747" s="76">
        <v>0</v>
      </c>
      <c r="K1747" s="76">
        <v>0</v>
      </c>
      <c r="L1747" s="76">
        <v>0</v>
      </c>
      <c r="M1747" s="76">
        <v>289802.88</v>
      </c>
      <c r="N1747" s="76">
        <v>289802.88</v>
      </c>
      <c r="O1747" s="76">
        <v>2167.12</v>
      </c>
      <c r="P1747" s="56">
        <f t="shared" si="55"/>
        <v>0.99257759358838238</v>
      </c>
    </row>
    <row r="1748" spans="1:16" ht="14.4" hidden="1" x14ac:dyDescent="0.2">
      <c r="A1748" s="75" t="s">
        <v>519</v>
      </c>
      <c r="B1748" s="75" t="s">
        <v>520</v>
      </c>
      <c r="C1748" s="58" t="str">
        <f t="shared" si="54"/>
        <v>21375900 DIRECCIÓN GENERAL DE ARCHIVO NACIONAL</v>
      </c>
      <c r="D1748" s="75" t="s">
        <v>18</v>
      </c>
      <c r="E1748" s="75" t="s">
        <v>758</v>
      </c>
      <c r="F1748" s="75" t="s">
        <v>759</v>
      </c>
      <c r="G1748" s="76">
        <v>0</v>
      </c>
      <c r="H1748" s="76">
        <v>6612500</v>
      </c>
      <c r="I1748" s="76">
        <v>6612500</v>
      </c>
      <c r="J1748" s="76">
        <v>0</v>
      </c>
      <c r="K1748" s="76">
        <v>0</v>
      </c>
      <c r="L1748" s="76">
        <v>0</v>
      </c>
      <c r="M1748" s="76">
        <v>6505542.2400000002</v>
      </c>
      <c r="N1748" s="76">
        <v>6505542.2400000002</v>
      </c>
      <c r="O1748" s="76">
        <v>106957.75999999999</v>
      </c>
      <c r="P1748" s="56">
        <f t="shared" si="55"/>
        <v>0.9838249134215501</v>
      </c>
    </row>
    <row r="1749" spans="1:16" ht="14.4" hidden="1" x14ac:dyDescent="0.2">
      <c r="A1749" s="75" t="s">
        <v>519</v>
      </c>
      <c r="B1749" s="75" t="s">
        <v>520</v>
      </c>
      <c r="C1749" s="58" t="str">
        <f t="shared" si="54"/>
        <v>21375900 DIRECCIÓN GENERAL DE ARCHIVO NACIONAL</v>
      </c>
      <c r="D1749" s="75" t="s">
        <v>251</v>
      </c>
      <c r="E1749" s="75" t="s">
        <v>252</v>
      </c>
      <c r="F1749" s="75" t="s">
        <v>253</v>
      </c>
      <c r="G1749" s="76">
        <v>82594300</v>
      </c>
      <c r="H1749" s="76">
        <v>82594300</v>
      </c>
      <c r="I1749" s="76">
        <v>82594300</v>
      </c>
      <c r="J1749" s="76">
        <v>0</v>
      </c>
      <c r="K1749" s="76">
        <v>0</v>
      </c>
      <c r="L1749" s="76">
        <v>0</v>
      </c>
      <c r="M1749" s="76">
        <v>3691344.66</v>
      </c>
      <c r="N1749" s="76">
        <v>1266005.9099999999</v>
      </c>
      <c r="O1749" s="76">
        <v>78902955.340000004</v>
      </c>
      <c r="P1749" s="56">
        <f t="shared" si="55"/>
        <v>4.4692486769668124E-2</v>
      </c>
    </row>
    <row r="1750" spans="1:16" ht="14.4" hidden="1" x14ac:dyDescent="0.2">
      <c r="A1750" s="75" t="s">
        <v>519</v>
      </c>
      <c r="B1750" s="75" t="s">
        <v>520</v>
      </c>
      <c r="C1750" s="58" t="str">
        <f t="shared" si="54"/>
        <v>21375900 DIRECCIÓN GENERAL DE ARCHIVO NACIONAL</v>
      </c>
      <c r="D1750" s="75" t="s">
        <v>251</v>
      </c>
      <c r="E1750" s="75" t="s">
        <v>254</v>
      </c>
      <c r="F1750" s="75" t="s">
        <v>255</v>
      </c>
      <c r="G1750" s="76">
        <v>10000000</v>
      </c>
      <c r="H1750" s="76">
        <v>10000000</v>
      </c>
      <c r="I1750" s="76">
        <v>10000000</v>
      </c>
      <c r="J1750" s="76">
        <v>0</v>
      </c>
      <c r="K1750" s="76">
        <v>0</v>
      </c>
      <c r="L1750" s="76">
        <v>0</v>
      </c>
      <c r="M1750" s="76">
        <v>3691344.66</v>
      </c>
      <c r="N1750" s="76">
        <v>1266005.9099999999</v>
      </c>
      <c r="O1750" s="76">
        <v>6308655.3399999999</v>
      </c>
      <c r="P1750" s="56">
        <f t="shared" si="55"/>
        <v>0.36913446599999999</v>
      </c>
    </row>
    <row r="1751" spans="1:16" ht="14.4" hidden="1" x14ac:dyDescent="0.2">
      <c r="A1751" s="75" t="s">
        <v>519</v>
      </c>
      <c r="B1751" s="75" t="s">
        <v>520</v>
      </c>
      <c r="C1751" s="58" t="str">
        <f t="shared" si="54"/>
        <v>21375900 DIRECCIÓN GENERAL DE ARCHIVO NACIONAL</v>
      </c>
      <c r="D1751" s="75" t="s">
        <v>251</v>
      </c>
      <c r="E1751" s="75" t="s">
        <v>262</v>
      </c>
      <c r="F1751" s="75" t="s">
        <v>263</v>
      </c>
      <c r="G1751" s="76">
        <v>10000000</v>
      </c>
      <c r="H1751" s="76">
        <v>10000000</v>
      </c>
      <c r="I1751" s="76">
        <v>10000000</v>
      </c>
      <c r="J1751" s="76">
        <v>0</v>
      </c>
      <c r="K1751" s="76">
        <v>0</v>
      </c>
      <c r="L1751" s="76">
        <v>0</v>
      </c>
      <c r="M1751" s="76">
        <v>3691344.66</v>
      </c>
      <c r="N1751" s="76">
        <v>1266005.9099999999</v>
      </c>
      <c r="O1751" s="76">
        <v>6308655.3399999999</v>
      </c>
      <c r="P1751" s="56">
        <f t="shared" si="55"/>
        <v>0.36913446599999999</v>
      </c>
    </row>
    <row r="1752" spans="1:16" ht="14.4" hidden="1" x14ac:dyDescent="0.2">
      <c r="A1752" s="75" t="s">
        <v>519</v>
      </c>
      <c r="B1752" s="75" t="s">
        <v>520</v>
      </c>
      <c r="C1752" s="58" t="str">
        <f t="shared" si="54"/>
        <v>21375900 DIRECCIÓN GENERAL DE ARCHIVO NACIONAL</v>
      </c>
      <c r="D1752" s="75" t="s">
        <v>251</v>
      </c>
      <c r="E1752" s="75" t="s">
        <v>266</v>
      </c>
      <c r="F1752" s="75" t="s">
        <v>267</v>
      </c>
      <c r="G1752" s="76">
        <v>60200000</v>
      </c>
      <c r="H1752" s="76">
        <v>60200000</v>
      </c>
      <c r="I1752" s="76">
        <v>60200000</v>
      </c>
      <c r="J1752" s="76">
        <v>0</v>
      </c>
      <c r="K1752" s="76">
        <v>0</v>
      </c>
      <c r="L1752" s="76">
        <v>0</v>
      </c>
      <c r="M1752" s="76">
        <v>0</v>
      </c>
      <c r="N1752" s="76">
        <v>0</v>
      </c>
      <c r="O1752" s="76">
        <v>60200000</v>
      </c>
      <c r="P1752" s="56">
        <f t="shared" si="55"/>
        <v>0</v>
      </c>
    </row>
    <row r="1753" spans="1:16" ht="14.4" hidden="1" x14ac:dyDescent="0.2">
      <c r="A1753" s="75" t="s">
        <v>519</v>
      </c>
      <c r="B1753" s="75" t="s">
        <v>520</v>
      </c>
      <c r="C1753" s="58" t="str">
        <f t="shared" si="54"/>
        <v>21375900 DIRECCIÓN GENERAL DE ARCHIVO NACIONAL</v>
      </c>
      <c r="D1753" s="75" t="s">
        <v>251</v>
      </c>
      <c r="E1753" s="75" t="s">
        <v>268</v>
      </c>
      <c r="F1753" s="75" t="s">
        <v>269</v>
      </c>
      <c r="G1753" s="76">
        <v>60200000</v>
      </c>
      <c r="H1753" s="76">
        <v>60200000</v>
      </c>
      <c r="I1753" s="76">
        <v>60200000</v>
      </c>
      <c r="J1753" s="76">
        <v>0</v>
      </c>
      <c r="K1753" s="76">
        <v>0</v>
      </c>
      <c r="L1753" s="76">
        <v>0</v>
      </c>
      <c r="M1753" s="76">
        <v>0</v>
      </c>
      <c r="N1753" s="76">
        <v>0</v>
      </c>
      <c r="O1753" s="76">
        <v>60200000</v>
      </c>
      <c r="P1753" s="56">
        <f t="shared" si="55"/>
        <v>0</v>
      </c>
    </row>
    <row r="1754" spans="1:16" ht="14.4" hidden="1" x14ac:dyDescent="0.2">
      <c r="A1754" s="75" t="s">
        <v>519</v>
      </c>
      <c r="B1754" s="75" t="s">
        <v>520</v>
      </c>
      <c r="C1754" s="58" t="str">
        <f t="shared" si="54"/>
        <v>21375900 DIRECCIÓN GENERAL DE ARCHIVO NACIONAL</v>
      </c>
      <c r="D1754" s="75" t="s">
        <v>251</v>
      </c>
      <c r="E1754" s="75" t="s">
        <v>272</v>
      </c>
      <c r="F1754" s="75" t="s">
        <v>273</v>
      </c>
      <c r="G1754" s="76">
        <v>12394300</v>
      </c>
      <c r="H1754" s="76">
        <v>12394300</v>
      </c>
      <c r="I1754" s="76">
        <v>12394300</v>
      </c>
      <c r="J1754" s="76">
        <v>0</v>
      </c>
      <c r="K1754" s="76">
        <v>0</v>
      </c>
      <c r="L1754" s="76">
        <v>0</v>
      </c>
      <c r="M1754" s="76">
        <v>0</v>
      </c>
      <c r="N1754" s="76">
        <v>0</v>
      </c>
      <c r="O1754" s="76">
        <v>12394300</v>
      </c>
      <c r="P1754" s="56">
        <f t="shared" si="55"/>
        <v>0</v>
      </c>
    </row>
    <row r="1755" spans="1:16" ht="14.4" hidden="1" x14ac:dyDescent="0.2">
      <c r="A1755" s="75" t="s">
        <v>519</v>
      </c>
      <c r="B1755" s="75" t="s">
        <v>520</v>
      </c>
      <c r="C1755" s="58" t="str">
        <f t="shared" si="54"/>
        <v>21375900 DIRECCIÓN GENERAL DE ARCHIVO NACIONAL</v>
      </c>
      <c r="D1755" s="75" t="s">
        <v>251</v>
      </c>
      <c r="E1755" s="75" t="s">
        <v>274</v>
      </c>
      <c r="F1755" s="75" t="s">
        <v>275</v>
      </c>
      <c r="G1755" s="76">
        <v>12394300</v>
      </c>
      <c r="H1755" s="76">
        <v>12394300</v>
      </c>
      <c r="I1755" s="76">
        <v>12394300</v>
      </c>
      <c r="J1755" s="76">
        <v>0</v>
      </c>
      <c r="K1755" s="76">
        <v>0</v>
      </c>
      <c r="L1755" s="76">
        <v>0</v>
      </c>
      <c r="M1755" s="76">
        <v>0</v>
      </c>
      <c r="N1755" s="76">
        <v>0</v>
      </c>
      <c r="O1755" s="76">
        <v>12394300</v>
      </c>
      <c r="P1755" s="56">
        <f t="shared" si="55"/>
        <v>0</v>
      </c>
    </row>
    <row r="1756" spans="1:16" ht="14.4" hidden="1" x14ac:dyDescent="0.2">
      <c r="A1756" s="75" t="s">
        <v>529</v>
      </c>
      <c r="B1756" s="75" t="s">
        <v>530</v>
      </c>
      <c r="C1756" s="58" t="str">
        <f t="shared" si="54"/>
        <v>21376000 CONSEJO NAC.POLÍTICA PÚBLICA PERSONA JOV</v>
      </c>
      <c r="D1756" s="75" t="s">
        <v>18</v>
      </c>
      <c r="E1756" s="75" t="s">
        <v>19</v>
      </c>
      <c r="F1756" s="75" t="s">
        <v>19</v>
      </c>
      <c r="G1756" s="76">
        <v>2156302815</v>
      </c>
      <c r="H1756" s="76">
        <v>2156302815</v>
      </c>
      <c r="I1756" s="76">
        <v>1870675235.1700001</v>
      </c>
      <c r="J1756" s="76">
        <v>0</v>
      </c>
      <c r="K1756" s="76">
        <v>0</v>
      </c>
      <c r="L1756" s="76">
        <v>0</v>
      </c>
      <c r="M1756" s="76">
        <v>658659053.5</v>
      </c>
      <c r="N1756" s="76">
        <v>605214497.11000001</v>
      </c>
      <c r="O1756" s="76">
        <v>1497643761.5</v>
      </c>
      <c r="P1756" s="56">
        <f t="shared" si="55"/>
        <v>0.3054575864382944</v>
      </c>
    </row>
    <row r="1757" spans="1:16" ht="14.4" hidden="1" x14ac:dyDescent="0.2">
      <c r="A1757" s="75" t="s">
        <v>529</v>
      </c>
      <c r="B1757" s="75" t="s">
        <v>530</v>
      </c>
      <c r="C1757" s="58" t="str">
        <f t="shared" si="54"/>
        <v>21376000 CONSEJO NAC.POLÍTICA PÚBLICA PERSONA JOV</v>
      </c>
      <c r="D1757" s="75" t="s">
        <v>18</v>
      </c>
      <c r="E1757" s="75" t="s">
        <v>21</v>
      </c>
      <c r="F1757" s="75" t="s">
        <v>22</v>
      </c>
      <c r="G1757" s="76">
        <v>823143089</v>
      </c>
      <c r="H1757" s="76">
        <v>822675069</v>
      </c>
      <c r="I1757" s="76">
        <v>772677513</v>
      </c>
      <c r="J1757" s="76">
        <v>0</v>
      </c>
      <c r="K1757" s="76">
        <v>0</v>
      </c>
      <c r="L1757" s="76">
        <v>0</v>
      </c>
      <c r="M1757" s="76">
        <v>370027223.63999999</v>
      </c>
      <c r="N1757" s="76">
        <v>351048235.04000002</v>
      </c>
      <c r="O1757" s="76">
        <v>452647845.36000001</v>
      </c>
      <c r="P1757" s="56">
        <f t="shared" si="55"/>
        <v>0.44978538621546582</v>
      </c>
    </row>
    <row r="1758" spans="1:16" ht="14.4" hidden="1" x14ac:dyDescent="0.2">
      <c r="A1758" s="75" t="s">
        <v>529</v>
      </c>
      <c r="B1758" s="75" t="s">
        <v>530</v>
      </c>
      <c r="C1758" s="58" t="str">
        <f t="shared" si="54"/>
        <v>21376000 CONSEJO NAC.POLÍTICA PÚBLICA PERSONA JOV</v>
      </c>
      <c r="D1758" s="75" t="s">
        <v>18</v>
      </c>
      <c r="E1758" s="75" t="s">
        <v>23</v>
      </c>
      <c r="F1758" s="75" t="s">
        <v>24</v>
      </c>
      <c r="G1758" s="76">
        <v>336813600</v>
      </c>
      <c r="H1758" s="76">
        <v>404746397</v>
      </c>
      <c r="I1758" s="76">
        <v>375894847</v>
      </c>
      <c r="J1758" s="76">
        <v>0</v>
      </c>
      <c r="K1758" s="76">
        <v>0</v>
      </c>
      <c r="L1758" s="76">
        <v>0</v>
      </c>
      <c r="M1758" s="76">
        <v>179152860.66</v>
      </c>
      <c r="N1758" s="76">
        <v>170025215.09</v>
      </c>
      <c r="O1758" s="76">
        <v>225593536.34</v>
      </c>
      <c r="P1758" s="56">
        <f t="shared" si="55"/>
        <v>0.44262990847575107</v>
      </c>
    </row>
    <row r="1759" spans="1:16" ht="14.4" hidden="1" x14ac:dyDescent="0.2">
      <c r="A1759" s="75" t="s">
        <v>529</v>
      </c>
      <c r="B1759" s="75" t="s">
        <v>530</v>
      </c>
      <c r="C1759" s="58" t="str">
        <f t="shared" si="54"/>
        <v>21376000 CONSEJO NAC.POLÍTICA PÚBLICA PERSONA JOV</v>
      </c>
      <c r="D1759" s="75" t="s">
        <v>18</v>
      </c>
      <c r="E1759" s="75" t="s">
        <v>25</v>
      </c>
      <c r="F1759" s="75" t="s">
        <v>26</v>
      </c>
      <c r="G1759" s="76">
        <v>336813600</v>
      </c>
      <c r="H1759" s="76">
        <v>404746397</v>
      </c>
      <c r="I1759" s="76">
        <v>375894847</v>
      </c>
      <c r="J1759" s="76">
        <v>0</v>
      </c>
      <c r="K1759" s="76">
        <v>0</v>
      </c>
      <c r="L1759" s="76">
        <v>0</v>
      </c>
      <c r="M1759" s="76">
        <v>179152860.66</v>
      </c>
      <c r="N1759" s="76">
        <v>170025215.09</v>
      </c>
      <c r="O1759" s="76">
        <v>225593536.34</v>
      </c>
      <c r="P1759" s="56">
        <f t="shared" si="55"/>
        <v>0.44262990847575107</v>
      </c>
    </row>
    <row r="1760" spans="1:16" ht="14.4" hidden="1" x14ac:dyDescent="0.2">
      <c r="A1760" s="75" t="s">
        <v>529</v>
      </c>
      <c r="B1760" s="75" t="s">
        <v>530</v>
      </c>
      <c r="C1760" s="58" t="str">
        <f t="shared" si="54"/>
        <v>21376000 CONSEJO NAC.POLÍTICA PÚBLICA PERSONA JOV</v>
      </c>
      <c r="D1760" s="75" t="s">
        <v>18</v>
      </c>
      <c r="E1760" s="75" t="s">
        <v>29</v>
      </c>
      <c r="F1760" s="75" t="s">
        <v>30</v>
      </c>
      <c r="G1760" s="76">
        <v>9600000</v>
      </c>
      <c r="H1760" s="76">
        <v>9326249</v>
      </c>
      <c r="I1760" s="76">
        <v>9326249</v>
      </c>
      <c r="J1760" s="76">
        <v>0</v>
      </c>
      <c r="K1760" s="76">
        <v>0</v>
      </c>
      <c r="L1760" s="76">
        <v>0</v>
      </c>
      <c r="M1760" s="76">
        <v>3214168.02</v>
      </c>
      <c r="N1760" s="76">
        <v>2161723.9900000002</v>
      </c>
      <c r="O1760" s="76">
        <v>6112080.9800000004</v>
      </c>
      <c r="P1760" s="56">
        <f t="shared" si="55"/>
        <v>0.34463673659152783</v>
      </c>
    </row>
    <row r="1761" spans="1:16" ht="14.4" hidden="1" x14ac:dyDescent="0.2">
      <c r="A1761" s="75" t="s">
        <v>529</v>
      </c>
      <c r="B1761" s="75" t="s">
        <v>530</v>
      </c>
      <c r="C1761" s="58" t="str">
        <f t="shared" si="54"/>
        <v>21376000 CONSEJO NAC.POLÍTICA PÚBLICA PERSONA JOV</v>
      </c>
      <c r="D1761" s="75" t="s">
        <v>18</v>
      </c>
      <c r="E1761" s="75" t="s">
        <v>531</v>
      </c>
      <c r="F1761" s="75" t="s">
        <v>532</v>
      </c>
      <c r="G1761" s="76">
        <v>9600000</v>
      </c>
      <c r="H1761" s="76">
        <v>9326249</v>
      </c>
      <c r="I1761" s="76">
        <v>9326249</v>
      </c>
      <c r="J1761" s="76">
        <v>0</v>
      </c>
      <c r="K1761" s="76">
        <v>0</v>
      </c>
      <c r="L1761" s="76">
        <v>0</v>
      </c>
      <c r="M1761" s="76">
        <v>3214168.02</v>
      </c>
      <c r="N1761" s="76">
        <v>2161723.9900000002</v>
      </c>
      <c r="O1761" s="76">
        <v>6112080.9800000004</v>
      </c>
      <c r="P1761" s="56">
        <f t="shared" si="55"/>
        <v>0.34463673659152783</v>
      </c>
    </row>
    <row r="1762" spans="1:16" ht="14.4" hidden="1" x14ac:dyDescent="0.2">
      <c r="A1762" s="75" t="s">
        <v>529</v>
      </c>
      <c r="B1762" s="75" t="s">
        <v>530</v>
      </c>
      <c r="C1762" s="58" t="str">
        <f t="shared" si="54"/>
        <v>21376000 CONSEJO NAC.POLÍTICA PÚBLICA PERSONA JOV</v>
      </c>
      <c r="D1762" s="75" t="s">
        <v>18</v>
      </c>
      <c r="E1762" s="75" t="s">
        <v>33</v>
      </c>
      <c r="F1762" s="75" t="s">
        <v>34</v>
      </c>
      <c r="G1762" s="76">
        <v>344781207</v>
      </c>
      <c r="H1762" s="76">
        <v>276687015</v>
      </c>
      <c r="I1762" s="76">
        <v>263224228</v>
      </c>
      <c r="J1762" s="76">
        <v>0</v>
      </c>
      <c r="K1762" s="76">
        <v>0</v>
      </c>
      <c r="L1762" s="76">
        <v>0</v>
      </c>
      <c r="M1762" s="76">
        <v>126999083.27</v>
      </c>
      <c r="N1762" s="76">
        <v>126999083.27</v>
      </c>
      <c r="O1762" s="76">
        <v>149687931.72999999</v>
      </c>
      <c r="P1762" s="56">
        <f t="shared" si="55"/>
        <v>0.45899907254411632</v>
      </c>
    </row>
    <row r="1763" spans="1:16" ht="14.4" hidden="1" x14ac:dyDescent="0.2">
      <c r="A1763" s="75" t="s">
        <v>529</v>
      </c>
      <c r="B1763" s="75" t="s">
        <v>530</v>
      </c>
      <c r="C1763" s="58" t="str">
        <f t="shared" si="54"/>
        <v>21376000 CONSEJO NAC.POLÍTICA PÚBLICA PERSONA JOV</v>
      </c>
      <c r="D1763" s="75" t="s">
        <v>18</v>
      </c>
      <c r="E1763" s="75" t="s">
        <v>35</v>
      </c>
      <c r="F1763" s="75" t="s">
        <v>36</v>
      </c>
      <c r="G1763" s="76">
        <v>92600000</v>
      </c>
      <c r="H1763" s="76">
        <v>63700983</v>
      </c>
      <c r="I1763" s="76">
        <v>62983989</v>
      </c>
      <c r="J1763" s="76">
        <v>0</v>
      </c>
      <c r="K1763" s="76">
        <v>0</v>
      </c>
      <c r="L1763" s="76">
        <v>0</v>
      </c>
      <c r="M1763" s="76">
        <v>30955670.75</v>
      </c>
      <c r="N1763" s="76">
        <v>30955670.75</v>
      </c>
      <c r="O1763" s="76">
        <v>32745312.25</v>
      </c>
      <c r="P1763" s="56">
        <f t="shared" si="55"/>
        <v>0.48595279526534152</v>
      </c>
    </row>
    <row r="1764" spans="1:16" ht="14.4" hidden="1" x14ac:dyDescent="0.2">
      <c r="A1764" s="75" t="s">
        <v>529</v>
      </c>
      <c r="B1764" s="75" t="s">
        <v>530</v>
      </c>
      <c r="C1764" s="58" t="str">
        <f t="shared" si="54"/>
        <v>21376000 CONSEJO NAC.POLÍTICA PÚBLICA PERSONA JOV</v>
      </c>
      <c r="D1764" s="75" t="s">
        <v>18</v>
      </c>
      <c r="E1764" s="75" t="s">
        <v>37</v>
      </c>
      <c r="F1764" s="75" t="s">
        <v>38</v>
      </c>
      <c r="G1764" s="76">
        <v>134925670</v>
      </c>
      <c r="H1764" s="76">
        <v>100650142</v>
      </c>
      <c r="I1764" s="76">
        <v>91318343</v>
      </c>
      <c r="J1764" s="76">
        <v>0</v>
      </c>
      <c r="K1764" s="76">
        <v>0</v>
      </c>
      <c r="L1764" s="76">
        <v>0</v>
      </c>
      <c r="M1764" s="76">
        <v>47556685.799999997</v>
      </c>
      <c r="N1764" s="76">
        <v>47556685.799999997</v>
      </c>
      <c r="O1764" s="76">
        <v>53093456.200000003</v>
      </c>
      <c r="P1764" s="56">
        <f t="shared" si="55"/>
        <v>0.47249496975374361</v>
      </c>
    </row>
    <row r="1765" spans="1:16" ht="14.4" hidden="1" x14ac:dyDescent="0.2">
      <c r="A1765" s="75" t="s">
        <v>529</v>
      </c>
      <c r="B1765" s="75" t="s">
        <v>530</v>
      </c>
      <c r="C1765" s="58" t="str">
        <f t="shared" si="54"/>
        <v>21376000 CONSEJO NAC.POLÍTICA PÚBLICA PERSONA JOV</v>
      </c>
      <c r="D1765" s="75" t="s">
        <v>18</v>
      </c>
      <c r="E1765" s="75" t="s">
        <v>39</v>
      </c>
      <c r="F1765" s="75" t="s">
        <v>40</v>
      </c>
      <c r="G1765" s="76">
        <v>51456123</v>
      </c>
      <c r="H1765" s="76">
        <v>51456123</v>
      </c>
      <c r="I1765" s="76">
        <v>48202376</v>
      </c>
      <c r="J1765" s="76">
        <v>0</v>
      </c>
      <c r="K1765" s="76">
        <v>0</v>
      </c>
      <c r="L1765" s="76">
        <v>0</v>
      </c>
      <c r="M1765" s="76">
        <v>1733285.1</v>
      </c>
      <c r="N1765" s="76">
        <v>1733285.1</v>
      </c>
      <c r="O1765" s="76">
        <v>49722837.899999999</v>
      </c>
      <c r="P1765" s="56">
        <f t="shared" si="55"/>
        <v>3.3684720086664906E-2</v>
      </c>
    </row>
    <row r="1766" spans="1:16" ht="14.4" hidden="1" x14ac:dyDescent="0.2">
      <c r="A1766" s="75" t="s">
        <v>529</v>
      </c>
      <c r="B1766" s="75" t="s">
        <v>530</v>
      </c>
      <c r="C1766" s="58" t="str">
        <f t="shared" si="54"/>
        <v>21376000 CONSEJO NAC.POLÍTICA PÚBLICA PERSONA JOV</v>
      </c>
      <c r="D1766" s="75" t="s">
        <v>18</v>
      </c>
      <c r="E1766" s="75" t="s">
        <v>41</v>
      </c>
      <c r="F1766" s="75" t="s">
        <v>42</v>
      </c>
      <c r="G1766" s="76">
        <v>41699414</v>
      </c>
      <c r="H1766" s="76">
        <v>41699414</v>
      </c>
      <c r="I1766" s="76">
        <v>41699414</v>
      </c>
      <c r="J1766" s="76">
        <v>0</v>
      </c>
      <c r="K1766" s="76">
        <v>0</v>
      </c>
      <c r="L1766" s="76">
        <v>0</v>
      </c>
      <c r="M1766" s="76">
        <v>37422117.950000003</v>
      </c>
      <c r="N1766" s="76">
        <v>37422117.950000003</v>
      </c>
      <c r="O1766" s="76">
        <v>4277296.05</v>
      </c>
      <c r="P1766" s="56">
        <f t="shared" si="55"/>
        <v>0.89742551178297136</v>
      </c>
    </row>
    <row r="1767" spans="1:16" ht="14.4" hidden="1" x14ac:dyDescent="0.2">
      <c r="A1767" s="75" t="s">
        <v>529</v>
      </c>
      <c r="B1767" s="75" t="s">
        <v>530</v>
      </c>
      <c r="C1767" s="58" t="str">
        <f t="shared" si="54"/>
        <v>21376000 CONSEJO NAC.POLÍTICA PÚBLICA PERSONA JOV</v>
      </c>
      <c r="D1767" s="75" t="s">
        <v>18</v>
      </c>
      <c r="E1767" s="75" t="s">
        <v>43</v>
      </c>
      <c r="F1767" s="75" t="s">
        <v>44</v>
      </c>
      <c r="G1767" s="76">
        <v>24100000</v>
      </c>
      <c r="H1767" s="76">
        <v>19180353</v>
      </c>
      <c r="I1767" s="76">
        <v>19020106</v>
      </c>
      <c r="J1767" s="76">
        <v>0</v>
      </c>
      <c r="K1767" s="76">
        <v>0</v>
      </c>
      <c r="L1767" s="76">
        <v>0</v>
      </c>
      <c r="M1767" s="76">
        <v>9331323.6699999999</v>
      </c>
      <c r="N1767" s="76">
        <v>9331323.6699999999</v>
      </c>
      <c r="O1767" s="76">
        <v>9849029.3300000001</v>
      </c>
      <c r="P1767" s="56">
        <f t="shared" si="55"/>
        <v>0.48650427184525746</v>
      </c>
    </row>
    <row r="1768" spans="1:16" ht="14.4" hidden="1" x14ac:dyDescent="0.2">
      <c r="A1768" s="75" t="s">
        <v>529</v>
      </c>
      <c r="B1768" s="75" t="s">
        <v>530</v>
      </c>
      <c r="C1768" s="58" t="str">
        <f t="shared" si="54"/>
        <v>21376000 CONSEJO NAC.POLÍTICA PÚBLICA PERSONA JOV</v>
      </c>
      <c r="D1768" s="75" t="s">
        <v>18</v>
      </c>
      <c r="E1768" s="75" t="s">
        <v>45</v>
      </c>
      <c r="F1768" s="75" t="s">
        <v>46</v>
      </c>
      <c r="G1768" s="76">
        <v>61438523</v>
      </c>
      <c r="H1768" s="76">
        <v>61422228</v>
      </c>
      <c r="I1768" s="76">
        <v>57613820</v>
      </c>
      <c r="J1768" s="76">
        <v>0</v>
      </c>
      <c r="K1768" s="76">
        <v>0</v>
      </c>
      <c r="L1768" s="76">
        <v>0</v>
      </c>
      <c r="M1768" s="76">
        <v>28797541.789999999</v>
      </c>
      <c r="N1768" s="76">
        <v>25304083.789999999</v>
      </c>
      <c r="O1768" s="76">
        <v>32624686.210000001</v>
      </c>
      <c r="P1768" s="56">
        <f t="shared" si="55"/>
        <v>0.46884560732639002</v>
      </c>
    </row>
    <row r="1769" spans="1:16" ht="14.4" hidden="1" x14ac:dyDescent="0.2">
      <c r="A1769" s="75" t="s">
        <v>529</v>
      </c>
      <c r="B1769" s="75" t="s">
        <v>530</v>
      </c>
      <c r="C1769" s="58" t="str">
        <f t="shared" si="54"/>
        <v>21376000 CONSEJO NAC.POLÍTICA PÚBLICA PERSONA JOV</v>
      </c>
      <c r="D1769" s="75" t="s">
        <v>18</v>
      </c>
      <c r="E1769" s="75" t="s">
        <v>533</v>
      </c>
      <c r="F1769" s="75" t="s">
        <v>48</v>
      </c>
      <c r="G1769" s="76">
        <v>58287829</v>
      </c>
      <c r="H1769" s="76">
        <v>58272370</v>
      </c>
      <c r="I1769" s="76">
        <v>54659265</v>
      </c>
      <c r="J1769" s="76">
        <v>0</v>
      </c>
      <c r="K1769" s="76">
        <v>0</v>
      </c>
      <c r="L1769" s="76">
        <v>0</v>
      </c>
      <c r="M1769" s="76">
        <v>27321885.140000001</v>
      </c>
      <c r="N1769" s="76">
        <v>24007577.140000001</v>
      </c>
      <c r="O1769" s="76">
        <v>30950484.859999999</v>
      </c>
      <c r="P1769" s="56">
        <f t="shared" si="55"/>
        <v>0.4688651781281592</v>
      </c>
    </row>
    <row r="1770" spans="1:16" ht="14.4" hidden="1" x14ac:dyDescent="0.2">
      <c r="A1770" s="75" t="s">
        <v>529</v>
      </c>
      <c r="B1770" s="75" t="s">
        <v>530</v>
      </c>
      <c r="C1770" s="58" t="str">
        <f t="shared" si="54"/>
        <v>21376000 CONSEJO NAC.POLÍTICA PÚBLICA PERSONA JOV</v>
      </c>
      <c r="D1770" s="75" t="s">
        <v>18</v>
      </c>
      <c r="E1770" s="75" t="s">
        <v>534</v>
      </c>
      <c r="F1770" s="75" t="s">
        <v>50</v>
      </c>
      <c r="G1770" s="76">
        <v>3150694</v>
      </c>
      <c r="H1770" s="76">
        <v>3149858</v>
      </c>
      <c r="I1770" s="76">
        <v>2954555</v>
      </c>
      <c r="J1770" s="76">
        <v>0</v>
      </c>
      <c r="K1770" s="76">
        <v>0</v>
      </c>
      <c r="L1770" s="76">
        <v>0</v>
      </c>
      <c r="M1770" s="76">
        <v>1475656.65</v>
      </c>
      <c r="N1770" s="76">
        <v>1296506.6499999999</v>
      </c>
      <c r="O1770" s="76">
        <v>1674201.35</v>
      </c>
      <c r="P1770" s="56">
        <f t="shared" si="55"/>
        <v>0.46848354751230054</v>
      </c>
    </row>
    <row r="1771" spans="1:16" ht="14.4" hidden="1" x14ac:dyDescent="0.2">
      <c r="A1771" s="75" t="s">
        <v>529</v>
      </c>
      <c r="B1771" s="75" t="s">
        <v>530</v>
      </c>
      <c r="C1771" s="58" t="str">
        <f t="shared" si="54"/>
        <v>21376000 CONSEJO NAC.POLÍTICA PÚBLICA PERSONA JOV</v>
      </c>
      <c r="D1771" s="75" t="s">
        <v>18</v>
      </c>
      <c r="E1771" s="75" t="s">
        <v>51</v>
      </c>
      <c r="F1771" s="75" t="s">
        <v>52</v>
      </c>
      <c r="G1771" s="76">
        <v>70509759</v>
      </c>
      <c r="H1771" s="76">
        <v>70493180</v>
      </c>
      <c r="I1771" s="76">
        <v>66618369</v>
      </c>
      <c r="J1771" s="76">
        <v>0</v>
      </c>
      <c r="K1771" s="76">
        <v>0</v>
      </c>
      <c r="L1771" s="76">
        <v>0</v>
      </c>
      <c r="M1771" s="76">
        <v>31863569.899999999</v>
      </c>
      <c r="N1771" s="76">
        <v>26558128.899999999</v>
      </c>
      <c r="O1771" s="76">
        <v>38629610.100000001</v>
      </c>
      <c r="P1771" s="56">
        <f t="shared" si="55"/>
        <v>0.4520092567820036</v>
      </c>
    </row>
    <row r="1772" spans="1:16" ht="14.4" hidden="1" x14ac:dyDescent="0.2">
      <c r="A1772" s="75" t="s">
        <v>529</v>
      </c>
      <c r="B1772" s="75" t="s">
        <v>530</v>
      </c>
      <c r="C1772" s="58" t="str">
        <f t="shared" si="54"/>
        <v>21376000 CONSEJO NAC.POLÍTICA PÚBLICA PERSONA JOV</v>
      </c>
      <c r="D1772" s="75" t="s">
        <v>18</v>
      </c>
      <c r="E1772" s="75" t="s">
        <v>535</v>
      </c>
      <c r="F1772" s="75" t="s">
        <v>54</v>
      </c>
      <c r="G1772" s="76">
        <v>34153517</v>
      </c>
      <c r="H1772" s="76">
        <v>34144459</v>
      </c>
      <c r="I1772" s="76">
        <v>32027375</v>
      </c>
      <c r="J1772" s="76">
        <v>0</v>
      </c>
      <c r="K1772" s="76">
        <v>0</v>
      </c>
      <c r="L1772" s="76">
        <v>0</v>
      </c>
      <c r="M1772" s="76">
        <v>15997759.189999999</v>
      </c>
      <c r="N1772" s="76">
        <v>12304685.189999999</v>
      </c>
      <c r="O1772" s="76">
        <v>18146699.809999999</v>
      </c>
      <c r="P1772" s="56">
        <f t="shared" si="55"/>
        <v>0.4685316346643536</v>
      </c>
    </row>
    <row r="1773" spans="1:16" ht="14.4" hidden="1" x14ac:dyDescent="0.2">
      <c r="A1773" s="75" t="s">
        <v>529</v>
      </c>
      <c r="B1773" s="75" t="s">
        <v>530</v>
      </c>
      <c r="C1773" s="58" t="str">
        <f t="shared" si="54"/>
        <v>21376000 CONSEJO NAC.POLÍTICA PÚBLICA PERSONA JOV</v>
      </c>
      <c r="D1773" s="75" t="s">
        <v>18</v>
      </c>
      <c r="E1773" s="75" t="s">
        <v>536</v>
      </c>
      <c r="F1773" s="75" t="s">
        <v>56</v>
      </c>
      <c r="G1773" s="76">
        <v>18904161</v>
      </c>
      <c r="H1773" s="76">
        <v>18899147</v>
      </c>
      <c r="I1773" s="76">
        <v>17727329</v>
      </c>
      <c r="J1773" s="76">
        <v>0</v>
      </c>
      <c r="K1773" s="76">
        <v>0</v>
      </c>
      <c r="L1773" s="76">
        <v>0</v>
      </c>
      <c r="M1773" s="76">
        <v>8493744.9299999997</v>
      </c>
      <c r="N1773" s="76">
        <v>7418833.9299999997</v>
      </c>
      <c r="O1773" s="76">
        <v>10405402.07</v>
      </c>
      <c r="P1773" s="56">
        <f t="shared" si="55"/>
        <v>0.44942477721349011</v>
      </c>
    </row>
    <row r="1774" spans="1:16" ht="14.4" hidden="1" x14ac:dyDescent="0.2">
      <c r="A1774" s="75" t="s">
        <v>529</v>
      </c>
      <c r="B1774" s="75" t="s">
        <v>530</v>
      </c>
      <c r="C1774" s="58" t="str">
        <f t="shared" si="54"/>
        <v>21376000 CONSEJO NAC.POLÍTICA PÚBLICA PERSONA JOV</v>
      </c>
      <c r="D1774" s="75" t="s">
        <v>18</v>
      </c>
      <c r="E1774" s="75" t="s">
        <v>537</v>
      </c>
      <c r="F1774" s="75" t="s">
        <v>58</v>
      </c>
      <c r="G1774" s="76">
        <v>9452081</v>
      </c>
      <c r="H1774" s="76">
        <v>9449574</v>
      </c>
      <c r="I1774" s="76">
        <v>8863665</v>
      </c>
      <c r="J1774" s="76">
        <v>0</v>
      </c>
      <c r="K1774" s="76">
        <v>0</v>
      </c>
      <c r="L1774" s="76">
        <v>0</v>
      </c>
      <c r="M1774" s="76">
        <v>4787203.97</v>
      </c>
      <c r="N1774" s="76">
        <v>4249747.97</v>
      </c>
      <c r="O1774" s="76">
        <v>4662370.03</v>
      </c>
      <c r="P1774" s="56">
        <f t="shared" si="55"/>
        <v>0.50660526813166384</v>
      </c>
    </row>
    <row r="1775" spans="1:16" ht="14.4" hidden="1" x14ac:dyDescent="0.2">
      <c r="A1775" s="75" t="s">
        <v>529</v>
      </c>
      <c r="B1775" s="75" t="s">
        <v>530</v>
      </c>
      <c r="C1775" s="58" t="str">
        <f t="shared" si="54"/>
        <v>21376000 CONSEJO NAC.POLÍTICA PÚBLICA PERSONA JOV</v>
      </c>
      <c r="D1775" s="75" t="s">
        <v>18</v>
      </c>
      <c r="E1775" s="75" t="s">
        <v>538</v>
      </c>
      <c r="F1775" s="75" t="s">
        <v>60</v>
      </c>
      <c r="G1775" s="76">
        <v>8000000</v>
      </c>
      <c r="H1775" s="76">
        <v>8000000</v>
      </c>
      <c r="I1775" s="76">
        <v>8000000</v>
      </c>
      <c r="J1775" s="76">
        <v>0</v>
      </c>
      <c r="K1775" s="76">
        <v>0</v>
      </c>
      <c r="L1775" s="76">
        <v>0</v>
      </c>
      <c r="M1775" s="76">
        <v>2584861.81</v>
      </c>
      <c r="N1775" s="76">
        <v>2584861.81</v>
      </c>
      <c r="O1775" s="76">
        <v>5415138.1900000004</v>
      </c>
      <c r="P1775" s="56">
        <f t="shared" si="55"/>
        <v>0.32310772625</v>
      </c>
    </row>
    <row r="1776" spans="1:16" ht="14.4" hidden="1" x14ac:dyDescent="0.2">
      <c r="A1776" s="75" t="s">
        <v>529</v>
      </c>
      <c r="B1776" s="75" t="s">
        <v>530</v>
      </c>
      <c r="C1776" s="58" t="str">
        <f t="shared" si="54"/>
        <v>21376000 CONSEJO NAC.POLÍTICA PÚBLICA PERSONA JOV</v>
      </c>
      <c r="D1776" s="75" t="s">
        <v>18</v>
      </c>
      <c r="E1776" s="75" t="s">
        <v>61</v>
      </c>
      <c r="F1776" s="75" t="s">
        <v>62</v>
      </c>
      <c r="G1776" s="76">
        <v>528107972</v>
      </c>
      <c r="H1776" s="76">
        <v>528107972</v>
      </c>
      <c r="I1776" s="76">
        <v>438178463.17000002</v>
      </c>
      <c r="J1776" s="76">
        <v>0</v>
      </c>
      <c r="K1776" s="76">
        <v>0</v>
      </c>
      <c r="L1776" s="76">
        <v>0</v>
      </c>
      <c r="M1776" s="76">
        <v>187687182.90000001</v>
      </c>
      <c r="N1776" s="76">
        <v>153221615.11000001</v>
      </c>
      <c r="O1776" s="76">
        <v>340420789.10000002</v>
      </c>
      <c r="P1776" s="56">
        <f t="shared" si="55"/>
        <v>0.35539547374982633</v>
      </c>
    </row>
    <row r="1777" spans="1:16" ht="14.4" hidden="1" x14ac:dyDescent="0.2">
      <c r="A1777" s="75" t="s">
        <v>529</v>
      </c>
      <c r="B1777" s="75" t="s">
        <v>530</v>
      </c>
      <c r="C1777" s="58" t="str">
        <f t="shared" si="54"/>
        <v>21376000 CONSEJO NAC.POLÍTICA PÚBLICA PERSONA JOV</v>
      </c>
      <c r="D1777" s="75" t="s">
        <v>18</v>
      </c>
      <c r="E1777" s="75" t="s">
        <v>71</v>
      </c>
      <c r="F1777" s="75" t="s">
        <v>72</v>
      </c>
      <c r="G1777" s="76">
        <v>21000000</v>
      </c>
      <c r="H1777" s="76">
        <v>21000000</v>
      </c>
      <c r="I1777" s="76">
        <v>13506341.949999999</v>
      </c>
      <c r="J1777" s="76">
        <v>0</v>
      </c>
      <c r="K1777" s="76">
        <v>0</v>
      </c>
      <c r="L1777" s="76">
        <v>0</v>
      </c>
      <c r="M1777" s="76">
        <v>6042714.8399999999</v>
      </c>
      <c r="N1777" s="76">
        <v>6042714.8399999999</v>
      </c>
      <c r="O1777" s="76">
        <v>14957285.16</v>
      </c>
      <c r="P1777" s="56">
        <f t="shared" si="55"/>
        <v>0.28774832571428571</v>
      </c>
    </row>
    <row r="1778" spans="1:16" ht="14.4" hidden="1" x14ac:dyDescent="0.2">
      <c r="A1778" s="75" t="s">
        <v>529</v>
      </c>
      <c r="B1778" s="75" t="s">
        <v>530</v>
      </c>
      <c r="C1778" s="58" t="str">
        <f t="shared" si="54"/>
        <v>21376000 CONSEJO NAC.POLÍTICA PÚBLICA PERSONA JOV</v>
      </c>
      <c r="D1778" s="75" t="s">
        <v>18</v>
      </c>
      <c r="E1778" s="75" t="s">
        <v>73</v>
      </c>
      <c r="F1778" s="75" t="s">
        <v>74</v>
      </c>
      <c r="G1778" s="76">
        <v>11000000</v>
      </c>
      <c r="H1778" s="76">
        <v>11000000</v>
      </c>
      <c r="I1778" s="76">
        <v>7527230</v>
      </c>
      <c r="J1778" s="76">
        <v>0</v>
      </c>
      <c r="K1778" s="76">
        <v>0</v>
      </c>
      <c r="L1778" s="76">
        <v>0</v>
      </c>
      <c r="M1778" s="76">
        <v>3226106</v>
      </c>
      <c r="N1778" s="76">
        <v>3226106</v>
      </c>
      <c r="O1778" s="76">
        <v>7773894</v>
      </c>
      <c r="P1778" s="56">
        <f t="shared" si="55"/>
        <v>0.29328236363636362</v>
      </c>
    </row>
    <row r="1779" spans="1:16" ht="14.4" hidden="1" x14ac:dyDescent="0.2">
      <c r="A1779" s="75" t="s">
        <v>529</v>
      </c>
      <c r="B1779" s="75" t="s">
        <v>530</v>
      </c>
      <c r="C1779" s="58" t="str">
        <f t="shared" si="54"/>
        <v>21376000 CONSEJO NAC.POLÍTICA PÚBLICA PERSONA JOV</v>
      </c>
      <c r="D1779" s="75" t="s">
        <v>18</v>
      </c>
      <c r="E1779" s="75" t="s">
        <v>75</v>
      </c>
      <c r="F1779" s="75" t="s">
        <v>76</v>
      </c>
      <c r="G1779" s="76">
        <v>2000000</v>
      </c>
      <c r="H1779" s="76">
        <v>2770000</v>
      </c>
      <c r="I1779" s="76">
        <v>1770238.61</v>
      </c>
      <c r="J1779" s="76">
        <v>0</v>
      </c>
      <c r="K1779" s="76">
        <v>0</v>
      </c>
      <c r="L1779" s="76">
        <v>0</v>
      </c>
      <c r="M1779" s="76">
        <v>977444.47</v>
      </c>
      <c r="N1779" s="76">
        <v>977444.47</v>
      </c>
      <c r="O1779" s="76">
        <v>1792555.53</v>
      </c>
      <c r="P1779" s="56">
        <f t="shared" si="55"/>
        <v>0.35286803971119135</v>
      </c>
    </row>
    <row r="1780" spans="1:16" ht="14.4" hidden="1" x14ac:dyDescent="0.2">
      <c r="A1780" s="75" t="s">
        <v>529</v>
      </c>
      <c r="B1780" s="75" t="s">
        <v>530</v>
      </c>
      <c r="C1780" s="58" t="str">
        <f t="shared" si="54"/>
        <v>21376000 CONSEJO NAC.POLÍTICA PÚBLICA PERSONA JOV</v>
      </c>
      <c r="D1780" s="75" t="s">
        <v>18</v>
      </c>
      <c r="E1780" s="75" t="s">
        <v>79</v>
      </c>
      <c r="F1780" s="75" t="s">
        <v>80</v>
      </c>
      <c r="G1780" s="76">
        <v>7000000</v>
      </c>
      <c r="H1780" s="76">
        <v>6230000</v>
      </c>
      <c r="I1780" s="76">
        <v>3500000</v>
      </c>
      <c r="J1780" s="76">
        <v>0</v>
      </c>
      <c r="K1780" s="76">
        <v>0</v>
      </c>
      <c r="L1780" s="76">
        <v>0</v>
      </c>
      <c r="M1780" s="76">
        <v>1839164.37</v>
      </c>
      <c r="N1780" s="76">
        <v>1839164.37</v>
      </c>
      <c r="O1780" s="76">
        <v>4390835.63</v>
      </c>
      <c r="P1780" s="56">
        <f t="shared" si="55"/>
        <v>0.29521097431781701</v>
      </c>
    </row>
    <row r="1781" spans="1:16" ht="14.4" hidden="1" x14ac:dyDescent="0.2">
      <c r="A1781" s="75" t="s">
        <v>529</v>
      </c>
      <c r="B1781" s="75" t="s">
        <v>530</v>
      </c>
      <c r="C1781" s="58" t="str">
        <f t="shared" si="54"/>
        <v>21376000 CONSEJO NAC.POLÍTICA PÚBLICA PERSONA JOV</v>
      </c>
      <c r="D1781" s="75" t="s">
        <v>18</v>
      </c>
      <c r="E1781" s="75" t="s">
        <v>81</v>
      </c>
      <c r="F1781" s="75" t="s">
        <v>82</v>
      </c>
      <c r="G1781" s="76">
        <v>1000000</v>
      </c>
      <c r="H1781" s="76">
        <v>1000000</v>
      </c>
      <c r="I1781" s="76">
        <v>708873.34</v>
      </c>
      <c r="J1781" s="76">
        <v>0</v>
      </c>
      <c r="K1781" s="76">
        <v>0</v>
      </c>
      <c r="L1781" s="76">
        <v>0</v>
      </c>
      <c r="M1781" s="76">
        <v>0</v>
      </c>
      <c r="N1781" s="76">
        <v>0</v>
      </c>
      <c r="O1781" s="76">
        <v>1000000</v>
      </c>
      <c r="P1781" s="56">
        <f t="shared" si="55"/>
        <v>0</v>
      </c>
    </row>
    <row r="1782" spans="1:16" ht="14.4" hidden="1" x14ac:dyDescent="0.2">
      <c r="A1782" s="75" t="s">
        <v>529</v>
      </c>
      <c r="B1782" s="75" t="s">
        <v>530</v>
      </c>
      <c r="C1782" s="58" t="str">
        <f t="shared" si="54"/>
        <v>21376000 CONSEJO NAC.POLÍTICA PÚBLICA PERSONA JOV</v>
      </c>
      <c r="D1782" s="75" t="s">
        <v>18</v>
      </c>
      <c r="E1782" s="75" t="s">
        <v>83</v>
      </c>
      <c r="F1782" s="75" t="s">
        <v>84</v>
      </c>
      <c r="G1782" s="76">
        <v>2100000</v>
      </c>
      <c r="H1782" s="76">
        <v>2100000</v>
      </c>
      <c r="I1782" s="76">
        <v>1488634.02</v>
      </c>
      <c r="J1782" s="76">
        <v>0</v>
      </c>
      <c r="K1782" s="76">
        <v>0</v>
      </c>
      <c r="L1782" s="76">
        <v>0</v>
      </c>
      <c r="M1782" s="76">
        <v>35000</v>
      </c>
      <c r="N1782" s="76">
        <v>35000</v>
      </c>
      <c r="O1782" s="76">
        <v>2065000</v>
      </c>
      <c r="P1782" s="56">
        <f t="shared" si="55"/>
        <v>1.6666666666666666E-2</v>
      </c>
    </row>
    <row r="1783" spans="1:16" ht="14.4" hidden="1" x14ac:dyDescent="0.2">
      <c r="A1783" s="75" t="s">
        <v>529</v>
      </c>
      <c r="B1783" s="75" t="s">
        <v>530</v>
      </c>
      <c r="C1783" s="58" t="str">
        <f t="shared" si="54"/>
        <v>21376000 CONSEJO NAC.POLÍTICA PÚBLICA PERSONA JOV</v>
      </c>
      <c r="D1783" s="75" t="s">
        <v>18</v>
      </c>
      <c r="E1783" s="75" t="s">
        <v>87</v>
      </c>
      <c r="F1783" s="75" t="s">
        <v>88</v>
      </c>
      <c r="G1783" s="76">
        <v>100000</v>
      </c>
      <c r="H1783" s="76">
        <v>100000</v>
      </c>
      <c r="I1783" s="76">
        <v>70887.34</v>
      </c>
      <c r="J1783" s="76">
        <v>0</v>
      </c>
      <c r="K1783" s="76">
        <v>0</v>
      </c>
      <c r="L1783" s="76">
        <v>0</v>
      </c>
      <c r="M1783" s="76">
        <v>0</v>
      </c>
      <c r="N1783" s="76">
        <v>0</v>
      </c>
      <c r="O1783" s="76">
        <v>100000</v>
      </c>
      <c r="P1783" s="56">
        <f t="shared" si="55"/>
        <v>0</v>
      </c>
    </row>
    <row r="1784" spans="1:16" ht="14.4" hidden="1" x14ac:dyDescent="0.2">
      <c r="A1784" s="75" t="s">
        <v>529</v>
      </c>
      <c r="B1784" s="75" t="s">
        <v>530</v>
      </c>
      <c r="C1784" s="58" t="str">
        <f t="shared" si="54"/>
        <v>21376000 CONSEJO NAC.POLÍTICA PÚBLICA PERSONA JOV</v>
      </c>
      <c r="D1784" s="75" t="s">
        <v>18</v>
      </c>
      <c r="E1784" s="75" t="s">
        <v>89</v>
      </c>
      <c r="F1784" s="75" t="s">
        <v>90</v>
      </c>
      <c r="G1784" s="76">
        <v>2000000</v>
      </c>
      <c r="H1784" s="76">
        <v>2000000</v>
      </c>
      <c r="I1784" s="76">
        <v>1417746.68</v>
      </c>
      <c r="J1784" s="76">
        <v>0</v>
      </c>
      <c r="K1784" s="76">
        <v>0</v>
      </c>
      <c r="L1784" s="76">
        <v>0</v>
      </c>
      <c r="M1784" s="76">
        <v>35000</v>
      </c>
      <c r="N1784" s="76">
        <v>35000</v>
      </c>
      <c r="O1784" s="76">
        <v>1965000</v>
      </c>
      <c r="P1784" s="56">
        <f t="shared" si="55"/>
        <v>1.7500000000000002E-2</v>
      </c>
    </row>
    <row r="1785" spans="1:16" ht="14.4" hidden="1" x14ac:dyDescent="0.2">
      <c r="A1785" s="75" t="s">
        <v>529</v>
      </c>
      <c r="B1785" s="75" t="s">
        <v>530</v>
      </c>
      <c r="C1785" s="58" t="str">
        <f t="shared" si="54"/>
        <v>21376000 CONSEJO NAC.POLÍTICA PÚBLICA PERSONA JOV</v>
      </c>
      <c r="D1785" s="75" t="s">
        <v>18</v>
      </c>
      <c r="E1785" s="75" t="s">
        <v>93</v>
      </c>
      <c r="F1785" s="75" t="s">
        <v>94</v>
      </c>
      <c r="G1785" s="76">
        <v>297448990</v>
      </c>
      <c r="H1785" s="76">
        <v>297448990</v>
      </c>
      <c r="I1785" s="76">
        <v>246938592.03999999</v>
      </c>
      <c r="J1785" s="76">
        <v>0</v>
      </c>
      <c r="K1785" s="76">
        <v>0</v>
      </c>
      <c r="L1785" s="76">
        <v>0</v>
      </c>
      <c r="M1785" s="76">
        <v>50233095.270000003</v>
      </c>
      <c r="N1785" s="76">
        <v>35257737.270000003</v>
      </c>
      <c r="O1785" s="76">
        <v>247215894.72999999</v>
      </c>
      <c r="P1785" s="56">
        <f t="shared" si="55"/>
        <v>0.16887969688517013</v>
      </c>
    </row>
    <row r="1786" spans="1:16" ht="14.4" hidden="1" x14ac:dyDescent="0.2">
      <c r="A1786" s="75" t="s">
        <v>529</v>
      </c>
      <c r="B1786" s="75" t="s">
        <v>530</v>
      </c>
      <c r="C1786" s="58" t="str">
        <f t="shared" si="54"/>
        <v>21376000 CONSEJO NAC.POLÍTICA PÚBLICA PERSONA JOV</v>
      </c>
      <c r="D1786" s="75" t="s">
        <v>18</v>
      </c>
      <c r="E1786" s="75" t="s">
        <v>95</v>
      </c>
      <c r="F1786" s="75" t="s">
        <v>96</v>
      </c>
      <c r="G1786" s="76">
        <v>45500000</v>
      </c>
      <c r="H1786" s="76">
        <v>45500000</v>
      </c>
      <c r="I1786" s="76">
        <v>32253736.989999998</v>
      </c>
      <c r="J1786" s="76">
        <v>0</v>
      </c>
      <c r="K1786" s="76">
        <v>0</v>
      </c>
      <c r="L1786" s="76">
        <v>0</v>
      </c>
      <c r="M1786" s="76">
        <v>0</v>
      </c>
      <c r="N1786" s="76">
        <v>0</v>
      </c>
      <c r="O1786" s="76">
        <v>45500000</v>
      </c>
      <c r="P1786" s="56">
        <f t="shared" si="55"/>
        <v>0</v>
      </c>
    </row>
    <row r="1787" spans="1:16" ht="14.4" hidden="1" x14ac:dyDescent="0.2">
      <c r="A1787" s="75" t="s">
        <v>529</v>
      </c>
      <c r="B1787" s="75" t="s">
        <v>530</v>
      </c>
      <c r="C1787" s="58" t="str">
        <f t="shared" si="54"/>
        <v>21376000 CONSEJO NAC.POLÍTICA PÚBLICA PERSONA JOV</v>
      </c>
      <c r="D1787" s="75" t="s">
        <v>18</v>
      </c>
      <c r="E1787" s="75" t="s">
        <v>97</v>
      </c>
      <c r="F1787" s="75" t="s">
        <v>98</v>
      </c>
      <c r="G1787" s="76">
        <v>11500000</v>
      </c>
      <c r="H1787" s="76">
        <v>11500000</v>
      </c>
      <c r="I1787" s="76">
        <v>8152043.4199999999</v>
      </c>
      <c r="J1787" s="76">
        <v>0</v>
      </c>
      <c r="K1787" s="76">
        <v>0</v>
      </c>
      <c r="L1787" s="76">
        <v>0</v>
      </c>
      <c r="M1787" s="76">
        <v>1400000</v>
      </c>
      <c r="N1787" s="76">
        <v>1400000</v>
      </c>
      <c r="O1787" s="76">
        <v>10100000</v>
      </c>
      <c r="P1787" s="56">
        <f t="shared" si="55"/>
        <v>0.12173913043478261</v>
      </c>
    </row>
    <row r="1788" spans="1:16" ht="14.4" hidden="1" x14ac:dyDescent="0.2">
      <c r="A1788" s="75" t="s">
        <v>529</v>
      </c>
      <c r="B1788" s="75" t="s">
        <v>530</v>
      </c>
      <c r="C1788" s="58" t="str">
        <f t="shared" si="54"/>
        <v>21376000 CONSEJO NAC.POLÍTICA PÚBLICA PERSONA JOV</v>
      </c>
      <c r="D1788" s="75" t="s">
        <v>18</v>
      </c>
      <c r="E1788" s="75" t="s">
        <v>99</v>
      </c>
      <c r="F1788" s="75" t="s">
        <v>100</v>
      </c>
      <c r="G1788" s="76">
        <v>10500000</v>
      </c>
      <c r="H1788" s="76">
        <v>10500000</v>
      </c>
      <c r="I1788" s="76">
        <v>10035613.960000001</v>
      </c>
      <c r="J1788" s="76">
        <v>0</v>
      </c>
      <c r="K1788" s="76">
        <v>0</v>
      </c>
      <c r="L1788" s="76">
        <v>0</v>
      </c>
      <c r="M1788" s="76">
        <v>3092125.4</v>
      </c>
      <c r="N1788" s="76">
        <v>3092125.4</v>
      </c>
      <c r="O1788" s="76">
        <v>7407874.5999999996</v>
      </c>
      <c r="P1788" s="56">
        <f t="shared" si="55"/>
        <v>0.29448813333333335</v>
      </c>
    </row>
    <row r="1789" spans="1:16" ht="14.4" hidden="1" x14ac:dyDescent="0.2">
      <c r="A1789" s="75" t="s">
        <v>529</v>
      </c>
      <c r="B1789" s="75" t="s">
        <v>530</v>
      </c>
      <c r="C1789" s="58" t="str">
        <f t="shared" si="54"/>
        <v>21376000 CONSEJO NAC.POLÍTICA PÚBLICA PERSONA JOV</v>
      </c>
      <c r="D1789" s="75" t="s">
        <v>18</v>
      </c>
      <c r="E1789" s="75" t="s">
        <v>101</v>
      </c>
      <c r="F1789" s="75" t="s">
        <v>102</v>
      </c>
      <c r="G1789" s="76">
        <v>229948990</v>
      </c>
      <c r="H1789" s="76">
        <v>229948990</v>
      </c>
      <c r="I1789" s="76">
        <v>196497197.66999999</v>
      </c>
      <c r="J1789" s="76">
        <v>0</v>
      </c>
      <c r="K1789" s="76">
        <v>0</v>
      </c>
      <c r="L1789" s="76">
        <v>0</v>
      </c>
      <c r="M1789" s="76">
        <v>45740969.869999997</v>
      </c>
      <c r="N1789" s="76">
        <v>30765611.870000001</v>
      </c>
      <c r="O1789" s="76">
        <v>184208020.13</v>
      </c>
      <c r="P1789" s="56">
        <f t="shared" si="55"/>
        <v>0.19891789857394024</v>
      </c>
    </row>
    <row r="1790" spans="1:16" ht="14.4" hidden="1" x14ac:dyDescent="0.2">
      <c r="A1790" s="75" t="s">
        <v>529</v>
      </c>
      <c r="B1790" s="75" t="s">
        <v>530</v>
      </c>
      <c r="C1790" s="58" t="str">
        <f t="shared" si="54"/>
        <v>21376000 CONSEJO NAC.POLÍTICA PÚBLICA PERSONA JOV</v>
      </c>
      <c r="D1790" s="75" t="s">
        <v>18</v>
      </c>
      <c r="E1790" s="75" t="s">
        <v>103</v>
      </c>
      <c r="F1790" s="75" t="s">
        <v>104</v>
      </c>
      <c r="G1790" s="76">
        <v>7943184</v>
      </c>
      <c r="H1790" s="76">
        <v>7943184</v>
      </c>
      <c r="I1790" s="76">
        <v>5630711.3799999999</v>
      </c>
      <c r="J1790" s="76">
        <v>0</v>
      </c>
      <c r="K1790" s="76">
        <v>0</v>
      </c>
      <c r="L1790" s="76">
        <v>0</v>
      </c>
      <c r="M1790" s="76">
        <v>3507155</v>
      </c>
      <c r="N1790" s="76">
        <v>3507155</v>
      </c>
      <c r="O1790" s="76">
        <v>4436029</v>
      </c>
      <c r="P1790" s="56">
        <f t="shared" si="55"/>
        <v>0.4415301219259179</v>
      </c>
    </row>
    <row r="1791" spans="1:16" ht="14.4" hidden="1" x14ac:dyDescent="0.2">
      <c r="A1791" s="75" t="s">
        <v>529</v>
      </c>
      <c r="B1791" s="75" t="s">
        <v>530</v>
      </c>
      <c r="C1791" s="58" t="str">
        <f t="shared" si="54"/>
        <v>21376000 CONSEJO NAC.POLÍTICA PÚBLICA PERSONA JOV</v>
      </c>
      <c r="D1791" s="75" t="s">
        <v>18</v>
      </c>
      <c r="E1791" s="75" t="s">
        <v>105</v>
      </c>
      <c r="F1791" s="75" t="s">
        <v>106</v>
      </c>
      <c r="G1791" s="76">
        <v>1000000</v>
      </c>
      <c r="H1791" s="76">
        <v>1000000</v>
      </c>
      <c r="I1791" s="76">
        <v>708873.34</v>
      </c>
      <c r="J1791" s="76">
        <v>0</v>
      </c>
      <c r="K1791" s="76">
        <v>0</v>
      </c>
      <c r="L1791" s="76">
        <v>0</v>
      </c>
      <c r="M1791" s="76">
        <v>275545</v>
      </c>
      <c r="N1791" s="76">
        <v>275545</v>
      </c>
      <c r="O1791" s="76">
        <v>724455</v>
      </c>
      <c r="P1791" s="56">
        <f t="shared" si="55"/>
        <v>0.27554499999999998</v>
      </c>
    </row>
    <row r="1792" spans="1:16" ht="14.4" hidden="1" x14ac:dyDescent="0.2">
      <c r="A1792" s="75" t="s">
        <v>529</v>
      </c>
      <c r="B1792" s="75" t="s">
        <v>530</v>
      </c>
      <c r="C1792" s="58" t="str">
        <f t="shared" si="54"/>
        <v>21376000 CONSEJO NAC.POLÍTICA PÚBLICA PERSONA JOV</v>
      </c>
      <c r="D1792" s="75" t="s">
        <v>18</v>
      </c>
      <c r="E1792" s="75" t="s">
        <v>107</v>
      </c>
      <c r="F1792" s="75" t="s">
        <v>108</v>
      </c>
      <c r="G1792" s="76">
        <v>6943184</v>
      </c>
      <c r="H1792" s="76">
        <v>6943184</v>
      </c>
      <c r="I1792" s="76">
        <v>4921838.04</v>
      </c>
      <c r="J1792" s="76">
        <v>0</v>
      </c>
      <c r="K1792" s="76">
        <v>0</v>
      </c>
      <c r="L1792" s="76">
        <v>0</v>
      </c>
      <c r="M1792" s="76">
        <v>3231610</v>
      </c>
      <c r="N1792" s="76">
        <v>3231610</v>
      </c>
      <c r="O1792" s="76">
        <v>3711574</v>
      </c>
      <c r="P1792" s="56">
        <f t="shared" si="55"/>
        <v>0.46543631855356277</v>
      </c>
    </row>
    <row r="1793" spans="1:16" ht="14.4" hidden="1" x14ac:dyDescent="0.2">
      <c r="A1793" s="75" t="s">
        <v>529</v>
      </c>
      <c r="B1793" s="75" t="s">
        <v>530</v>
      </c>
      <c r="C1793" s="58" t="str">
        <f t="shared" si="54"/>
        <v>21376000 CONSEJO NAC.POLÍTICA PÚBLICA PERSONA JOV</v>
      </c>
      <c r="D1793" s="75" t="s">
        <v>18</v>
      </c>
      <c r="E1793" s="75" t="s">
        <v>109</v>
      </c>
      <c r="F1793" s="75" t="s">
        <v>110</v>
      </c>
      <c r="G1793" s="76">
        <v>8000000</v>
      </c>
      <c r="H1793" s="76">
        <v>7000000</v>
      </c>
      <c r="I1793" s="76">
        <v>6087417.9400000004</v>
      </c>
      <c r="J1793" s="76">
        <v>0</v>
      </c>
      <c r="K1793" s="76">
        <v>0</v>
      </c>
      <c r="L1793" s="76">
        <v>0</v>
      </c>
      <c r="M1793" s="76">
        <v>4415313</v>
      </c>
      <c r="N1793" s="76">
        <v>4398788.12</v>
      </c>
      <c r="O1793" s="76">
        <v>2584687</v>
      </c>
      <c r="P1793" s="56">
        <f t="shared" si="55"/>
        <v>0.63075899999999996</v>
      </c>
    </row>
    <row r="1794" spans="1:16" ht="14.4" hidden="1" x14ac:dyDescent="0.2">
      <c r="A1794" s="75" t="s">
        <v>529</v>
      </c>
      <c r="B1794" s="75" t="s">
        <v>530</v>
      </c>
      <c r="C1794" s="58" t="str">
        <f t="shared" si="54"/>
        <v>21376000 CONSEJO NAC.POLÍTICA PÚBLICA PERSONA JOV</v>
      </c>
      <c r="D1794" s="75" t="s">
        <v>18</v>
      </c>
      <c r="E1794" s="75" t="s">
        <v>111</v>
      </c>
      <c r="F1794" s="75" t="s">
        <v>112</v>
      </c>
      <c r="G1794" s="76">
        <v>8000000</v>
      </c>
      <c r="H1794" s="76">
        <v>7000000</v>
      </c>
      <c r="I1794" s="76">
        <v>6087417.9400000004</v>
      </c>
      <c r="J1794" s="76">
        <v>0</v>
      </c>
      <c r="K1794" s="76">
        <v>0</v>
      </c>
      <c r="L1794" s="76">
        <v>0</v>
      </c>
      <c r="M1794" s="76">
        <v>4415313</v>
      </c>
      <c r="N1794" s="76">
        <v>4398788.12</v>
      </c>
      <c r="O1794" s="76">
        <v>2584687</v>
      </c>
      <c r="P1794" s="56">
        <f t="shared" si="55"/>
        <v>0.63075899999999996</v>
      </c>
    </row>
    <row r="1795" spans="1:16" ht="14.4" hidden="1" x14ac:dyDescent="0.2">
      <c r="A1795" s="75" t="s">
        <v>529</v>
      </c>
      <c r="B1795" s="75" t="s">
        <v>530</v>
      </c>
      <c r="C1795" s="58" t="str">
        <f t="shared" si="54"/>
        <v>21376000 CONSEJO NAC.POLÍTICA PÚBLICA PERSONA JOV</v>
      </c>
      <c r="D1795" s="75" t="s">
        <v>18</v>
      </c>
      <c r="E1795" s="75" t="s">
        <v>113</v>
      </c>
      <c r="F1795" s="75" t="s">
        <v>114</v>
      </c>
      <c r="G1795" s="76">
        <v>174882373</v>
      </c>
      <c r="H1795" s="76">
        <v>170815183.21000001</v>
      </c>
      <c r="I1795" s="76">
        <v>147989117.68000001</v>
      </c>
      <c r="J1795" s="76">
        <v>0</v>
      </c>
      <c r="K1795" s="76">
        <v>0</v>
      </c>
      <c r="L1795" s="76">
        <v>0</v>
      </c>
      <c r="M1795" s="76">
        <v>110190223</v>
      </c>
      <c r="N1795" s="76">
        <v>90716538.090000004</v>
      </c>
      <c r="O1795" s="76">
        <v>60624960.210000001</v>
      </c>
      <c r="P1795" s="56">
        <f t="shared" si="55"/>
        <v>0.64508447627007637</v>
      </c>
    </row>
    <row r="1796" spans="1:16" ht="14.4" hidden="1" x14ac:dyDescent="0.2">
      <c r="A1796" s="75" t="s">
        <v>529</v>
      </c>
      <c r="B1796" s="75" t="s">
        <v>530</v>
      </c>
      <c r="C1796" s="58" t="str">
        <f t="shared" si="54"/>
        <v>21376000 CONSEJO NAC.POLÍTICA PÚBLICA PERSONA JOV</v>
      </c>
      <c r="D1796" s="75" t="s">
        <v>18</v>
      </c>
      <c r="E1796" s="75" t="s">
        <v>115</v>
      </c>
      <c r="F1796" s="75" t="s">
        <v>116</v>
      </c>
      <c r="G1796" s="76">
        <v>174882373</v>
      </c>
      <c r="H1796" s="76">
        <v>170815183.21000001</v>
      </c>
      <c r="I1796" s="76">
        <v>147989117.68000001</v>
      </c>
      <c r="J1796" s="76">
        <v>0</v>
      </c>
      <c r="K1796" s="76">
        <v>0</v>
      </c>
      <c r="L1796" s="76">
        <v>0</v>
      </c>
      <c r="M1796" s="76">
        <v>110190223</v>
      </c>
      <c r="N1796" s="76">
        <v>90716538.090000004</v>
      </c>
      <c r="O1796" s="76">
        <v>60624960.210000001</v>
      </c>
      <c r="P1796" s="56">
        <f t="shared" si="55"/>
        <v>0.64508447627007637</v>
      </c>
    </row>
    <row r="1797" spans="1:16" ht="14.4" hidden="1" x14ac:dyDescent="0.2">
      <c r="A1797" s="75" t="s">
        <v>529</v>
      </c>
      <c r="B1797" s="75" t="s">
        <v>530</v>
      </c>
      <c r="C1797" s="58" t="str">
        <f t="shared" si="54"/>
        <v>21376000 CONSEJO NAC.POLÍTICA PÚBLICA PERSONA JOV</v>
      </c>
      <c r="D1797" s="75" t="s">
        <v>18</v>
      </c>
      <c r="E1797" s="75" t="s">
        <v>121</v>
      </c>
      <c r="F1797" s="75" t="s">
        <v>122</v>
      </c>
      <c r="G1797" s="76">
        <v>13833425</v>
      </c>
      <c r="H1797" s="76">
        <v>18900614.789999999</v>
      </c>
      <c r="I1797" s="76">
        <v>14637648.16</v>
      </c>
      <c r="J1797" s="76">
        <v>0</v>
      </c>
      <c r="K1797" s="76">
        <v>0</v>
      </c>
      <c r="L1797" s="76">
        <v>0</v>
      </c>
      <c r="M1797" s="76">
        <v>12928411.99</v>
      </c>
      <c r="N1797" s="76">
        <v>12928411.99</v>
      </c>
      <c r="O1797" s="76">
        <v>5972202.7999999998</v>
      </c>
      <c r="P1797" s="56">
        <f t="shared" si="55"/>
        <v>0.68402071221726646</v>
      </c>
    </row>
    <row r="1798" spans="1:16" ht="14.4" hidden="1" x14ac:dyDescent="0.2">
      <c r="A1798" s="75" t="s">
        <v>529</v>
      </c>
      <c r="B1798" s="75" t="s">
        <v>530</v>
      </c>
      <c r="C1798" s="58" t="str">
        <f t="shared" si="54"/>
        <v>21376000 CONSEJO NAC.POLÍTICA PÚBLICA PERSONA JOV</v>
      </c>
      <c r="D1798" s="75" t="s">
        <v>18</v>
      </c>
      <c r="E1798" s="75" t="s">
        <v>123</v>
      </c>
      <c r="F1798" s="75" t="s">
        <v>124</v>
      </c>
      <c r="G1798" s="76">
        <v>0</v>
      </c>
      <c r="H1798" s="76">
        <v>4067189.79</v>
      </c>
      <c r="I1798" s="76">
        <v>4067159.79</v>
      </c>
      <c r="J1798" s="76">
        <v>0</v>
      </c>
      <c r="K1798" s="76">
        <v>0</v>
      </c>
      <c r="L1798" s="76">
        <v>0</v>
      </c>
      <c r="M1798" s="76">
        <v>4067159.79</v>
      </c>
      <c r="N1798" s="76">
        <v>4067159.79</v>
      </c>
      <c r="O1798" s="76">
        <v>30</v>
      </c>
      <c r="P1798" s="56">
        <f t="shared" si="55"/>
        <v>0.99999262389965826</v>
      </c>
    </row>
    <row r="1799" spans="1:16" ht="14.4" hidden="1" x14ac:dyDescent="0.2">
      <c r="A1799" s="75" t="s">
        <v>529</v>
      </c>
      <c r="B1799" s="75" t="s">
        <v>530</v>
      </c>
      <c r="C1799" s="58" t="str">
        <f t="shared" ref="C1799:C1862" si="56">+CONCATENATE(A1799," ",B1799)</f>
        <v>21376000 CONSEJO NAC.POLÍTICA PÚBLICA PERSONA JOV</v>
      </c>
      <c r="D1799" s="75" t="s">
        <v>18</v>
      </c>
      <c r="E1799" s="75" t="s">
        <v>129</v>
      </c>
      <c r="F1799" s="75" t="s">
        <v>130</v>
      </c>
      <c r="G1799" s="76">
        <v>3000000</v>
      </c>
      <c r="H1799" s="76">
        <v>3000000</v>
      </c>
      <c r="I1799" s="76">
        <v>2999999.7</v>
      </c>
      <c r="J1799" s="76">
        <v>0</v>
      </c>
      <c r="K1799" s="76">
        <v>0</v>
      </c>
      <c r="L1799" s="76">
        <v>0</v>
      </c>
      <c r="M1799" s="76">
        <v>1290763.53</v>
      </c>
      <c r="N1799" s="76">
        <v>1290763.53</v>
      </c>
      <c r="O1799" s="76">
        <v>1709236.47</v>
      </c>
      <c r="P1799" s="56">
        <f t="shared" ref="P1799:P1862" si="57">+IFERROR(M1799/H1799,0)</f>
        <v>0.43025451000000003</v>
      </c>
    </row>
    <row r="1800" spans="1:16" ht="14.4" hidden="1" x14ac:dyDescent="0.2">
      <c r="A1800" s="75" t="s">
        <v>529</v>
      </c>
      <c r="B1800" s="75" t="s">
        <v>530</v>
      </c>
      <c r="C1800" s="58" t="str">
        <f t="shared" si="56"/>
        <v>21376000 CONSEJO NAC.POLÍTICA PÚBLICA PERSONA JOV</v>
      </c>
      <c r="D1800" s="75" t="s">
        <v>18</v>
      </c>
      <c r="E1800" s="75" t="s">
        <v>135</v>
      </c>
      <c r="F1800" s="75" t="s">
        <v>136</v>
      </c>
      <c r="G1800" s="76">
        <v>10833425</v>
      </c>
      <c r="H1800" s="76">
        <v>11833425</v>
      </c>
      <c r="I1800" s="76">
        <v>7570488.6699999999</v>
      </c>
      <c r="J1800" s="76">
        <v>0</v>
      </c>
      <c r="K1800" s="76">
        <v>0</v>
      </c>
      <c r="L1800" s="76">
        <v>0</v>
      </c>
      <c r="M1800" s="76">
        <v>7570488.6699999999</v>
      </c>
      <c r="N1800" s="76">
        <v>7570488.6699999999</v>
      </c>
      <c r="O1800" s="76">
        <v>4262936.33</v>
      </c>
      <c r="P1800" s="56">
        <f t="shared" si="57"/>
        <v>0.63975465006961219</v>
      </c>
    </row>
    <row r="1801" spans="1:16" ht="14.4" hidden="1" x14ac:dyDescent="0.2">
      <c r="A1801" s="75" t="s">
        <v>529</v>
      </c>
      <c r="B1801" s="75" t="s">
        <v>530</v>
      </c>
      <c r="C1801" s="58" t="str">
        <f t="shared" si="56"/>
        <v>21376000 CONSEJO NAC.POLÍTICA PÚBLICA PERSONA JOV</v>
      </c>
      <c r="D1801" s="75" t="s">
        <v>18</v>
      </c>
      <c r="E1801" s="75" t="s">
        <v>139</v>
      </c>
      <c r="F1801" s="75" t="s">
        <v>140</v>
      </c>
      <c r="G1801" s="76">
        <v>2500000</v>
      </c>
      <c r="H1801" s="76">
        <v>2500000</v>
      </c>
      <c r="I1801" s="76">
        <v>1700000</v>
      </c>
      <c r="J1801" s="76">
        <v>0</v>
      </c>
      <c r="K1801" s="76">
        <v>0</v>
      </c>
      <c r="L1801" s="76">
        <v>0</v>
      </c>
      <c r="M1801" s="76">
        <v>335269.8</v>
      </c>
      <c r="N1801" s="76">
        <v>335269.8</v>
      </c>
      <c r="O1801" s="76">
        <v>2164730.2000000002</v>
      </c>
      <c r="P1801" s="56">
        <f t="shared" si="57"/>
        <v>0.13410791999999999</v>
      </c>
    </row>
    <row r="1802" spans="1:16" ht="14.4" hidden="1" x14ac:dyDescent="0.2">
      <c r="A1802" s="75" t="s">
        <v>529</v>
      </c>
      <c r="B1802" s="75" t="s">
        <v>530</v>
      </c>
      <c r="C1802" s="58" t="str">
        <f t="shared" si="56"/>
        <v>21376000 CONSEJO NAC.POLÍTICA PÚBLICA PERSONA JOV</v>
      </c>
      <c r="D1802" s="75" t="s">
        <v>18</v>
      </c>
      <c r="E1802" s="75" t="s">
        <v>141</v>
      </c>
      <c r="F1802" s="75" t="s">
        <v>142</v>
      </c>
      <c r="G1802" s="76">
        <v>1500000</v>
      </c>
      <c r="H1802" s="76">
        <v>1500000</v>
      </c>
      <c r="I1802" s="76">
        <v>1000000</v>
      </c>
      <c r="J1802" s="76">
        <v>0</v>
      </c>
      <c r="K1802" s="76">
        <v>0</v>
      </c>
      <c r="L1802" s="76">
        <v>0</v>
      </c>
      <c r="M1802" s="76">
        <v>235471.55</v>
      </c>
      <c r="N1802" s="76">
        <v>235471.55</v>
      </c>
      <c r="O1802" s="76">
        <v>1264528.45</v>
      </c>
      <c r="P1802" s="56">
        <f t="shared" si="57"/>
        <v>0.15698103333333333</v>
      </c>
    </row>
    <row r="1803" spans="1:16" ht="14.4" hidden="1" x14ac:dyDescent="0.2">
      <c r="A1803" s="75" t="s">
        <v>529</v>
      </c>
      <c r="B1803" s="75" t="s">
        <v>530</v>
      </c>
      <c r="C1803" s="58" t="str">
        <f t="shared" si="56"/>
        <v>21376000 CONSEJO NAC.POLÍTICA PÚBLICA PERSONA JOV</v>
      </c>
      <c r="D1803" s="75" t="s">
        <v>18</v>
      </c>
      <c r="E1803" s="75" t="s">
        <v>143</v>
      </c>
      <c r="F1803" s="75" t="s">
        <v>144</v>
      </c>
      <c r="G1803" s="76">
        <v>1000000</v>
      </c>
      <c r="H1803" s="76">
        <v>1000000</v>
      </c>
      <c r="I1803" s="76">
        <v>700000</v>
      </c>
      <c r="J1803" s="76">
        <v>0</v>
      </c>
      <c r="K1803" s="76">
        <v>0</v>
      </c>
      <c r="L1803" s="76">
        <v>0</v>
      </c>
      <c r="M1803" s="76">
        <v>99798.25</v>
      </c>
      <c r="N1803" s="76">
        <v>99798.25</v>
      </c>
      <c r="O1803" s="76">
        <v>900201.75</v>
      </c>
      <c r="P1803" s="56">
        <f t="shared" si="57"/>
        <v>9.9798250000000005E-2</v>
      </c>
    </row>
    <row r="1804" spans="1:16" ht="14.4" hidden="1" x14ac:dyDescent="0.2">
      <c r="A1804" s="75" t="s">
        <v>529</v>
      </c>
      <c r="B1804" s="75" t="s">
        <v>530</v>
      </c>
      <c r="C1804" s="58" t="str">
        <f t="shared" si="56"/>
        <v>21376000 CONSEJO NAC.POLÍTICA PÚBLICA PERSONA JOV</v>
      </c>
      <c r="D1804" s="75" t="s">
        <v>18</v>
      </c>
      <c r="E1804" s="75" t="s">
        <v>145</v>
      </c>
      <c r="F1804" s="75" t="s">
        <v>146</v>
      </c>
      <c r="G1804" s="76">
        <v>400000</v>
      </c>
      <c r="H1804" s="76">
        <v>400000</v>
      </c>
      <c r="I1804" s="76">
        <v>200000</v>
      </c>
      <c r="J1804" s="76">
        <v>0</v>
      </c>
      <c r="K1804" s="76">
        <v>0</v>
      </c>
      <c r="L1804" s="76">
        <v>0</v>
      </c>
      <c r="M1804" s="76">
        <v>0</v>
      </c>
      <c r="N1804" s="76">
        <v>0</v>
      </c>
      <c r="O1804" s="76">
        <v>400000</v>
      </c>
      <c r="P1804" s="56">
        <f t="shared" si="57"/>
        <v>0</v>
      </c>
    </row>
    <row r="1805" spans="1:16" ht="14.4" hidden="1" x14ac:dyDescent="0.2">
      <c r="A1805" s="75" t="s">
        <v>529</v>
      </c>
      <c r="B1805" s="75" t="s">
        <v>530</v>
      </c>
      <c r="C1805" s="58" t="str">
        <f t="shared" si="56"/>
        <v>21376000 CONSEJO NAC.POLÍTICA PÚBLICA PERSONA JOV</v>
      </c>
      <c r="D1805" s="75" t="s">
        <v>18</v>
      </c>
      <c r="E1805" s="75" t="s">
        <v>147</v>
      </c>
      <c r="F1805" s="75" t="s">
        <v>148</v>
      </c>
      <c r="G1805" s="76">
        <v>400000</v>
      </c>
      <c r="H1805" s="76">
        <v>400000</v>
      </c>
      <c r="I1805" s="76">
        <v>200000</v>
      </c>
      <c r="J1805" s="76">
        <v>0</v>
      </c>
      <c r="K1805" s="76">
        <v>0</v>
      </c>
      <c r="L1805" s="76">
        <v>0</v>
      </c>
      <c r="M1805" s="76">
        <v>0</v>
      </c>
      <c r="N1805" s="76">
        <v>0</v>
      </c>
      <c r="O1805" s="76">
        <v>400000</v>
      </c>
      <c r="P1805" s="56">
        <f t="shared" si="57"/>
        <v>0</v>
      </c>
    </row>
    <row r="1806" spans="1:16" ht="14.4" hidden="1" x14ac:dyDescent="0.2">
      <c r="A1806" s="75" t="s">
        <v>529</v>
      </c>
      <c r="B1806" s="75" t="s">
        <v>530</v>
      </c>
      <c r="C1806" s="58" t="str">
        <f t="shared" si="56"/>
        <v>21376000 CONSEJO NAC.POLÍTICA PÚBLICA PERSONA JOV</v>
      </c>
      <c r="D1806" s="75" t="s">
        <v>18</v>
      </c>
      <c r="E1806" s="75" t="s">
        <v>151</v>
      </c>
      <c r="F1806" s="75" t="s">
        <v>152</v>
      </c>
      <c r="G1806" s="76">
        <v>3700000</v>
      </c>
      <c r="H1806" s="76">
        <v>3700000</v>
      </c>
      <c r="I1806" s="76">
        <v>1455347</v>
      </c>
      <c r="J1806" s="76">
        <v>0</v>
      </c>
      <c r="K1806" s="76">
        <v>0</v>
      </c>
      <c r="L1806" s="76">
        <v>0</v>
      </c>
      <c r="M1806" s="76">
        <v>1455346.62</v>
      </c>
      <c r="N1806" s="76">
        <v>1455346.62</v>
      </c>
      <c r="O1806" s="76">
        <v>2244653.38</v>
      </c>
      <c r="P1806" s="56">
        <f t="shared" si="57"/>
        <v>0.39333692432432438</v>
      </c>
    </row>
    <row r="1807" spans="1:16" ht="14.4" hidden="1" x14ac:dyDescent="0.2">
      <c r="A1807" s="75" t="s">
        <v>529</v>
      </c>
      <c r="B1807" s="75" t="s">
        <v>530</v>
      </c>
      <c r="C1807" s="58" t="str">
        <f t="shared" si="56"/>
        <v>21376000 CONSEJO NAC.POLÍTICA PÚBLICA PERSONA JOV</v>
      </c>
      <c r="D1807" s="75" t="s">
        <v>18</v>
      </c>
      <c r="E1807" s="75" t="s">
        <v>153</v>
      </c>
      <c r="F1807" s="75" t="s">
        <v>154</v>
      </c>
      <c r="G1807" s="76">
        <v>2000000</v>
      </c>
      <c r="H1807" s="76">
        <v>3000000</v>
      </c>
      <c r="I1807" s="76">
        <v>1000000</v>
      </c>
      <c r="J1807" s="76">
        <v>0</v>
      </c>
      <c r="K1807" s="76">
        <v>0</v>
      </c>
      <c r="L1807" s="76">
        <v>0</v>
      </c>
      <c r="M1807" s="76">
        <v>1000000</v>
      </c>
      <c r="N1807" s="76">
        <v>1000000</v>
      </c>
      <c r="O1807" s="76">
        <v>2000000</v>
      </c>
      <c r="P1807" s="56">
        <f t="shared" si="57"/>
        <v>0.33333333333333331</v>
      </c>
    </row>
    <row r="1808" spans="1:16" ht="14.4" hidden="1" x14ac:dyDescent="0.2">
      <c r="A1808" s="75" t="s">
        <v>529</v>
      </c>
      <c r="B1808" s="75" t="s">
        <v>530</v>
      </c>
      <c r="C1808" s="58" t="str">
        <f t="shared" si="56"/>
        <v>21376000 CONSEJO NAC.POLÍTICA PÚBLICA PERSONA JOV</v>
      </c>
      <c r="D1808" s="75" t="s">
        <v>18</v>
      </c>
      <c r="E1808" s="75" t="s">
        <v>155</v>
      </c>
      <c r="F1808" s="75" t="s">
        <v>156</v>
      </c>
      <c r="G1808" s="76">
        <v>2000000</v>
      </c>
      <c r="H1808" s="76">
        <v>2000000</v>
      </c>
      <c r="I1808" s="76">
        <v>1000000</v>
      </c>
      <c r="J1808" s="76">
        <v>0</v>
      </c>
      <c r="K1808" s="76">
        <v>0</v>
      </c>
      <c r="L1808" s="76">
        <v>0</v>
      </c>
      <c r="M1808" s="76">
        <v>1000000</v>
      </c>
      <c r="N1808" s="76">
        <v>1000000</v>
      </c>
      <c r="O1808" s="76">
        <v>1000000</v>
      </c>
      <c r="P1808" s="56">
        <f t="shared" si="57"/>
        <v>0.5</v>
      </c>
    </row>
    <row r="1809" spans="1:16" ht="14.4" hidden="1" x14ac:dyDescent="0.2">
      <c r="A1809" s="75" t="s">
        <v>529</v>
      </c>
      <c r="B1809" s="75" t="s">
        <v>530</v>
      </c>
      <c r="C1809" s="58" t="str">
        <f t="shared" si="56"/>
        <v>21376000 CONSEJO NAC.POLÍTICA PÚBLICA PERSONA JOV</v>
      </c>
      <c r="D1809" s="75" t="s">
        <v>18</v>
      </c>
      <c r="E1809" s="75" t="s">
        <v>159</v>
      </c>
      <c r="F1809" s="75" t="s">
        <v>160</v>
      </c>
      <c r="G1809" s="76">
        <v>0</v>
      </c>
      <c r="H1809" s="76">
        <v>1000000</v>
      </c>
      <c r="I1809" s="76">
        <v>0</v>
      </c>
      <c r="J1809" s="76">
        <v>0</v>
      </c>
      <c r="K1809" s="76">
        <v>0</v>
      </c>
      <c r="L1809" s="76">
        <v>0</v>
      </c>
      <c r="M1809" s="76">
        <v>0</v>
      </c>
      <c r="N1809" s="76">
        <v>0</v>
      </c>
      <c r="O1809" s="76">
        <v>1000000</v>
      </c>
      <c r="P1809" s="56">
        <f t="shared" si="57"/>
        <v>0</v>
      </c>
    </row>
    <row r="1810" spans="1:16" ht="14.4" hidden="1" x14ac:dyDescent="0.2">
      <c r="A1810" s="75" t="s">
        <v>529</v>
      </c>
      <c r="B1810" s="75" t="s">
        <v>530</v>
      </c>
      <c r="C1810" s="58" t="str">
        <f t="shared" si="56"/>
        <v>21376000 CONSEJO NAC.POLÍTICA PÚBLICA PERSONA JOV</v>
      </c>
      <c r="D1810" s="75" t="s">
        <v>18</v>
      </c>
      <c r="E1810" s="75" t="s">
        <v>183</v>
      </c>
      <c r="F1810" s="75" t="s">
        <v>184</v>
      </c>
      <c r="G1810" s="76">
        <v>200000</v>
      </c>
      <c r="H1810" s="76">
        <v>200000</v>
      </c>
      <c r="I1810" s="76">
        <v>0</v>
      </c>
      <c r="J1810" s="76">
        <v>0</v>
      </c>
      <c r="K1810" s="76">
        <v>0</v>
      </c>
      <c r="L1810" s="76">
        <v>0</v>
      </c>
      <c r="M1810" s="76">
        <v>0</v>
      </c>
      <c r="N1810" s="76">
        <v>0</v>
      </c>
      <c r="O1810" s="76">
        <v>200000</v>
      </c>
      <c r="P1810" s="56">
        <f t="shared" si="57"/>
        <v>0</v>
      </c>
    </row>
    <row r="1811" spans="1:16" ht="14.4" hidden="1" x14ac:dyDescent="0.2">
      <c r="A1811" s="75" t="s">
        <v>529</v>
      </c>
      <c r="B1811" s="75" t="s">
        <v>530</v>
      </c>
      <c r="C1811" s="58" t="str">
        <f t="shared" si="56"/>
        <v>21376000 CONSEJO NAC.POLÍTICA PÚBLICA PERSONA JOV</v>
      </c>
      <c r="D1811" s="75" t="s">
        <v>18</v>
      </c>
      <c r="E1811" s="75" t="s">
        <v>185</v>
      </c>
      <c r="F1811" s="75" t="s">
        <v>186</v>
      </c>
      <c r="G1811" s="76">
        <v>200000</v>
      </c>
      <c r="H1811" s="76">
        <v>200000</v>
      </c>
      <c r="I1811" s="76">
        <v>0</v>
      </c>
      <c r="J1811" s="76">
        <v>0</v>
      </c>
      <c r="K1811" s="76">
        <v>0</v>
      </c>
      <c r="L1811" s="76">
        <v>0</v>
      </c>
      <c r="M1811" s="76">
        <v>0</v>
      </c>
      <c r="N1811" s="76">
        <v>0</v>
      </c>
      <c r="O1811" s="76">
        <v>200000</v>
      </c>
      <c r="P1811" s="56">
        <f t="shared" si="57"/>
        <v>0</v>
      </c>
    </row>
    <row r="1812" spans="1:16" ht="14.4" hidden="1" x14ac:dyDescent="0.2">
      <c r="A1812" s="75" t="s">
        <v>529</v>
      </c>
      <c r="B1812" s="75" t="s">
        <v>530</v>
      </c>
      <c r="C1812" s="58" t="str">
        <f t="shared" si="56"/>
        <v>21376000 CONSEJO NAC.POLÍTICA PÚBLICA PERSONA JOV</v>
      </c>
      <c r="D1812" s="75" t="s">
        <v>18</v>
      </c>
      <c r="E1812" s="75" t="s">
        <v>189</v>
      </c>
      <c r="F1812" s="75" t="s">
        <v>190</v>
      </c>
      <c r="G1812" s="76">
        <v>1500000</v>
      </c>
      <c r="H1812" s="76">
        <v>500000</v>
      </c>
      <c r="I1812" s="76">
        <v>455347</v>
      </c>
      <c r="J1812" s="76">
        <v>0</v>
      </c>
      <c r="K1812" s="76">
        <v>0</v>
      </c>
      <c r="L1812" s="76">
        <v>0</v>
      </c>
      <c r="M1812" s="76">
        <v>455346.62</v>
      </c>
      <c r="N1812" s="76">
        <v>455346.62</v>
      </c>
      <c r="O1812" s="76">
        <v>44653.38</v>
      </c>
      <c r="P1812" s="56">
        <f t="shared" si="57"/>
        <v>0.91069323999999996</v>
      </c>
    </row>
    <row r="1813" spans="1:16" ht="14.4" hidden="1" x14ac:dyDescent="0.2">
      <c r="A1813" s="75" t="s">
        <v>529</v>
      </c>
      <c r="B1813" s="75" t="s">
        <v>530</v>
      </c>
      <c r="C1813" s="58" t="str">
        <f t="shared" si="56"/>
        <v>21376000 CONSEJO NAC.POLÍTICA PÚBLICA PERSONA JOV</v>
      </c>
      <c r="D1813" s="75" t="s">
        <v>18</v>
      </c>
      <c r="E1813" s="75" t="s">
        <v>191</v>
      </c>
      <c r="F1813" s="75" t="s">
        <v>192</v>
      </c>
      <c r="G1813" s="76">
        <v>1000000</v>
      </c>
      <c r="H1813" s="76">
        <v>0</v>
      </c>
      <c r="I1813" s="76">
        <v>0</v>
      </c>
      <c r="J1813" s="76">
        <v>0</v>
      </c>
      <c r="K1813" s="76">
        <v>0</v>
      </c>
      <c r="L1813" s="76">
        <v>0</v>
      </c>
      <c r="M1813" s="76">
        <v>0</v>
      </c>
      <c r="N1813" s="76">
        <v>0</v>
      </c>
      <c r="O1813" s="76">
        <v>0</v>
      </c>
      <c r="P1813" s="56">
        <f t="shared" si="57"/>
        <v>0</v>
      </c>
    </row>
    <row r="1814" spans="1:16" ht="14.4" hidden="1" x14ac:dyDescent="0.2">
      <c r="A1814" s="75" t="s">
        <v>529</v>
      </c>
      <c r="B1814" s="75" t="s">
        <v>530</v>
      </c>
      <c r="C1814" s="58" t="str">
        <f t="shared" si="56"/>
        <v>21376000 CONSEJO NAC.POLÍTICA PÚBLICA PERSONA JOV</v>
      </c>
      <c r="D1814" s="75" t="s">
        <v>18</v>
      </c>
      <c r="E1814" s="75" t="s">
        <v>199</v>
      </c>
      <c r="F1814" s="75" t="s">
        <v>200</v>
      </c>
      <c r="G1814" s="76">
        <v>500000</v>
      </c>
      <c r="H1814" s="76">
        <v>500000</v>
      </c>
      <c r="I1814" s="76">
        <v>455347</v>
      </c>
      <c r="J1814" s="76">
        <v>0</v>
      </c>
      <c r="K1814" s="76">
        <v>0</v>
      </c>
      <c r="L1814" s="76">
        <v>0</v>
      </c>
      <c r="M1814" s="76">
        <v>455346.62</v>
      </c>
      <c r="N1814" s="76">
        <v>455346.62</v>
      </c>
      <c r="O1814" s="76">
        <v>44653.38</v>
      </c>
      <c r="P1814" s="56">
        <f t="shared" si="57"/>
        <v>0.91069323999999996</v>
      </c>
    </row>
    <row r="1815" spans="1:16" ht="14.4" hidden="1" x14ac:dyDescent="0.2">
      <c r="A1815" s="75" t="s">
        <v>529</v>
      </c>
      <c r="B1815" s="75" t="s">
        <v>530</v>
      </c>
      <c r="C1815" s="58" t="str">
        <f t="shared" si="56"/>
        <v>21376000 CONSEJO NAC.POLÍTICA PÚBLICA PERSONA JOV</v>
      </c>
      <c r="D1815" s="75" t="s">
        <v>18</v>
      </c>
      <c r="E1815" s="75" t="s">
        <v>207</v>
      </c>
      <c r="F1815" s="75" t="s">
        <v>208</v>
      </c>
      <c r="G1815" s="76">
        <v>795886658</v>
      </c>
      <c r="H1815" s="76">
        <v>796354678</v>
      </c>
      <c r="I1815" s="76">
        <v>654155552</v>
      </c>
      <c r="J1815" s="76">
        <v>0</v>
      </c>
      <c r="K1815" s="76">
        <v>0</v>
      </c>
      <c r="L1815" s="76">
        <v>0</v>
      </c>
      <c r="M1815" s="76">
        <v>96740938.510000005</v>
      </c>
      <c r="N1815" s="76">
        <v>96740938.510000005</v>
      </c>
      <c r="O1815" s="76">
        <v>699613739.49000001</v>
      </c>
      <c r="P1815" s="56">
        <f t="shared" si="57"/>
        <v>0.12147971397990583</v>
      </c>
    </row>
    <row r="1816" spans="1:16" ht="14.4" hidden="1" x14ac:dyDescent="0.2">
      <c r="A1816" s="75" t="s">
        <v>529</v>
      </c>
      <c r="B1816" s="75" t="s">
        <v>530</v>
      </c>
      <c r="C1816" s="58" t="str">
        <f t="shared" si="56"/>
        <v>21376000 CONSEJO NAC.POLÍTICA PÚBLICA PERSONA JOV</v>
      </c>
      <c r="D1816" s="75" t="s">
        <v>18</v>
      </c>
      <c r="E1816" s="75" t="s">
        <v>209</v>
      </c>
      <c r="F1816" s="75" t="s">
        <v>210</v>
      </c>
      <c r="G1816" s="76">
        <v>791886658</v>
      </c>
      <c r="H1816" s="76">
        <v>791883616</v>
      </c>
      <c r="I1816" s="76">
        <v>650155552</v>
      </c>
      <c r="J1816" s="76">
        <v>0</v>
      </c>
      <c r="K1816" s="76">
        <v>0</v>
      </c>
      <c r="L1816" s="76">
        <v>0</v>
      </c>
      <c r="M1816" s="76">
        <v>96472414.090000004</v>
      </c>
      <c r="N1816" s="76">
        <v>96472414.090000004</v>
      </c>
      <c r="O1816" s="76">
        <v>695411201.90999997</v>
      </c>
      <c r="P1816" s="56">
        <f t="shared" si="57"/>
        <v>0.12182650599251696</v>
      </c>
    </row>
    <row r="1817" spans="1:16" ht="14.4" hidden="1" x14ac:dyDescent="0.2">
      <c r="A1817" s="75" t="s">
        <v>529</v>
      </c>
      <c r="B1817" s="75" t="s">
        <v>530</v>
      </c>
      <c r="C1817" s="58" t="str">
        <f t="shared" si="56"/>
        <v>21376000 CONSEJO NAC.POLÍTICA PÚBLICA PERSONA JOV</v>
      </c>
      <c r="D1817" s="75" t="s">
        <v>18</v>
      </c>
      <c r="E1817" s="75" t="s">
        <v>539</v>
      </c>
      <c r="F1817" s="75" t="s">
        <v>212</v>
      </c>
      <c r="G1817" s="76">
        <v>9893178</v>
      </c>
      <c r="H1817" s="76">
        <v>9890554</v>
      </c>
      <c r="I1817" s="76">
        <v>9179652</v>
      </c>
      <c r="J1817" s="76">
        <v>0</v>
      </c>
      <c r="K1817" s="76">
        <v>0</v>
      </c>
      <c r="L1817" s="76">
        <v>0</v>
      </c>
      <c r="M1817" s="76">
        <v>3343784.48</v>
      </c>
      <c r="N1817" s="76">
        <v>3343784.48</v>
      </c>
      <c r="O1817" s="76">
        <v>6546769.5199999996</v>
      </c>
      <c r="P1817" s="56">
        <f t="shared" si="57"/>
        <v>0.33807858285794706</v>
      </c>
    </row>
    <row r="1818" spans="1:16" ht="14.4" hidden="1" x14ac:dyDescent="0.2">
      <c r="A1818" s="75" t="s">
        <v>529</v>
      </c>
      <c r="B1818" s="75" t="s">
        <v>530</v>
      </c>
      <c r="C1818" s="58" t="str">
        <f t="shared" si="56"/>
        <v>21376000 CONSEJO NAC.POLÍTICA PÚBLICA PERSONA JOV</v>
      </c>
      <c r="D1818" s="75" t="s">
        <v>18</v>
      </c>
      <c r="E1818" s="75" t="s">
        <v>540</v>
      </c>
      <c r="F1818" s="75" t="s">
        <v>214</v>
      </c>
      <c r="G1818" s="76">
        <v>1575347</v>
      </c>
      <c r="H1818" s="76">
        <v>1574929</v>
      </c>
      <c r="I1818" s="76">
        <v>1477278</v>
      </c>
      <c r="J1818" s="76">
        <v>0</v>
      </c>
      <c r="K1818" s="76">
        <v>0</v>
      </c>
      <c r="L1818" s="76">
        <v>0</v>
      </c>
      <c r="M1818" s="76">
        <v>532449.61</v>
      </c>
      <c r="N1818" s="76">
        <v>532449.61</v>
      </c>
      <c r="O1818" s="76">
        <v>1042479.39</v>
      </c>
      <c r="P1818" s="56">
        <f t="shared" si="57"/>
        <v>0.33807848480788655</v>
      </c>
    </row>
    <row r="1819" spans="1:16" ht="14.4" hidden="1" x14ac:dyDescent="0.2">
      <c r="A1819" s="75" t="s">
        <v>529</v>
      </c>
      <c r="B1819" s="75" t="s">
        <v>530</v>
      </c>
      <c r="C1819" s="58" t="str">
        <f t="shared" si="56"/>
        <v>21376000 CONSEJO NAC.POLÍTICA PÚBLICA PERSONA JOV</v>
      </c>
      <c r="D1819" s="75" t="s">
        <v>18</v>
      </c>
      <c r="E1819" s="75" t="s">
        <v>541</v>
      </c>
      <c r="F1819" s="75" t="s">
        <v>542</v>
      </c>
      <c r="G1819" s="76">
        <v>9095318</v>
      </c>
      <c r="H1819" s="76">
        <v>9095318</v>
      </c>
      <c r="I1819" s="76">
        <v>9095318</v>
      </c>
      <c r="J1819" s="76">
        <v>0</v>
      </c>
      <c r="K1819" s="76">
        <v>0</v>
      </c>
      <c r="L1819" s="76">
        <v>0</v>
      </c>
      <c r="M1819" s="76">
        <v>0</v>
      </c>
      <c r="N1819" s="76">
        <v>0</v>
      </c>
      <c r="O1819" s="76">
        <v>9095318</v>
      </c>
      <c r="P1819" s="56">
        <f t="shared" si="57"/>
        <v>0</v>
      </c>
    </row>
    <row r="1820" spans="1:16" ht="14.4" hidden="1" x14ac:dyDescent="0.2">
      <c r="A1820" s="75" t="s">
        <v>529</v>
      </c>
      <c r="B1820" s="75" t="s">
        <v>530</v>
      </c>
      <c r="C1820" s="58" t="str">
        <f t="shared" si="56"/>
        <v>21376000 CONSEJO NAC.POLÍTICA PÚBLICA PERSONA JOV</v>
      </c>
      <c r="D1820" s="75" t="s">
        <v>18</v>
      </c>
      <c r="E1820" s="75" t="s">
        <v>543</v>
      </c>
      <c r="F1820" s="75" t="s">
        <v>544</v>
      </c>
      <c r="G1820" s="76">
        <v>11047538</v>
      </c>
      <c r="H1820" s="76">
        <v>11047538</v>
      </c>
      <c r="I1820" s="76">
        <v>6047538</v>
      </c>
      <c r="J1820" s="76">
        <v>0</v>
      </c>
      <c r="K1820" s="76">
        <v>0</v>
      </c>
      <c r="L1820" s="76">
        <v>0</v>
      </c>
      <c r="M1820" s="76">
        <v>0</v>
      </c>
      <c r="N1820" s="76">
        <v>0</v>
      </c>
      <c r="O1820" s="76">
        <v>11047538</v>
      </c>
      <c r="P1820" s="56">
        <f t="shared" si="57"/>
        <v>0</v>
      </c>
    </row>
    <row r="1821" spans="1:16" ht="14.4" hidden="1" x14ac:dyDescent="0.2">
      <c r="A1821" s="75" t="s">
        <v>529</v>
      </c>
      <c r="B1821" s="75" t="s">
        <v>530</v>
      </c>
      <c r="C1821" s="58" t="str">
        <f t="shared" si="56"/>
        <v>21376000 CONSEJO NAC.POLÍTICA PÚBLICA PERSONA JOV</v>
      </c>
      <c r="D1821" s="75" t="s">
        <v>18</v>
      </c>
      <c r="E1821" s="75" t="s">
        <v>545</v>
      </c>
      <c r="F1821" s="75" t="s">
        <v>546</v>
      </c>
      <c r="G1821" s="76">
        <v>9928162</v>
      </c>
      <c r="H1821" s="76">
        <v>9928162</v>
      </c>
      <c r="I1821" s="76">
        <v>9928162</v>
      </c>
      <c r="J1821" s="76">
        <v>0</v>
      </c>
      <c r="K1821" s="76">
        <v>0</v>
      </c>
      <c r="L1821" s="76">
        <v>0</v>
      </c>
      <c r="M1821" s="76">
        <v>3900000</v>
      </c>
      <c r="N1821" s="76">
        <v>3900000</v>
      </c>
      <c r="O1821" s="76">
        <v>6028162</v>
      </c>
      <c r="P1821" s="56">
        <f t="shared" si="57"/>
        <v>0.3928219543557005</v>
      </c>
    </row>
    <row r="1822" spans="1:16" ht="14.4" hidden="1" x14ac:dyDescent="0.2">
      <c r="A1822" s="75" t="s">
        <v>529</v>
      </c>
      <c r="B1822" s="75" t="s">
        <v>530</v>
      </c>
      <c r="C1822" s="58" t="str">
        <f t="shared" si="56"/>
        <v>21376000 CONSEJO NAC.POLÍTICA PÚBLICA PERSONA JOV</v>
      </c>
      <c r="D1822" s="75" t="s">
        <v>18</v>
      </c>
      <c r="E1822" s="75" t="s">
        <v>547</v>
      </c>
      <c r="F1822" s="75" t="s">
        <v>548</v>
      </c>
      <c r="G1822" s="76">
        <v>14382113</v>
      </c>
      <c r="H1822" s="76">
        <v>14382113</v>
      </c>
      <c r="I1822" s="76">
        <v>9382113</v>
      </c>
      <c r="J1822" s="76">
        <v>0</v>
      </c>
      <c r="K1822" s="76">
        <v>0</v>
      </c>
      <c r="L1822" s="76">
        <v>0</v>
      </c>
      <c r="M1822" s="76">
        <v>0</v>
      </c>
      <c r="N1822" s="76">
        <v>0</v>
      </c>
      <c r="O1822" s="76">
        <v>14382113</v>
      </c>
      <c r="P1822" s="56">
        <f t="shared" si="57"/>
        <v>0</v>
      </c>
    </row>
    <row r="1823" spans="1:16" ht="14.4" hidden="1" x14ac:dyDescent="0.2">
      <c r="A1823" s="75" t="s">
        <v>529</v>
      </c>
      <c r="B1823" s="75" t="s">
        <v>530</v>
      </c>
      <c r="C1823" s="58" t="str">
        <f t="shared" si="56"/>
        <v>21376000 CONSEJO NAC.POLÍTICA PÚBLICA PERSONA JOV</v>
      </c>
      <c r="D1823" s="75" t="s">
        <v>18</v>
      </c>
      <c r="E1823" s="75" t="s">
        <v>549</v>
      </c>
      <c r="F1823" s="75" t="s">
        <v>550</v>
      </c>
      <c r="G1823" s="76">
        <v>9965331</v>
      </c>
      <c r="H1823" s="76">
        <v>9965331</v>
      </c>
      <c r="I1823" s="76">
        <v>9965331</v>
      </c>
      <c r="J1823" s="76">
        <v>0</v>
      </c>
      <c r="K1823" s="76">
        <v>0</v>
      </c>
      <c r="L1823" s="76">
        <v>0</v>
      </c>
      <c r="M1823" s="76">
        <v>0</v>
      </c>
      <c r="N1823" s="76">
        <v>0</v>
      </c>
      <c r="O1823" s="76">
        <v>9965331</v>
      </c>
      <c r="P1823" s="56">
        <f t="shared" si="57"/>
        <v>0</v>
      </c>
    </row>
    <row r="1824" spans="1:16" ht="14.4" hidden="1" x14ac:dyDescent="0.2">
      <c r="A1824" s="75" t="s">
        <v>529</v>
      </c>
      <c r="B1824" s="75" t="s">
        <v>530</v>
      </c>
      <c r="C1824" s="58" t="str">
        <f t="shared" si="56"/>
        <v>21376000 CONSEJO NAC.POLÍTICA PÚBLICA PERSONA JOV</v>
      </c>
      <c r="D1824" s="75" t="s">
        <v>18</v>
      </c>
      <c r="E1824" s="75" t="s">
        <v>551</v>
      </c>
      <c r="F1824" s="75" t="s">
        <v>552</v>
      </c>
      <c r="G1824" s="76">
        <v>5000000</v>
      </c>
      <c r="H1824" s="76">
        <v>5000000</v>
      </c>
      <c r="I1824" s="76">
        <v>5000000</v>
      </c>
      <c r="J1824" s="76">
        <v>0</v>
      </c>
      <c r="K1824" s="76">
        <v>0</v>
      </c>
      <c r="L1824" s="76">
        <v>0</v>
      </c>
      <c r="M1824" s="76">
        <v>0</v>
      </c>
      <c r="N1824" s="76">
        <v>0</v>
      </c>
      <c r="O1824" s="76">
        <v>5000000</v>
      </c>
      <c r="P1824" s="56">
        <f t="shared" si="57"/>
        <v>0</v>
      </c>
    </row>
    <row r="1825" spans="1:16" ht="14.4" hidden="1" x14ac:dyDescent="0.2">
      <c r="A1825" s="75" t="s">
        <v>529</v>
      </c>
      <c r="B1825" s="75" t="s">
        <v>530</v>
      </c>
      <c r="C1825" s="58" t="str">
        <f t="shared" si="56"/>
        <v>21376000 CONSEJO NAC.POLÍTICA PÚBLICA PERSONA JOV</v>
      </c>
      <c r="D1825" s="75" t="s">
        <v>18</v>
      </c>
      <c r="E1825" s="75" t="s">
        <v>553</v>
      </c>
      <c r="F1825" s="75" t="s">
        <v>554</v>
      </c>
      <c r="G1825" s="76">
        <v>9237874</v>
      </c>
      <c r="H1825" s="76">
        <v>9237874</v>
      </c>
      <c r="I1825" s="76">
        <v>9237874</v>
      </c>
      <c r="J1825" s="76">
        <v>0</v>
      </c>
      <c r="K1825" s="76">
        <v>0</v>
      </c>
      <c r="L1825" s="76">
        <v>0</v>
      </c>
      <c r="M1825" s="76">
        <v>0</v>
      </c>
      <c r="N1825" s="76">
        <v>0</v>
      </c>
      <c r="O1825" s="76">
        <v>9237874</v>
      </c>
      <c r="P1825" s="56">
        <f t="shared" si="57"/>
        <v>0</v>
      </c>
    </row>
    <row r="1826" spans="1:16" ht="14.4" hidden="1" x14ac:dyDescent="0.2">
      <c r="A1826" s="75" t="s">
        <v>529</v>
      </c>
      <c r="B1826" s="75" t="s">
        <v>530</v>
      </c>
      <c r="C1826" s="58" t="str">
        <f t="shared" si="56"/>
        <v>21376000 CONSEJO NAC.POLÍTICA PÚBLICA PERSONA JOV</v>
      </c>
      <c r="D1826" s="75" t="s">
        <v>18</v>
      </c>
      <c r="E1826" s="75" t="s">
        <v>555</v>
      </c>
      <c r="F1826" s="75" t="s">
        <v>556</v>
      </c>
      <c r="G1826" s="76">
        <v>7591227</v>
      </c>
      <c r="H1826" s="76">
        <v>7591227</v>
      </c>
      <c r="I1826" s="76">
        <v>7591227</v>
      </c>
      <c r="J1826" s="76">
        <v>0</v>
      </c>
      <c r="K1826" s="76">
        <v>0</v>
      </c>
      <c r="L1826" s="76">
        <v>0</v>
      </c>
      <c r="M1826" s="76">
        <v>2591227</v>
      </c>
      <c r="N1826" s="76">
        <v>2591227</v>
      </c>
      <c r="O1826" s="76">
        <v>5000000</v>
      </c>
      <c r="P1826" s="56">
        <f t="shared" si="57"/>
        <v>0.34134494990072095</v>
      </c>
    </row>
    <row r="1827" spans="1:16" ht="14.4" hidden="1" x14ac:dyDescent="0.2">
      <c r="A1827" s="75" t="s">
        <v>529</v>
      </c>
      <c r="B1827" s="75" t="s">
        <v>530</v>
      </c>
      <c r="C1827" s="58" t="str">
        <f t="shared" si="56"/>
        <v>21376000 CONSEJO NAC.POLÍTICA PÚBLICA PERSONA JOV</v>
      </c>
      <c r="D1827" s="75" t="s">
        <v>18</v>
      </c>
      <c r="E1827" s="75" t="s">
        <v>557</v>
      </c>
      <c r="F1827" s="75" t="s">
        <v>558</v>
      </c>
      <c r="G1827" s="76">
        <v>10582477</v>
      </c>
      <c r="H1827" s="76">
        <v>10582477</v>
      </c>
      <c r="I1827" s="76">
        <v>10582477</v>
      </c>
      <c r="J1827" s="76">
        <v>0</v>
      </c>
      <c r="K1827" s="76">
        <v>0</v>
      </c>
      <c r="L1827" s="76">
        <v>0</v>
      </c>
      <c r="M1827" s="76">
        <v>5100000</v>
      </c>
      <c r="N1827" s="76">
        <v>5100000</v>
      </c>
      <c r="O1827" s="76">
        <v>5482477</v>
      </c>
      <c r="P1827" s="56">
        <f t="shared" si="57"/>
        <v>0.48192875826708625</v>
      </c>
    </row>
    <row r="1828" spans="1:16" ht="14.4" hidden="1" x14ac:dyDescent="0.2">
      <c r="A1828" s="75" t="s">
        <v>529</v>
      </c>
      <c r="B1828" s="75" t="s">
        <v>530</v>
      </c>
      <c r="C1828" s="58" t="str">
        <f t="shared" si="56"/>
        <v>21376000 CONSEJO NAC.POLÍTICA PÚBLICA PERSONA JOV</v>
      </c>
      <c r="D1828" s="75" t="s">
        <v>18</v>
      </c>
      <c r="E1828" s="75" t="s">
        <v>559</v>
      </c>
      <c r="F1828" s="75" t="s">
        <v>560</v>
      </c>
      <c r="G1828" s="76">
        <v>5000000</v>
      </c>
      <c r="H1828" s="76">
        <v>5000000</v>
      </c>
      <c r="I1828" s="76">
        <v>5000000</v>
      </c>
      <c r="J1828" s="76">
        <v>0</v>
      </c>
      <c r="K1828" s="76">
        <v>0</v>
      </c>
      <c r="L1828" s="76">
        <v>0</v>
      </c>
      <c r="M1828" s="76">
        <v>0</v>
      </c>
      <c r="N1828" s="76">
        <v>0</v>
      </c>
      <c r="O1828" s="76">
        <v>5000000</v>
      </c>
      <c r="P1828" s="56">
        <f t="shared" si="57"/>
        <v>0</v>
      </c>
    </row>
    <row r="1829" spans="1:16" ht="14.4" hidden="1" x14ac:dyDescent="0.2">
      <c r="A1829" s="75" t="s">
        <v>529</v>
      </c>
      <c r="B1829" s="75" t="s">
        <v>530</v>
      </c>
      <c r="C1829" s="58" t="str">
        <f t="shared" si="56"/>
        <v>21376000 CONSEJO NAC.POLÍTICA PÚBLICA PERSONA JOV</v>
      </c>
      <c r="D1829" s="75" t="s">
        <v>18</v>
      </c>
      <c r="E1829" s="75" t="s">
        <v>561</v>
      </c>
      <c r="F1829" s="75" t="s">
        <v>562</v>
      </c>
      <c r="G1829" s="76">
        <v>9357914</v>
      </c>
      <c r="H1829" s="76">
        <v>9357914</v>
      </c>
      <c r="I1829" s="76">
        <v>9357914</v>
      </c>
      <c r="J1829" s="76">
        <v>0</v>
      </c>
      <c r="K1829" s="76">
        <v>0</v>
      </c>
      <c r="L1829" s="76">
        <v>0</v>
      </c>
      <c r="M1829" s="76">
        <v>0</v>
      </c>
      <c r="N1829" s="76">
        <v>0</v>
      </c>
      <c r="O1829" s="76">
        <v>9357914</v>
      </c>
      <c r="P1829" s="56">
        <f t="shared" si="57"/>
        <v>0</v>
      </c>
    </row>
    <row r="1830" spans="1:16" ht="14.4" hidden="1" x14ac:dyDescent="0.2">
      <c r="A1830" s="75" t="s">
        <v>529</v>
      </c>
      <c r="B1830" s="75" t="s">
        <v>530</v>
      </c>
      <c r="C1830" s="58" t="str">
        <f t="shared" si="56"/>
        <v>21376000 CONSEJO NAC.POLÍTICA PÚBLICA PERSONA JOV</v>
      </c>
      <c r="D1830" s="75" t="s">
        <v>18</v>
      </c>
      <c r="E1830" s="75" t="s">
        <v>563</v>
      </c>
      <c r="F1830" s="75" t="s">
        <v>564</v>
      </c>
      <c r="G1830" s="76">
        <v>8687855</v>
      </c>
      <c r="H1830" s="76">
        <v>8687855</v>
      </c>
      <c r="I1830" s="76">
        <v>8687855</v>
      </c>
      <c r="J1830" s="76">
        <v>0</v>
      </c>
      <c r="K1830" s="76">
        <v>0</v>
      </c>
      <c r="L1830" s="76">
        <v>0</v>
      </c>
      <c r="M1830" s="76">
        <v>3672706</v>
      </c>
      <c r="N1830" s="76">
        <v>3672706</v>
      </c>
      <c r="O1830" s="76">
        <v>5015149</v>
      </c>
      <c r="P1830" s="56">
        <f t="shared" si="57"/>
        <v>0.42274025061421949</v>
      </c>
    </row>
    <row r="1831" spans="1:16" ht="14.4" hidden="1" x14ac:dyDescent="0.2">
      <c r="A1831" s="75" t="s">
        <v>529</v>
      </c>
      <c r="B1831" s="75" t="s">
        <v>530</v>
      </c>
      <c r="C1831" s="58" t="str">
        <f t="shared" si="56"/>
        <v>21376000 CONSEJO NAC.POLÍTICA PÚBLICA PERSONA JOV</v>
      </c>
      <c r="D1831" s="75" t="s">
        <v>18</v>
      </c>
      <c r="E1831" s="75" t="s">
        <v>565</v>
      </c>
      <c r="F1831" s="75" t="s">
        <v>566</v>
      </c>
      <c r="G1831" s="76">
        <v>8805228</v>
      </c>
      <c r="H1831" s="76">
        <v>8805228</v>
      </c>
      <c r="I1831" s="76">
        <v>8805228</v>
      </c>
      <c r="J1831" s="76">
        <v>0</v>
      </c>
      <c r="K1831" s="76">
        <v>0</v>
      </c>
      <c r="L1831" s="76">
        <v>0</v>
      </c>
      <c r="M1831" s="76">
        <v>0</v>
      </c>
      <c r="N1831" s="76">
        <v>0</v>
      </c>
      <c r="O1831" s="76">
        <v>8805228</v>
      </c>
      <c r="P1831" s="56">
        <f t="shared" si="57"/>
        <v>0</v>
      </c>
    </row>
    <row r="1832" spans="1:16" ht="14.4" hidden="1" x14ac:dyDescent="0.2">
      <c r="A1832" s="75" t="s">
        <v>529</v>
      </c>
      <c r="B1832" s="75" t="s">
        <v>530</v>
      </c>
      <c r="C1832" s="58" t="str">
        <f t="shared" si="56"/>
        <v>21376000 CONSEJO NAC.POLÍTICA PÚBLICA PERSONA JOV</v>
      </c>
      <c r="D1832" s="75" t="s">
        <v>18</v>
      </c>
      <c r="E1832" s="75" t="s">
        <v>567</v>
      </c>
      <c r="F1832" s="75" t="s">
        <v>568</v>
      </c>
      <c r="G1832" s="76">
        <v>11337599</v>
      </c>
      <c r="H1832" s="76">
        <v>11337599</v>
      </c>
      <c r="I1832" s="76">
        <v>11337599</v>
      </c>
      <c r="J1832" s="76">
        <v>0</v>
      </c>
      <c r="K1832" s="76">
        <v>0</v>
      </c>
      <c r="L1832" s="76">
        <v>0</v>
      </c>
      <c r="M1832" s="76">
        <v>6327875</v>
      </c>
      <c r="N1832" s="76">
        <v>6327875</v>
      </c>
      <c r="O1832" s="76">
        <v>5009724</v>
      </c>
      <c r="P1832" s="56">
        <f t="shared" si="57"/>
        <v>0.55813184078921829</v>
      </c>
    </row>
    <row r="1833" spans="1:16" ht="14.4" hidden="1" x14ac:dyDescent="0.2">
      <c r="A1833" s="75" t="s">
        <v>529</v>
      </c>
      <c r="B1833" s="75" t="s">
        <v>530</v>
      </c>
      <c r="C1833" s="58" t="str">
        <f t="shared" si="56"/>
        <v>21376000 CONSEJO NAC.POLÍTICA PÚBLICA PERSONA JOV</v>
      </c>
      <c r="D1833" s="75" t="s">
        <v>18</v>
      </c>
      <c r="E1833" s="75" t="s">
        <v>569</v>
      </c>
      <c r="F1833" s="75" t="s">
        <v>570</v>
      </c>
      <c r="G1833" s="76">
        <v>8812810</v>
      </c>
      <c r="H1833" s="76">
        <v>8812810</v>
      </c>
      <c r="I1833" s="76">
        <v>8812810</v>
      </c>
      <c r="J1833" s="76">
        <v>0</v>
      </c>
      <c r="K1833" s="76">
        <v>0</v>
      </c>
      <c r="L1833" s="76">
        <v>0</v>
      </c>
      <c r="M1833" s="76">
        <v>0</v>
      </c>
      <c r="N1833" s="76">
        <v>0</v>
      </c>
      <c r="O1833" s="76">
        <v>8812810</v>
      </c>
      <c r="P1833" s="56">
        <f t="shared" si="57"/>
        <v>0</v>
      </c>
    </row>
    <row r="1834" spans="1:16" ht="14.4" hidden="1" x14ac:dyDescent="0.2">
      <c r="A1834" s="75" t="s">
        <v>529</v>
      </c>
      <c r="B1834" s="75" t="s">
        <v>530</v>
      </c>
      <c r="C1834" s="58" t="str">
        <f t="shared" si="56"/>
        <v>21376000 CONSEJO NAC.POLÍTICA PÚBLICA PERSONA JOV</v>
      </c>
      <c r="D1834" s="75" t="s">
        <v>18</v>
      </c>
      <c r="E1834" s="75" t="s">
        <v>571</v>
      </c>
      <c r="F1834" s="75" t="s">
        <v>572</v>
      </c>
      <c r="G1834" s="76">
        <v>7686705</v>
      </c>
      <c r="H1834" s="76">
        <v>7686705</v>
      </c>
      <c r="I1834" s="76">
        <v>7686705</v>
      </c>
      <c r="J1834" s="76">
        <v>0</v>
      </c>
      <c r="K1834" s="76">
        <v>0</v>
      </c>
      <c r="L1834" s="76">
        <v>0</v>
      </c>
      <c r="M1834" s="76">
        <v>0</v>
      </c>
      <c r="N1834" s="76">
        <v>0</v>
      </c>
      <c r="O1834" s="76">
        <v>7686705</v>
      </c>
      <c r="P1834" s="56">
        <f t="shared" si="57"/>
        <v>0</v>
      </c>
    </row>
    <row r="1835" spans="1:16" ht="14.4" hidden="1" x14ac:dyDescent="0.2">
      <c r="A1835" s="75" t="s">
        <v>529</v>
      </c>
      <c r="B1835" s="75" t="s">
        <v>530</v>
      </c>
      <c r="C1835" s="58" t="str">
        <f t="shared" si="56"/>
        <v>21376000 CONSEJO NAC.POLÍTICA PÚBLICA PERSONA JOV</v>
      </c>
      <c r="D1835" s="75" t="s">
        <v>18</v>
      </c>
      <c r="E1835" s="75" t="s">
        <v>573</v>
      </c>
      <c r="F1835" s="75" t="s">
        <v>574</v>
      </c>
      <c r="G1835" s="76">
        <v>10482872</v>
      </c>
      <c r="H1835" s="76">
        <v>10482872</v>
      </c>
      <c r="I1835" s="76">
        <v>5482872</v>
      </c>
      <c r="J1835" s="76">
        <v>0</v>
      </c>
      <c r="K1835" s="76">
        <v>0</v>
      </c>
      <c r="L1835" s="76">
        <v>0</v>
      </c>
      <c r="M1835" s="76">
        <v>0</v>
      </c>
      <c r="N1835" s="76">
        <v>0</v>
      </c>
      <c r="O1835" s="76">
        <v>10482872</v>
      </c>
      <c r="P1835" s="56">
        <f t="shared" si="57"/>
        <v>0</v>
      </c>
    </row>
    <row r="1836" spans="1:16" ht="14.4" hidden="1" x14ac:dyDescent="0.2">
      <c r="A1836" s="75" t="s">
        <v>529</v>
      </c>
      <c r="B1836" s="75" t="s">
        <v>530</v>
      </c>
      <c r="C1836" s="58" t="str">
        <f t="shared" si="56"/>
        <v>21376000 CONSEJO NAC.POLÍTICA PÚBLICA PERSONA JOV</v>
      </c>
      <c r="D1836" s="75" t="s">
        <v>18</v>
      </c>
      <c r="E1836" s="75" t="s">
        <v>575</v>
      </c>
      <c r="F1836" s="75" t="s">
        <v>576</v>
      </c>
      <c r="G1836" s="76">
        <v>14068763</v>
      </c>
      <c r="H1836" s="76">
        <v>14068763</v>
      </c>
      <c r="I1836" s="76">
        <v>9068763</v>
      </c>
      <c r="J1836" s="76">
        <v>0</v>
      </c>
      <c r="K1836" s="76">
        <v>0</v>
      </c>
      <c r="L1836" s="76">
        <v>0</v>
      </c>
      <c r="M1836" s="76">
        <v>0</v>
      </c>
      <c r="N1836" s="76">
        <v>0</v>
      </c>
      <c r="O1836" s="76">
        <v>14068763</v>
      </c>
      <c r="P1836" s="56">
        <f t="shared" si="57"/>
        <v>0</v>
      </c>
    </row>
    <row r="1837" spans="1:16" ht="14.4" hidden="1" x14ac:dyDescent="0.2">
      <c r="A1837" s="75" t="s">
        <v>529</v>
      </c>
      <c r="B1837" s="75" t="s">
        <v>530</v>
      </c>
      <c r="C1837" s="58" t="str">
        <f t="shared" si="56"/>
        <v>21376000 CONSEJO NAC.POLÍTICA PÚBLICA PERSONA JOV</v>
      </c>
      <c r="D1837" s="75" t="s">
        <v>18</v>
      </c>
      <c r="E1837" s="75" t="s">
        <v>577</v>
      </c>
      <c r="F1837" s="75" t="s">
        <v>578</v>
      </c>
      <c r="G1837" s="76">
        <v>9128879</v>
      </c>
      <c r="H1837" s="76">
        <v>9128879</v>
      </c>
      <c r="I1837" s="76">
        <v>9128879</v>
      </c>
      <c r="J1837" s="76">
        <v>0</v>
      </c>
      <c r="K1837" s="76">
        <v>0</v>
      </c>
      <c r="L1837" s="76">
        <v>0</v>
      </c>
      <c r="M1837" s="76">
        <v>0</v>
      </c>
      <c r="N1837" s="76">
        <v>0</v>
      </c>
      <c r="O1837" s="76">
        <v>9128879</v>
      </c>
      <c r="P1837" s="56">
        <f t="shared" si="57"/>
        <v>0</v>
      </c>
    </row>
    <row r="1838" spans="1:16" ht="14.4" hidden="1" x14ac:dyDescent="0.2">
      <c r="A1838" s="75" t="s">
        <v>529</v>
      </c>
      <c r="B1838" s="75" t="s">
        <v>530</v>
      </c>
      <c r="C1838" s="58" t="str">
        <f t="shared" si="56"/>
        <v>21376000 CONSEJO NAC.POLÍTICA PÚBLICA PERSONA JOV</v>
      </c>
      <c r="D1838" s="75" t="s">
        <v>18</v>
      </c>
      <c r="E1838" s="75" t="s">
        <v>579</v>
      </c>
      <c r="F1838" s="75" t="s">
        <v>580</v>
      </c>
      <c r="G1838" s="76">
        <v>5000000</v>
      </c>
      <c r="H1838" s="76">
        <v>5000000</v>
      </c>
      <c r="I1838" s="76">
        <v>5000000</v>
      </c>
      <c r="J1838" s="76">
        <v>0</v>
      </c>
      <c r="K1838" s="76">
        <v>0</v>
      </c>
      <c r="L1838" s="76">
        <v>0</v>
      </c>
      <c r="M1838" s="76">
        <v>0</v>
      </c>
      <c r="N1838" s="76">
        <v>0</v>
      </c>
      <c r="O1838" s="76">
        <v>5000000</v>
      </c>
      <c r="P1838" s="56">
        <f t="shared" si="57"/>
        <v>0</v>
      </c>
    </row>
    <row r="1839" spans="1:16" ht="14.4" hidden="1" x14ac:dyDescent="0.2">
      <c r="A1839" s="75" t="s">
        <v>529</v>
      </c>
      <c r="B1839" s="75" t="s">
        <v>530</v>
      </c>
      <c r="C1839" s="58" t="str">
        <f t="shared" si="56"/>
        <v>21376000 CONSEJO NAC.POLÍTICA PÚBLICA PERSONA JOV</v>
      </c>
      <c r="D1839" s="75" t="s">
        <v>18</v>
      </c>
      <c r="E1839" s="75" t="s">
        <v>581</v>
      </c>
      <c r="F1839" s="75" t="s">
        <v>582</v>
      </c>
      <c r="G1839" s="76">
        <v>7325076</v>
      </c>
      <c r="H1839" s="76">
        <v>7325076</v>
      </c>
      <c r="I1839" s="76">
        <v>7325076</v>
      </c>
      <c r="J1839" s="76">
        <v>0</v>
      </c>
      <c r="K1839" s="76">
        <v>0</v>
      </c>
      <c r="L1839" s="76">
        <v>0</v>
      </c>
      <c r="M1839" s="76">
        <v>0</v>
      </c>
      <c r="N1839" s="76">
        <v>0</v>
      </c>
      <c r="O1839" s="76">
        <v>7325076</v>
      </c>
      <c r="P1839" s="56">
        <f t="shared" si="57"/>
        <v>0</v>
      </c>
    </row>
    <row r="1840" spans="1:16" ht="14.4" hidden="1" x14ac:dyDescent="0.2">
      <c r="A1840" s="75" t="s">
        <v>529</v>
      </c>
      <c r="B1840" s="75" t="s">
        <v>530</v>
      </c>
      <c r="C1840" s="58" t="str">
        <f t="shared" si="56"/>
        <v>21376000 CONSEJO NAC.POLÍTICA PÚBLICA PERSONA JOV</v>
      </c>
      <c r="D1840" s="75" t="s">
        <v>18</v>
      </c>
      <c r="E1840" s="75" t="s">
        <v>583</v>
      </c>
      <c r="F1840" s="75" t="s">
        <v>584</v>
      </c>
      <c r="G1840" s="76">
        <v>8080973</v>
      </c>
      <c r="H1840" s="76">
        <v>8080973</v>
      </c>
      <c r="I1840" s="76">
        <v>8080973</v>
      </c>
      <c r="J1840" s="76">
        <v>0</v>
      </c>
      <c r="K1840" s="76">
        <v>0</v>
      </c>
      <c r="L1840" s="76">
        <v>0</v>
      </c>
      <c r="M1840" s="76">
        <v>3067252</v>
      </c>
      <c r="N1840" s="76">
        <v>3067252</v>
      </c>
      <c r="O1840" s="76">
        <v>5013721</v>
      </c>
      <c r="P1840" s="56">
        <f t="shared" si="57"/>
        <v>0.37956468855916237</v>
      </c>
    </row>
    <row r="1841" spans="1:16" ht="14.4" hidden="1" x14ac:dyDescent="0.2">
      <c r="A1841" s="75" t="s">
        <v>529</v>
      </c>
      <c r="B1841" s="75" t="s">
        <v>530</v>
      </c>
      <c r="C1841" s="58" t="str">
        <f t="shared" si="56"/>
        <v>21376000 CONSEJO NAC.POLÍTICA PÚBLICA PERSONA JOV</v>
      </c>
      <c r="D1841" s="75" t="s">
        <v>18</v>
      </c>
      <c r="E1841" s="75" t="s">
        <v>585</v>
      </c>
      <c r="F1841" s="75" t="s">
        <v>586</v>
      </c>
      <c r="G1841" s="76">
        <v>13614622</v>
      </c>
      <c r="H1841" s="76">
        <v>13614622</v>
      </c>
      <c r="I1841" s="76">
        <v>8614622</v>
      </c>
      <c r="J1841" s="76">
        <v>0</v>
      </c>
      <c r="K1841" s="76">
        <v>0</v>
      </c>
      <c r="L1841" s="76">
        <v>0</v>
      </c>
      <c r="M1841" s="76">
        <v>0</v>
      </c>
      <c r="N1841" s="76">
        <v>0</v>
      </c>
      <c r="O1841" s="76">
        <v>13614622</v>
      </c>
      <c r="P1841" s="56">
        <f t="shared" si="57"/>
        <v>0</v>
      </c>
    </row>
    <row r="1842" spans="1:16" ht="14.4" hidden="1" x14ac:dyDescent="0.2">
      <c r="A1842" s="75" t="s">
        <v>529</v>
      </c>
      <c r="B1842" s="75" t="s">
        <v>530</v>
      </c>
      <c r="C1842" s="58" t="str">
        <f t="shared" si="56"/>
        <v>21376000 CONSEJO NAC.POLÍTICA PÚBLICA PERSONA JOV</v>
      </c>
      <c r="D1842" s="75" t="s">
        <v>18</v>
      </c>
      <c r="E1842" s="75" t="s">
        <v>587</v>
      </c>
      <c r="F1842" s="75" t="s">
        <v>588</v>
      </c>
      <c r="G1842" s="76">
        <v>8447321</v>
      </c>
      <c r="H1842" s="76">
        <v>8447321</v>
      </c>
      <c r="I1842" s="76">
        <v>8447321</v>
      </c>
      <c r="J1842" s="76">
        <v>0</v>
      </c>
      <c r="K1842" s="76">
        <v>0</v>
      </c>
      <c r="L1842" s="76">
        <v>0</v>
      </c>
      <c r="M1842" s="76">
        <v>3427902</v>
      </c>
      <c r="N1842" s="76">
        <v>3427902</v>
      </c>
      <c r="O1842" s="76">
        <v>5019419</v>
      </c>
      <c r="P1842" s="56">
        <f t="shared" si="57"/>
        <v>0.40579753036495242</v>
      </c>
    </row>
    <row r="1843" spans="1:16" ht="14.4" hidden="1" x14ac:dyDescent="0.2">
      <c r="A1843" s="75" t="s">
        <v>529</v>
      </c>
      <c r="B1843" s="75" t="s">
        <v>530</v>
      </c>
      <c r="C1843" s="58" t="str">
        <f t="shared" si="56"/>
        <v>21376000 CONSEJO NAC.POLÍTICA PÚBLICA PERSONA JOV</v>
      </c>
      <c r="D1843" s="75" t="s">
        <v>18</v>
      </c>
      <c r="E1843" s="75" t="s">
        <v>589</v>
      </c>
      <c r="F1843" s="75" t="s">
        <v>590</v>
      </c>
      <c r="G1843" s="76">
        <v>10146919</v>
      </c>
      <c r="H1843" s="76">
        <v>10146919</v>
      </c>
      <c r="I1843" s="76">
        <v>5146919</v>
      </c>
      <c r="J1843" s="76">
        <v>0</v>
      </c>
      <c r="K1843" s="76">
        <v>0</v>
      </c>
      <c r="L1843" s="76">
        <v>0</v>
      </c>
      <c r="M1843" s="76">
        <v>0</v>
      </c>
      <c r="N1843" s="76">
        <v>0</v>
      </c>
      <c r="O1843" s="76">
        <v>10146919</v>
      </c>
      <c r="P1843" s="56">
        <f t="shared" si="57"/>
        <v>0</v>
      </c>
    </row>
    <row r="1844" spans="1:16" ht="14.4" hidden="1" x14ac:dyDescent="0.2">
      <c r="A1844" s="75" t="s">
        <v>529</v>
      </c>
      <c r="B1844" s="75" t="s">
        <v>530</v>
      </c>
      <c r="C1844" s="58" t="str">
        <f t="shared" si="56"/>
        <v>21376000 CONSEJO NAC.POLÍTICA PÚBLICA PERSONA JOV</v>
      </c>
      <c r="D1844" s="75" t="s">
        <v>18</v>
      </c>
      <c r="E1844" s="75" t="s">
        <v>591</v>
      </c>
      <c r="F1844" s="75" t="s">
        <v>592</v>
      </c>
      <c r="G1844" s="76">
        <v>10809164</v>
      </c>
      <c r="H1844" s="76">
        <v>10809164</v>
      </c>
      <c r="I1844" s="76">
        <v>5809164</v>
      </c>
      <c r="J1844" s="76">
        <v>0</v>
      </c>
      <c r="K1844" s="76">
        <v>0</v>
      </c>
      <c r="L1844" s="76">
        <v>0</v>
      </c>
      <c r="M1844" s="76">
        <v>0</v>
      </c>
      <c r="N1844" s="76">
        <v>0</v>
      </c>
      <c r="O1844" s="76">
        <v>10809164</v>
      </c>
      <c r="P1844" s="56">
        <f t="shared" si="57"/>
        <v>0</v>
      </c>
    </row>
    <row r="1845" spans="1:16" ht="14.4" hidden="1" x14ac:dyDescent="0.2">
      <c r="A1845" s="75" t="s">
        <v>529</v>
      </c>
      <c r="B1845" s="75" t="s">
        <v>530</v>
      </c>
      <c r="C1845" s="58" t="str">
        <f t="shared" si="56"/>
        <v>21376000 CONSEJO NAC.POLÍTICA PÚBLICA PERSONA JOV</v>
      </c>
      <c r="D1845" s="75" t="s">
        <v>18</v>
      </c>
      <c r="E1845" s="75" t="s">
        <v>593</v>
      </c>
      <c r="F1845" s="75" t="s">
        <v>594</v>
      </c>
      <c r="G1845" s="76">
        <v>8569735</v>
      </c>
      <c r="H1845" s="76">
        <v>8569735</v>
      </c>
      <c r="I1845" s="76">
        <v>8569735</v>
      </c>
      <c r="J1845" s="76">
        <v>0</v>
      </c>
      <c r="K1845" s="76">
        <v>0</v>
      </c>
      <c r="L1845" s="76">
        <v>0</v>
      </c>
      <c r="M1845" s="76">
        <v>0</v>
      </c>
      <c r="N1845" s="76">
        <v>0</v>
      </c>
      <c r="O1845" s="76">
        <v>8569735</v>
      </c>
      <c r="P1845" s="56">
        <f t="shared" si="57"/>
        <v>0</v>
      </c>
    </row>
    <row r="1846" spans="1:16" ht="14.4" hidden="1" x14ac:dyDescent="0.2">
      <c r="A1846" s="75" t="s">
        <v>529</v>
      </c>
      <c r="B1846" s="75" t="s">
        <v>530</v>
      </c>
      <c r="C1846" s="58" t="str">
        <f t="shared" si="56"/>
        <v>21376000 CONSEJO NAC.POLÍTICA PÚBLICA PERSONA JOV</v>
      </c>
      <c r="D1846" s="75" t="s">
        <v>18</v>
      </c>
      <c r="E1846" s="75" t="s">
        <v>595</v>
      </c>
      <c r="F1846" s="75" t="s">
        <v>596</v>
      </c>
      <c r="G1846" s="76">
        <v>8568398</v>
      </c>
      <c r="H1846" s="76">
        <v>8568398</v>
      </c>
      <c r="I1846" s="76">
        <v>8568398</v>
      </c>
      <c r="J1846" s="76">
        <v>0</v>
      </c>
      <c r="K1846" s="76">
        <v>0</v>
      </c>
      <c r="L1846" s="76">
        <v>0</v>
      </c>
      <c r="M1846" s="76">
        <v>0</v>
      </c>
      <c r="N1846" s="76">
        <v>0</v>
      </c>
      <c r="O1846" s="76">
        <v>8568398</v>
      </c>
      <c r="P1846" s="56">
        <f t="shared" si="57"/>
        <v>0</v>
      </c>
    </row>
    <row r="1847" spans="1:16" ht="14.4" hidden="1" x14ac:dyDescent="0.2">
      <c r="A1847" s="75" t="s">
        <v>529</v>
      </c>
      <c r="B1847" s="75" t="s">
        <v>530</v>
      </c>
      <c r="C1847" s="58" t="str">
        <f t="shared" si="56"/>
        <v>21376000 CONSEJO NAC.POLÍTICA PÚBLICA PERSONA JOV</v>
      </c>
      <c r="D1847" s="75" t="s">
        <v>18</v>
      </c>
      <c r="E1847" s="75" t="s">
        <v>597</v>
      </c>
      <c r="F1847" s="75" t="s">
        <v>598</v>
      </c>
      <c r="G1847" s="76">
        <v>7779408</v>
      </c>
      <c r="H1847" s="76">
        <v>7779408</v>
      </c>
      <c r="I1847" s="76">
        <v>7779408</v>
      </c>
      <c r="J1847" s="76">
        <v>0</v>
      </c>
      <c r="K1847" s="76">
        <v>0</v>
      </c>
      <c r="L1847" s="76">
        <v>0</v>
      </c>
      <c r="M1847" s="76">
        <v>0</v>
      </c>
      <c r="N1847" s="76">
        <v>0</v>
      </c>
      <c r="O1847" s="76">
        <v>7779408</v>
      </c>
      <c r="P1847" s="56">
        <f t="shared" si="57"/>
        <v>0</v>
      </c>
    </row>
    <row r="1848" spans="1:16" ht="14.4" hidden="1" x14ac:dyDescent="0.2">
      <c r="A1848" s="75" t="s">
        <v>529</v>
      </c>
      <c r="B1848" s="75" t="s">
        <v>530</v>
      </c>
      <c r="C1848" s="58" t="str">
        <f t="shared" si="56"/>
        <v>21376000 CONSEJO NAC.POLÍTICA PÚBLICA PERSONA JOV</v>
      </c>
      <c r="D1848" s="75" t="s">
        <v>18</v>
      </c>
      <c r="E1848" s="75" t="s">
        <v>599</v>
      </c>
      <c r="F1848" s="75" t="s">
        <v>600</v>
      </c>
      <c r="G1848" s="76">
        <v>8435081</v>
      </c>
      <c r="H1848" s="76">
        <v>8435081</v>
      </c>
      <c r="I1848" s="76">
        <v>8435081</v>
      </c>
      <c r="J1848" s="76">
        <v>0</v>
      </c>
      <c r="K1848" s="76">
        <v>0</v>
      </c>
      <c r="L1848" s="76">
        <v>0</v>
      </c>
      <c r="M1848" s="76">
        <v>0</v>
      </c>
      <c r="N1848" s="76">
        <v>0</v>
      </c>
      <c r="O1848" s="76">
        <v>8435081</v>
      </c>
      <c r="P1848" s="56">
        <f t="shared" si="57"/>
        <v>0</v>
      </c>
    </row>
    <row r="1849" spans="1:16" ht="14.4" hidden="1" x14ac:dyDescent="0.2">
      <c r="A1849" s="75" t="s">
        <v>529</v>
      </c>
      <c r="B1849" s="75" t="s">
        <v>530</v>
      </c>
      <c r="C1849" s="58" t="str">
        <f t="shared" si="56"/>
        <v>21376000 CONSEJO NAC.POLÍTICA PÚBLICA PERSONA JOV</v>
      </c>
      <c r="D1849" s="75" t="s">
        <v>18</v>
      </c>
      <c r="E1849" s="75" t="s">
        <v>601</v>
      </c>
      <c r="F1849" s="75" t="s">
        <v>602</v>
      </c>
      <c r="G1849" s="76">
        <v>12666448</v>
      </c>
      <c r="H1849" s="76">
        <v>12666448</v>
      </c>
      <c r="I1849" s="76">
        <v>7666448</v>
      </c>
      <c r="J1849" s="76">
        <v>0</v>
      </c>
      <c r="K1849" s="76">
        <v>0</v>
      </c>
      <c r="L1849" s="76">
        <v>0</v>
      </c>
      <c r="M1849" s="76">
        <v>0</v>
      </c>
      <c r="N1849" s="76">
        <v>0</v>
      </c>
      <c r="O1849" s="76">
        <v>12666448</v>
      </c>
      <c r="P1849" s="56">
        <f t="shared" si="57"/>
        <v>0</v>
      </c>
    </row>
    <row r="1850" spans="1:16" ht="14.4" hidden="1" x14ac:dyDescent="0.2">
      <c r="A1850" s="75" t="s">
        <v>529</v>
      </c>
      <c r="B1850" s="75" t="s">
        <v>530</v>
      </c>
      <c r="C1850" s="58" t="str">
        <f t="shared" si="56"/>
        <v>21376000 CONSEJO NAC.POLÍTICA PÚBLICA PERSONA JOV</v>
      </c>
      <c r="D1850" s="75" t="s">
        <v>18</v>
      </c>
      <c r="E1850" s="75" t="s">
        <v>603</v>
      </c>
      <c r="F1850" s="75" t="s">
        <v>604</v>
      </c>
      <c r="G1850" s="76">
        <v>6965477</v>
      </c>
      <c r="H1850" s="76">
        <v>6965477</v>
      </c>
      <c r="I1850" s="76">
        <v>6965477</v>
      </c>
      <c r="J1850" s="76">
        <v>0</v>
      </c>
      <c r="K1850" s="76">
        <v>0</v>
      </c>
      <c r="L1850" s="76">
        <v>0</v>
      </c>
      <c r="M1850" s="76">
        <v>1965477</v>
      </c>
      <c r="N1850" s="76">
        <v>1965477</v>
      </c>
      <c r="O1850" s="76">
        <v>5000000</v>
      </c>
      <c r="P1850" s="56">
        <f t="shared" si="57"/>
        <v>0.28217407077792372</v>
      </c>
    </row>
    <row r="1851" spans="1:16" ht="14.4" hidden="1" x14ac:dyDescent="0.2">
      <c r="A1851" s="75" t="s">
        <v>529</v>
      </c>
      <c r="B1851" s="75" t="s">
        <v>530</v>
      </c>
      <c r="C1851" s="58" t="str">
        <f t="shared" si="56"/>
        <v>21376000 CONSEJO NAC.POLÍTICA PÚBLICA PERSONA JOV</v>
      </c>
      <c r="D1851" s="75" t="s">
        <v>18</v>
      </c>
      <c r="E1851" s="75" t="s">
        <v>605</v>
      </c>
      <c r="F1851" s="75" t="s">
        <v>606</v>
      </c>
      <c r="G1851" s="76">
        <v>9211615</v>
      </c>
      <c r="H1851" s="76">
        <v>9211615</v>
      </c>
      <c r="I1851" s="76">
        <v>9211615</v>
      </c>
      <c r="J1851" s="76">
        <v>0</v>
      </c>
      <c r="K1851" s="76">
        <v>0</v>
      </c>
      <c r="L1851" s="76">
        <v>0</v>
      </c>
      <c r="M1851" s="76">
        <v>0</v>
      </c>
      <c r="N1851" s="76">
        <v>0</v>
      </c>
      <c r="O1851" s="76">
        <v>9211615</v>
      </c>
      <c r="P1851" s="56">
        <f t="shared" si="57"/>
        <v>0</v>
      </c>
    </row>
    <row r="1852" spans="1:16" ht="14.4" hidden="1" x14ac:dyDescent="0.2">
      <c r="A1852" s="75" t="s">
        <v>529</v>
      </c>
      <c r="B1852" s="75" t="s">
        <v>530</v>
      </c>
      <c r="C1852" s="58" t="str">
        <f t="shared" si="56"/>
        <v>21376000 CONSEJO NAC.POLÍTICA PÚBLICA PERSONA JOV</v>
      </c>
      <c r="D1852" s="75" t="s">
        <v>18</v>
      </c>
      <c r="E1852" s="75" t="s">
        <v>607</v>
      </c>
      <c r="F1852" s="75" t="s">
        <v>608</v>
      </c>
      <c r="G1852" s="76">
        <v>10801294</v>
      </c>
      <c r="H1852" s="76">
        <v>10801294</v>
      </c>
      <c r="I1852" s="76">
        <v>5801294</v>
      </c>
      <c r="J1852" s="76">
        <v>0</v>
      </c>
      <c r="K1852" s="76">
        <v>0</v>
      </c>
      <c r="L1852" s="76">
        <v>0</v>
      </c>
      <c r="M1852" s="76">
        <v>0</v>
      </c>
      <c r="N1852" s="76">
        <v>0</v>
      </c>
      <c r="O1852" s="76">
        <v>10801294</v>
      </c>
      <c r="P1852" s="56">
        <f t="shared" si="57"/>
        <v>0</v>
      </c>
    </row>
    <row r="1853" spans="1:16" ht="14.4" hidden="1" x14ac:dyDescent="0.2">
      <c r="A1853" s="75" t="s">
        <v>529</v>
      </c>
      <c r="B1853" s="75" t="s">
        <v>530</v>
      </c>
      <c r="C1853" s="58" t="str">
        <f t="shared" si="56"/>
        <v>21376000 CONSEJO NAC.POLÍTICA PÚBLICA PERSONA JOV</v>
      </c>
      <c r="D1853" s="75" t="s">
        <v>18</v>
      </c>
      <c r="E1853" s="75" t="s">
        <v>609</v>
      </c>
      <c r="F1853" s="75" t="s">
        <v>610</v>
      </c>
      <c r="G1853" s="76">
        <v>7876759</v>
      </c>
      <c r="H1853" s="76">
        <v>7876759</v>
      </c>
      <c r="I1853" s="76">
        <v>7876759</v>
      </c>
      <c r="J1853" s="76">
        <v>0</v>
      </c>
      <c r="K1853" s="76">
        <v>0</v>
      </c>
      <c r="L1853" s="76">
        <v>0</v>
      </c>
      <c r="M1853" s="76">
        <v>0</v>
      </c>
      <c r="N1853" s="76">
        <v>0</v>
      </c>
      <c r="O1853" s="76">
        <v>7876759</v>
      </c>
      <c r="P1853" s="56">
        <f t="shared" si="57"/>
        <v>0</v>
      </c>
    </row>
    <row r="1854" spans="1:16" ht="14.4" hidden="1" x14ac:dyDescent="0.2">
      <c r="A1854" s="75" t="s">
        <v>529</v>
      </c>
      <c r="B1854" s="75" t="s">
        <v>530</v>
      </c>
      <c r="C1854" s="58" t="str">
        <f t="shared" si="56"/>
        <v>21376000 CONSEJO NAC.POLÍTICA PÚBLICA PERSONA JOV</v>
      </c>
      <c r="D1854" s="75" t="s">
        <v>18</v>
      </c>
      <c r="E1854" s="75" t="s">
        <v>611</v>
      </c>
      <c r="F1854" s="75" t="s">
        <v>612</v>
      </c>
      <c r="G1854" s="76">
        <v>9303676</v>
      </c>
      <c r="H1854" s="76">
        <v>9303676</v>
      </c>
      <c r="I1854" s="76">
        <v>9303676</v>
      </c>
      <c r="J1854" s="76">
        <v>0</v>
      </c>
      <c r="K1854" s="76">
        <v>0</v>
      </c>
      <c r="L1854" s="76">
        <v>0</v>
      </c>
      <c r="M1854" s="76">
        <v>0</v>
      </c>
      <c r="N1854" s="76">
        <v>0</v>
      </c>
      <c r="O1854" s="76">
        <v>9303676</v>
      </c>
      <c r="P1854" s="56">
        <f t="shared" si="57"/>
        <v>0</v>
      </c>
    </row>
    <row r="1855" spans="1:16" ht="14.4" hidden="1" x14ac:dyDescent="0.2">
      <c r="A1855" s="75" t="s">
        <v>529</v>
      </c>
      <c r="B1855" s="75" t="s">
        <v>530</v>
      </c>
      <c r="C1855" s="58" t="str">
        <f t="shared" si="56"/>
        <v>21376000 CONSEJO NAC.POLÍTICA PÚBLICA PERSONA JOV</v>
      </c>
      <c r="D1855" s="75" t="s">
        <v>18</v>
      </c>
      <c r="E1855" s="75" t="s">
        <v>613</v>
      </c>
      <c r="F1855" s="75" t="s">
        <v>614</v>
      </c>
      <c r="G1855" s="76">
        <v>11460924</v>
      </c>
      <c r="H1855" s="76">
        <v>11460924</v>
      </c>
      <c r="I1855" s="76">
        <v>6460924</v>
      </c>
      <c r="J1855" s="76">
        <v>0</v>
      </c>
      <c r="K1855" s="76">
        <v>0</v>
      </c>
      <c r="L1855" s="76">
        <v>0</v>
      </c>
      <c r="M1855" s="76">
        <v>0</v>
      </c>
      <c r="N1855" s="76">
        <v>0</v>
      </c>
      <c r="O1855" s="76">
        <v>11460924</v>
      </c>
      <c r="P1855" s="56">
        <f t="shared" si="57"/>
        <v>0</v>
      </c>
    </row>
    <row r="1856" spans="1:16" ht="14.4" hidden="1" x14ac:dyDescent="0.2">
      <c r="A1856" s="75" t="s">
        <v>529</v>
      </c>
      <c r="B1856" s="75" t="s">
        <v>530</v>
      </c>
      <c r="C1856" s="58" t="str">
        <f t="shared" si="56"/>
        <v>21376000 CONSEJO NAC.POLÍTICA PÚBLICA PERSONA JOV</v>
      </c>
      <c r="D1856" s="75" t="s">
        <v>18</v>
      </c>
      <c r="E1856" s="75" t="s">
        <v>615</v>
      </c>
      <c r="F1856" s="75" t="s">
        <v>616</v>
      </c>
      <c r="G1856" s="76">
        <v>11690175</v>
      </c>
      <c r="H1856" s="76">
        <v>11690175</v>
      </c>
      <c r="I1856" s="76">
        <v>6690175</v>
      </c>
      <c r="J1856" s="76">
        <v>0</v>
      </c>
      <c r="K1856" s="76">
        <v>0</v>
      </c>
      <c r="L1856" s="76">
        <v>0</v>
      </c>
      <c r="M1856" s="76">
        <v>0</v>
      </c>
      <c r="N1856" s="76">
        <v>0</v>
      </c>
      <c r="O1856" s="76">
        <v>11690175</v>
      </c>
      <c r="P1856" s="56">
        <f t="shared" si="57"/>
        <v>0</v>
      </c>
    </row>
    <row r="1857" spans="1:16" ht="14.4" hidden="1" x14ac:dyDescent="0.2">
      <c r="A1857" s="75" t="s">
        <v>529</v>
      </c>
      <c r="B1857" s="75" t="s">
        <v>530</v>
      </c>
      <c r="C1857" s="58" t="str">
        <f t="shared" si="56"/>
        <v>21376000 CONSEJO NAC.POLÍTICA PÚBLICA PERSONA JOV</v>
      </c>
      <c r="D1857" s="75" t="s">
        <v>18</v>
      </c>
      <c r="E1857" s="75" t="s">
        <v>617</v>
      </c>
      <c r="F1857" s="75" t="s">
        <v>618</v>
      </c>
      <c r="G1857" s="76">
        <v>10678272</v>
      </c>
      <c r="H1857" s="76">
        <v>10678272</v>
      </c>
      <c r="I1857" s="76">
        <v>10678272</v>
      </c>
      <c r="J1857" s="76">
        <v>0</v>
      </c>
      <c r="K1857" s="76">
        <v>0</v>
      </c>
      <c r="L1857" s="76">
        <v>0</v>
      </c>
      <c r="M1857" s="76">
        <v>5678272</v>
      </c>
      <c r="N1857" s="76">
        <v>5678272</v>
      </c>
      <c r="O1857" s="76">
        <v>5000000</v>
      </c>
      <c r="P1857" s="56">
        <f t="shared" si="57"/>
        <v>0.53175944572305334</v>
      </c>
    </row>
    <row r="1858" spans="1:16" ht="14.4" hidden="1" x14ac:dyDescent="0.2">
      <c r="A1858" s="75" t="s">
        <v>529</v>
      </c>
      <c r="B1858" s="75" t="s">
        <v>530</v>
      </c>
      <c r="C1858" s="58" t="str">
        <f t="shared" si="56"/>
        <v>21376000 CONSEJO NAC.POLÍTICA PÚBLICA PERSONA JOV</v>
      </c>
      <c r="D1858" s="75" t="s">
        <v>18</v>
      </c>
      <c r="E1858" s="75" t="s">
        <v>619</v>
      </c>
      <c r="F1858" s="75" t="s">
        <v>620</v>
      </c>
      <c r="G1858" s="76">
        <v>8946394</v>
      </c>
      <c r="H1858" s="76">
        <v>8946394</v>
      </c>
      <c r="I1858" s="76">
        <v>5000000</v>
      </c>
      <c r="J1858" s="76">
        <v>0</v>
      </c>
      <c r="K1858" s="76">
        <v>0</v>
      </c>
      <c r="L1858" s="76">
        <v>0</v>
      </c>
      <c r="M1858" s="76">
        <v>0</v>
      </c>
      <c r="N1858" s="76">
        <v>0</v>
      </c>
      <c r="O1858" s="76">
        <v>8946394</v>
      </c>
      <c r="P1858" s="56">
        <f t="shared" si="57"/>
        <v>0</v>
      </c>
    </row>
    <row r="1859" spans="1:16" ht="14.4" hidden="1" x14ac:dyDescent="0.2">
      <c r="A1859" s="75" t="s">
        <v>529</v>
      </c>
      <c r="B1859" s="75" t="s">
        <v>530</v>
      </c>
      <c r="C1859" s="58" t="str">
        <f t="shared" si="56"/>
        <v>21376000 CONSEJO NAC.POLÍTICA PÚBLICA PERSONA JOV</v>
      </c>
      <c r="D1859" s="75" t="s">
        <v>18</v>
      </c>
      <c r="E1859" s="75" t="s">
        <v>621</v>
      </c>
      <c r="F1859" s="75" t="s">
        <v>622</v>
      </c>
      <c r="G1859" s="76">
        <v>8113994</v>
      </c>
      <c r="H1859" s="76">
        <v>8113994</v>
      </c>
      <c r="I1859" s="76">
        <v>8113994</v>
      </c>
      <c r="J1859" s="76">
        <v>0</v>
      </c>
      <c r="K1859" s="76">
        <v>0</v>
      </c>
      <c r="L1859" s="76">
        <v>0</v>
      </c>
      <c r="M1859" s="76">
        <v>0</v>
      </c>
      <c r="N1859" s="76">
        <v>0</v>
      </c>
      <c r="O1859" s="76">
        <v>8113994</v>
      </c>
      <c r="P1859" s="56">
        <f t="shared" si="57"/>
        <v>0</v>
      </c>
    </row>
    <row r="1860" spans="1:16" ht="14.4" hidden="1" x14ac:dyDescent="0.2">
      <c r="A1860" s="75" t="s">
        <v>529</v>
      </c>
      <c r="B1860" s="75" t="s">
        <v>530</v>
      </c>
      <c r="C1860" s="58" t="str">
        <f t="shared" si="56"/>
        <v>21376000 CONSEJO NAC.POLÍTICA PÚBLICA PERSONA JOV</v>
      </c>
      <c r="D1860" s="75" t="s">
        <v>18</v>
      </c>
      <c r="E1860" s="75" t="s">
        <v>623</v>
      </c>
      <c r="F1860" s="75" t="s">
        <v>624</v>
      </c>
      <c r="G1860" s="76">
        <v>10598155</v>
      </c>
      <c r="H1860" s="76">
        <v>10598155</v>
      </c>
      <c r="I1860" s="76">
        <v>5598155</v>
      </c>
      <c r="J1860" s="76">
        <v>0</v>
      </c>
      <c r="K1860" s="76">
        <v>0</v>
      </c>
      <c r="L1860" s="76">
        <v>0</v>
      </c>
      <c r="M1860" s="76">
        <v>0</v>
      </c>
      <c r="N1860" s="76">
        <v>0</v>
      </c>
      <c r="O1860" s="76">
        <v>10598155</v>
      </c>
      <c r="P1860" s="56">
        <f t="shared" si="57"/>
        <v>0</v>
      </c>
    </row>
    <row r="1861" spans="1:16" ht="14.4" hidden="1" x14ac:dyDescent="0.2">
      <c r="A1861" s="75" t="s">
        <v>529</v>
      </c>
      <c r="B1861" s="75" t="s">
        <v>530</v>
      </c>
      <c r="C1861" s="58" t="str">
        <f t="shared" si="56"/>
        <v>21376000 CONSEJO NAC.POLÍTICA PÚBLICA PERSONA JOV</v>
      </c>
      <c r="D1861" s="75" t="s">
        <v>18</v>
      </c>
      <c r="E1861" s="75" t="s">
        <v>625</v>
      </c>
      <c r="F1861" s="75" t="s">
        <v>626</v>
      </c>
      <c r="G1861" s="76">
        <v>9664288</v>
      </c>
      <c r="H1861" s="76">
        <v>9664288</v>
      </c>
      <c r="I1861" s="76">
        <v>9664288</v>
      </c>
      <c r="J1861" s="76">
        <v>0</v>
      </c>
      <c r="K1861" s="76">
        <v>0</v>
      </c>
      <c r="L1861" s="76">
        <v>0</v>
      </c>
      <c r="M1861" s="76">
        <v>0</v>
      </c>
      <c r="N1861" s="76">
        <v>0</v>
      </c>
      <c r="O1861" s="76">
        <v>9664288</v>
      </c>
      <c r="P1861" s="56">
        <f t="shared" si="57"/>
        <v>0</v>
      </c>
    </row>
    <row r="1862" spans="1:16" ht="14.4" hidden="1" x14ac:dyDescent="0.2">
      <c r="A1862" s="75" t="s">
        <v>529</v>
      </c>
      <c r="B1862" s="75" t="s">
        <v>530</v>
      </c>
      <c r="C1862" s="58" t="str">
        <f t="shared" si="56"/>
        <v>21376000 CONSEJO NAC.POLÍTICA PÚBLICA PERSONA JOV</v>
      </c>
      <c r="D1862" s="75" t="s">
        <v>18</v>
      </c>
      <c r="E1862" s="75" t="s">
        <v>627</v>
      </c>
      <c r="F1862" s="75" t="s">
        <v>628</v>
      </c>
      <c r="G1862" s="76">
        <v>10909258</v>
      </c>
      <c r="H1862" s="76">
        <v>10909258</v>
      </c>
      <c r="I1862" s="76">
        <v>10909258</v>
      </c>
      <c r="J1862" s="76">
        <v>0</v>
      </c>
      <c r="K1862" s="76">
        <v>0</v>
      </c>
      <c r="L1862" s="76">
        <v>0</v>
      </c>
      <c r="M1862" s="76">
        <v>5909258</v>
      </c>
      <c r="N1862" s="76">
        <v>5909258</v>
      </c>
      <c r="O1862" s="76">
        <v>5000000</v>
      </c>
      <c r="P1862" s="56">
        <f t="shared" si="57"/>
        <v>0.54167368669803206</v>
      </c>
    </row>
    <row r="1863" spans="1:16" ht="14.4" hidden="1" x14ac:dyDescent="0.2">
      <c r="A1863" s="75" t="s">
        <v>529</v>
      </c>
      <c r="B1863" s="75" t="s">
        <v>530</v>
      </c>
      <c r="C1863" s="58" t="str">
        <f t="shared" ref="C1863:C1865" si="58">+CONCATENATE(A1863," ",B1863)</f>
        <v>21376000 CONSEJO NAC.POLÍTICA PÚBLICA PERSONA JOV</v>
      </c>
      <c r="D1863" s="75" t="s">
        <v>18</v>
      </c>
      <c r="E1863" s="75" t="s">
        <v>629</v>
      </c>
      <c r="F1863" s="75" t="s">
        <v>630</v>
      </c>
      <c r="G1863" s="76">
        <v>8358313</v>
      </c>
      <c r="H1863" s="76">
        <v>8358313</v>
      </c>
      <c r="I1863" s="76">
        <v>8358313</v>
      </c>
      <c r="J1863" s="76">
        <v>0</v>
      </c>
      <c r="K1863" s="76">
        <v>0</v>
      </c>
      <c r="L1863" s="76">
        <v>0</v>
      </c>
      <c r="M1863" s="76">
        <v>2800000</v>
      </c>
      <c r="N1863" s="76">
        <v>2800000</v>
      </c>
      <c r="O1863" s="76">
        <v>5558313</v>
      </c>
      <c r="P1863" s="56">
        <f t="shared" ref="P1863:P1865" si="59">+IFERROR(M1863/H1863,0)</f>
        <v>0.33499582990012461</v>
      </c>
    </row>
    <row r="1864" spans="1:16" ht="14.4" hidden="1" x14ac:dyDescent="0.2">
      <c r="A1864" s="75" t="s">
        <v>529</v>
      </c>
      <c r="B1864" s="75" t="s">
        <v>530</v>
      </c>
      <c r="C1864" s="58" t="str">
        <f t="shared" si="58"/>
        <v>21376000 CONSEJO NAC.POLÍTICA PÚBLICA PERSONA JOV</v>
      </c>
      <c r="D1864" s="75" t="s">
        <v>18</v>
      </c>
      <c r="E1864" s="75" t="s">
        <v>631</v>
      </c>
      <c r="F1864" s="75" t="s">
        <v>632</v>
      </c>
      <c r="G1864" s="76">
        <v>11078636</v>
      </c>
      <c r="H1864" s="76">
        <v>11078636</v>
      </c>
      <c r="I1864" s="76">
        <v>6078636</v>
      </c>
      <c r="J1864" s="76">
        <v>0</v>
      </c>
      <c r="K1864" s="76">
        <v>0</v>
      </c>
      <c r="L1864" s="76">
        <v>0</v>
      </c>
      <c r="M1864" s="76">
        <v>0</v>
      </c>
      <c r="N1864" s="76">
        <v>0</v>
      </c>
      <c r="O1864" s="76">
        <v>11078636</v>
      </c>
      <c r="P1864" s="56">
        <f t="shared" si="59"/>
        <v>0</v>
      </c>
    </row>
    <row r="1865" spans="1:16" ht="14.4" hidden="1" x14ac:dyDescent="0.2">
      <c r="A1865" s="75" t="s">
        <v>529</v>
      </c>
      <c r="B1865" s="75" t="s">
        <v>530</v>
      </c>
      <c r="C1865" s="58" t="str">
        <f t="shared" si="58"/>
        <v>21376000 CONSEJO NAC.POLÍTICA PÚBLICA PERSONA JOV</v>
      </c>
      <c r="D1865" s="75" t="s">
        <v>18</v>
      </c>
      <c r="E1865" s="75" t="s">
        <v>633</v>
      </c>
      <c r="F1865" s="75" t="s">
        <v>634</v>
      </c>
      <c r="G1865" s="76">
        <v>9020416</v>
      </c>
      <c r="H1865" s="76">
        <v>9020416</v>
      </c>
      <c r="I1865" s="76">
        <v>9020416</v>
      </c>
      <c r="J1865" s="76">
        <v>0</v>
      </c>
      <c r="K1865" s="76">
        <v>0</v>
      </c>
      <c r="L1865" s="76">
        <v>0</v>
      </c>
      <c r="M1865" s="76">
        <v>0</v>
      </c>
      <c r="N1865" s="76">
        <v>0</v>
      </c>
      <c r="O1865" s="76">
        <v>9020416</v>
      </c>
      <c r="P1865" s="56">
        <f t="shared" si="59"/>
        <v>0</v>
      </c>
    </row>
    <row r="1866" spans="1:16" ht="14.4" hidden="1" x14ac:dyDescent="0.2">
      <c r="A1866" s="75" t="s">
        <v>529</v>
      </c>
      <c r="B1866" s="75" t="s">
        <v>530</v>
      </c>
      <c r="C1866" s="59"/>
      <c r="D1866" s="75" t="s">
        <v>18</v>
      </c>
      <c r="E1866" s="75" t="s">
        <v>635</v>
      </c>
      <c r="F1866" s="75" t="s">
        <v>636</v>
      </c>
      <c r="G1866" s="76">
        <v>8805402</v>
      </c>
      <c r="H1866" s="76">
        <v>8805402</v>
      </c>
      <c r="I1866" s="76">
        <v>8805402</v>
      </c>
      <c r="J1866" s="76">
        <v>0</v>
      </c>
      <c r="K1866" s="76">
        <v>0</v>
      </c>
      <c r="L1866" s="76">
        <v>0</v>
      </c>
      <c r="M1866" s="76">
        <v>0</v>
      </c>
      <c r="N1866" s="76">
        <v>0</v>
      </c>
      <c r="O1866" s="76">
        <v>8805402</v>
      </c>
    </row>
    <row r="1867" spans="1:16" ht="14.4" hidden="1" x14ac:dyDescent="0.2">
      <c r="A1867" s="75" t="s">
        <v>529</v>
      </c>
      <c r="B1867" s="75" t="s">
        <v>530</v>
      </c>
      <c r="C1867" s="59"/>
      <c r="D1867" s="75" t="s">
        <v>18</v>
      </c>
      <c r="E1867" s="75" t="s">
        <v>637</v>
      </c>
      <c r="F1867" s="75" t="s">
        <v>638</v>
      </c>
      <c r="G1867" s="76">
        <v>8047430</v>
      </c>
      <c r="H1867" s="76">
        <v>8047430</v>
      </c>
      <c r="I1867" s="76">
        <v>8047430</v>
      </c>
      <c r="J1867" s="76">
        <v>0</v>
      </c>
      <c r="K1867" s="76">
        <v>0</v>
      </c>
      <c r="L1867" s="76">
        <v>0</v>
      </c>
      <c r="M1867" s="76">
        <v>0</v>
      </c>
      <c r="N1867" s="76">
        <v>0</v>
      </c>
      <c r="O1867" s="76">
        <v>8047430</v>
      </c>
    </row>
    <row r="1868" spans="1:16" ht="14.4" hidden="1" x14ac:dyDescent="0.2">
      <c r="A1868" s="75" t="s">
        <v>529</v>
      </c>
      <c r="B1868" s="75" t="s">
        <v>530</v>
      </c>
      <c r="C1868" s="59"/>
      <c r="D1868" s="75" t="s">
        <v>18</v>
      </c>
      <c r="E1868" s="75" t="s">
        <v>639</v>
      </c>
      <c r="F1868" s="75" t="s">
        <v>640</v>
      </c>
      <c r="G1868" s="76">
        <v>7820476</v>
      </c>
      <c r="H1868" s="76">
        <v>7820476</v>
      </c>
      <c r="I1868" s="76">
        <v>7820476</v>
      </c>
      <c r="J1868" s="76">
        <v>0</v>
      </c>
      <c r="K1868" s="76">
        <v>0</v>
      </c>
      <c r="L1868" s="76">
        <v>0</v>
      </c>
      <c r="M1868" s="76">
        <v>0</v>
      </c>
      <c r="N1868" s="76">
        <v>0</v>
      </c>
      <c r="O1868" s="76">
        <v>7820476</v>
      </c>
    </row>
    <row r="1869" spans="1:16" ht="14.4" hidden="1" x14ac:dyDescent="0.2">
      <c r="A1869" s="75" t="s">
        <v>529</v>
      </c>
      <c r="B1869" s="75" t="s">
        <v>530</v>
      </c>
      <c r="C1869" s="59"/>
      <c r="D1869" s="75" t="s">
        <v>18</v>
      </c>
      <c r="E1869" s="75" t="s">
        <v>641</v>
      </c>
      <c r="F1869" s="75" t="s">
        <v>642</v>
      </c>
      <c r="G1869" s="76">
        <v>10102592</v>
      </c>
      <c r="H1869" s="76">
        <v>10102592</v>
      </c>
      <c r="I1869" s="76">
        <v>5102592</v>
      </c>
      <c r="J1869" s="76">
        <v>0</v>
      </c>
      <c r="K1869" s="76">
        <v>0</v>
      </c>
      <c r="L1869" s="76">
        <v>0</v>
      </c>
      <c r="M1869" s="76">
        <v>0</v>
      </c>
      <c r="N1869" s="76">
        <v>0</v>
      </c>
      <c r="O1869" s="76">
        <v>10102592</v>
      </c>
    </row>
    <row r="1870" spans="1:16" ht="14.4" hidden="1" x14ac:dyDescent="0.2">
      <c r="A1870" s="75" t="s">
        <v>529</v>
      </c>
      <c r="B1870" s="75" t="s">
        <v>530</v>
      </c>
      <c r="C1870" s="59"/>
      <c r="D1870" s="75" t="s">
        <v>18</v>
      </c>
      <c r="E1870" s="75" t="s">
        <v>643</v>
      </c>
      <c r="F1870" s="75" t="s">
        <v>644</v>
      </c>
      <c r="G1870" s="76">
        <v>10252096</v>
      </c>
      <c r="H1870" s="76">
        <v>10252096</v>
      </c>
      <c r="I1870" s="76">
        <v>5252096</v>
      </c>
      <c r="J1870" s="76">
        <v>0</v>
      </c>
      <c r="K1870" s="76">
        <v>0</v>
      </c>
      <c r="L1870" s="76">
        <v>0</v>
      </c>
      <c r="M1870" s="76">
        <v>0</v>
      </c>
      <c r="N1870" s="76">
        <v>0</v>
      </c>
      <c r="O1870" s="76">
        <v>10252096</v>
      </c>
    </row>
    <row r="1871" spans="1:16" ht="14.4" hidden="1" x14ac:dyDescent="0.2">
      <c r="A1871" s="75" t="s">
        <v>529</v>
      </c>
      <c r="B1871" s="75" t="s">
        <v>530</v>
      </c>
      <c r="C1871" s="59"/>
      <c r="D1871" s="75" t="s">
        <v>18</v>
      </c>
      <c r="E1871" s="75" t="s">
        <v>645</v>
      </c>
      <c r="F1871" s="75" t="s">
        <v>646</v>
      </c>
      <c r="G1871" s="76">
        <v>9031305</v>
      </c>
      <c r="H1871" s="76">
        <v>9031305</v>
      </c>
      <c r="I1871" s="76">
        <v>9031305</v>
      </c>
      <c r="J1871" s="76">
        <v>0</v>
      </c>
      <c r="K1871" s="76">
        <v>0</v>
      </c>
      <c r="L1871" s="76">
        <v>0</v>
      </c>
      <c r="M1871" s="76">
        <v>0</v>
      </c>
      <c r="N1871" s="76">
        <v>0</v>
      </c>
      <c r="O1871" s="76">
        <v>9031305</v>
      </c>
    </row>
    <row r="1872" spans="1:16" ht="14.4" hidden="1" x14ac:dyDescent="0.2">
      <c r="A1872" s="75" t="s">
        <v>529</v>
      </c>
      <c r="B1872" s="75" t="s">
        <v>530</v>
      </c>
      <c r="C1872" s="59"/>
      <c r="D1872" s="75" t="s">
        <v>18</v>
      </c>
      <c r="E1872" s="75" t="s">
        <v>647</v>
      </c>
      <c r="F1872" s="75" t="s">
        <v>648</v>
      </c>
      <c r="G1872" s="76">
        <v>9864116</v>
      </c>
      <c r="H1872" s="76">
        <v>9864116</v>
      </c>
      <c r="I1872" s="76">
        <v>9864116</v>
      </c>
      <c r="J1872" s="76">
        <v>0</v>
      </c>
      <c r="K1872" s="76">
        <v>0</v>
      </c>
      <c r="L1872" s="76">
        <v>0</v>
      </c>
      <c r="M1872" s="76">
        <v>0</v>
      </c>
      <c r="N1872" s="76">
        <v>0</v>
      </c>
      <c r="O1872" s="76">
        <v>9864116</v>
      </c>
    </row>
    <row r="1873" spans="1:15" ht="14.4" hidden="1" x14ac:dyDescent="0.2">
      <c r="A1873" s="75" t="s">
        <v>529</v>
      </c>
      <c r="B1873" s="75" t="s">
        <v>530</v>
      </c>
      <c r="C1873" s="59"/>
      <c r="D1873" s="75" t="s">
        <v>18</v>
      </c>
      <c r="E1873" s="75" t="s">
        <v>649</v>
      </c>
      <c r="F1873" s="75" t="s">
        <v>650</v>
      </c>
      <c r="G1873" s="76">
        <v>8901772</v>
      </c>
      <c r="H1873" s="76">
        <v>8901772</v>
      </c>
      <c r="I1873" s="76">
        <v>8901772</v>
      </c>
      <c r="J1873" s="76">
        <v>0</v>
      </c>
      <c r="K1873" s="76">
        <v>0</v>
      </c>
      <c r="L1873" s="76">
        <v>0</v>
      </c>
      <c r="M1873" s="76">
        <v>0</v>
      </c>
      <c r="N1873" s="76">
        <v>0</v>
      </c>
      <c r="O1873" s="76">
        <v>8901772</v>
      </c>
    </row>
    <row r="1874" spans="1:15" ht="14.4" hidden="1" x14ac:dyDescent="0.2">
      <c r="A1874" s="75" t="s">
        <v>529</v>
      </c>
      <c r="B1874" s="75" t="s">
        <v>530</v>
      </c>
      <c r="C1874" s="59"/>
      <c r="D1874" s="75" t="s">
        <v>18</v>
      </c>
      <c r="E1874" s="75" t="s">
        <v>651</v>
      </c>
      <c r="F1874" s="75" t="s">
        <v>652</v>
      </c>
      <c r="G1874" s="76">
        <v>8477621</v>
      </c>
      <c r="H1874" s="76">
        <v>8477621</v>
      </c>
      <c r="I1874" s="76">
        <v>8477621</v>
      </c>
      <c r="J1874" s="76">
        <v>0</v>
      </c>
      <c r="K1874" s="76">
        <v>0</v>
      </c>
      <c r="L1874" s="76">
        <v>0</v>
      </c>
      <c r="M1874" s="76">
        <v>3477621</v>
      </c>
      <c r="N1874" s="76">
        <v>3477621</v>
      </c>
      <c r="O1874" s="76">
        <v>5000000</v>
      </c>
    </row>
    <row r="1875" spans="1:15" ht="14.4" hidden="1" x14ac:dyDescent="0.2">
      <c r="A1875" s="75" t="s">
        <v>529</v>
      </c>
      <c r="B1875" s="75" t="s">
        <v>530</v>
      </c>
      <c r="C1875" s="59"/>
      <c r="D1875" s="75" t="s">
        <v>18</v>
      </c>
      <c r="E1875" s="75" t="s">
        <v>653</v>
      </c>
      <c r="F1875" s="75" t="s">
        <v>654</v>
      </c>
      <c r="G1875" s="76">
        <v>10924822</v>
      </c>
      <c r="H1875" s="76">
        <v>10924822</v>
      </c>
      <c r="I1875" s="76">
        <v>5924822</v>
      </c>
      <c r="J1875" s="76">
        <v>0</v>
      </c>
      <c r="K1875" s="76">
        <v>0</v>
      </c>
      <c r="L1875" s="76">
        <v>0</v>
      </c>
      <c r="M1875" s="76">
        <v>0</v>
      </c>
      <c r="N1875" s="76">
        <v>0</v>
      </c>
      <c r="O1875" s="76">
        <v>10924822</v>
      </c>
    </row>
    <row r="1876" spans="1:15" ht="14.4" hidden="1" x14ac:dyDescent="0.2">
      <c r="A1876" s="75" t="s">
        <v>529</v>
      </c>
      <c r="B1876" s="75" t="s">
        <v>530</v>
      </c>
      <c r="C1876" s="59"/>
      <c r="D1876" s="75" t="s">
        <v>18</v>
      </c>
      <c r="E1876" s="75" t="s">
        <v>655</v>
      </c>
      <c r="F1876" s="75" t="s">
        <v>656</v>
      </c>
      <c r="G1876" s="76">
        <v>7712617</v>
      </c>
      <c r="H1876" s="76">
        <v>7712617</v>
      </c>
      <c r="I1876" s="76">
        <v>7712617</v>
      </c>
      <c r="J1876" s="76">
        <v>0</v>
      </c>
      <c r="K1876" s="76">
        <v>0</v>
      </c>
      <c r="L1876" s="76">
        <v>0</v>
      </c>
      <c r="M1876" s="76">
        <v>2712617</v>
      </c>
      <c r="N1876" s="76">
        <v>2712617</v>
      </c>
      <c r="O1876" s="76">
        <v>5000000</v>
      </c>
    </row>
    <row r="1877" spans="1:15" ht="14.4" hidden="1" x14ac:dyDescent="0.2">
      <c r="A1877" s="75" t="s">
        <v>529</v>
      </c>
      <c r="B1877" s="75" t="s">
        <v>530</v>
      </c>
      <c r="C1877" s="59"/>
      <c r="D1877" s="75" t="s">
        <v>18</v>
      </c>
      <c r="E1877" s="75" t="s">
        <v>657</v>
      </c>
      <c r="F1877" s="75" t="s">
        <v>658</v>
      </c>
      <c r="G1877" s="76">
        <v>9343580</v>
      </c>
      <c r="H1877" s="76">
        <v>9343580</v>
      </c>
      <c r="I1877" s="76">
        <v>9343580</v>
      </c>
      <c r="J1877" s="76">
        <v>0</v>
      </c>
      <c r="K1877" s="76">
        <v>0</v>
      </c>
      <c r="L1877" s="76">
        <v>0</v>
      </c>
      <c r="M1877" s="76">
        <v>4325814</v>
      </c>
      <c r="N1877" s="76">
        <v>4325814</v>
      </c>
      <c r="O1877" s="76">
        <v>5017766</v>
      </c>
    </row>
    <row r="1878" spans="1:15" ht="14.4" hidden="1" x14ac:dyDescent="0.2">
      <c r="A1878" s="75" t="s">
        <v>529</v>
      </c>
      <c r="B1878" s="75" t="s">
        <v>530</v>
      </c>
      <c r="C1878" s="59"/>
      <c r="D1878" s="75" t="s">
        <v>18</v>
      </c>
      <c r="E1878" s="75" t="s">
        <v>659</v>
      </c>
      <c r="F1878" s="75" t="s">
        <v>660</v>
      </c>
      <c r="G1878" s="76">
        <v>9193906</v>
      </c>
      <c r="H1878" s="76">
        <v>9193906</v>
      </c>
      <c r="I1878" s="76">
        <v>9193906</v>
      </c>
      <c r="J1878" s="76">
        <v>0</v>
      </c>
      <c r="K1878" s="76">
        <v>0</v>
      </c>
      <c r="L1878" s="76">
        <v>0</v>
      </c>
      <c r="M1878" s="76">
        <v>0</v>
      </c>
      <c r="N1878" s="76">
        <v>0</v>
      </c>
      <c r="O1878" s="76">
        <v>9193906</v>
      </c>
    </row>
    <row r="1879" spans="1:15" ht="14.4" hidden="1" x14ac:dyDescent="0.2">
      <c r="A1879" s="75" t="s">
        <v>529</v>
      </c>
      <c r="B1879" s="75" t="s">
        <v>530</v>
      </c>
      <c r="C1879" s="59"/>
      <c r="D1879" s="75" t="s">
        <v>18</v>
      </c>
      <c r="E1879" s="75" t="s">
        <v>661</v>
      </c>
      <c r="F1879" s="75" t="s">
        <v>662</v>
      </c>
      <c r="G1879" s="76">
        <v>12280348</v>
      </c>
      <c r="H1879" s="76">
        <v>12280348</v>
      </c>
      <c r="I1879" s="76">
        <v>7280348</v>
      </c>
      <c r="J1879" s="76">
        <v>0</v>
      </c>
      <c r="K1879" s="76">
        <v>0</v>
      </c>
      <c r="L1879" s="76">
        <v>0</v>
      </c>
      <c r="M1879" s="76">
        <v>0</v>
      </c>
      <c r="N1879" s="76">
        <v>0</v>
      </c>
      <c r="O1879" s="76">
        <v>12280348</v>
      </c>
    </row>
    <row r="1880" spans="1:15" ht="14.4" hidden="1" x14ac:dyDescent="0.2">
      <c r="A1880" s="75" t="s">
        <v>529</v>
      </c>
      <c r="B1880" s="75" t="s">
        <v>530</v>
      </c>
      <c r="C1880" s="59"/>
      <c r="D1880" s="75" t="s">
        <v>18</v>
      </c>
      <c r="E1880" s="75" t="s">
        <v>663</v>
      </c>
      <c r="F1880" s="75" t="s">
        <v>664</v>
      </c>
      <c r="G1880" s="76">
        <v>7621046</v>
      </c>
      <c r="H1880" s="76">
        <v>7621046</v>
      </c>
      <c r="I1880" s="76">
        <v>5000000</v>
      </c>
      <c r="J1880" s="76">
        <v>0</v>
      </c>
      <c r="K1880" s="76">
        <v>0</v>
      </c>
      <c r="L1880" s="76">
        <v>0</v>
      </c>
      <c r="M1880" s="76">
        <v>0</v>
      </c>
      <c r="N1880" s="76">
        <v>0</v>
      </c>
      <c r="O1880" s="76">
        <v>7621046</v>
      </c>
    </row>
    <row r="1881" spans="1:15" ht="14.4" hidden="1" x14ac:dyDescent="0.2">
      <c r="A1881" s="75" t="s">
        <v>529</v>
      </c>
      <c r="B1881" s="75" t="s">
        <v>530</v>
      </c>
      <c r="C1881" s="59"/>
      <c r="D1881" s="75" t="s">
        <v>18</v>
      </c>
      <c r="E1881" s="75" t="s">
        <v>665</v>
      </c>
      <c r="F1881" s="75" t="s">
        <v>666</v>
      </c>
      <c r="G1881" s="76">
        <v>11669590</v>
      </c>
      <c r="H1881" s="76">
        <v>11669590</v>
      </c>
      <c r="I1881" s="76">
        <v>6669590</v>
      </c>
      <c r="J1881" s="76">
        <v>0</v>
      </c>
      <c r="K1881" s="76">
        <v>0</v>
      </c>
      <c r="L1881" s="76">
        <v>0</v>
      </c>
      <c r="M1881" s="76">
        <v>0</v>
      </c>
      <c r="N1881" s="76">
        <v>0</v>
      </c>
      <c r="O1881" s="76">
        <v>11669590</v>
      </c>
    </row>
    <row r="1882" spans="1:15" ht="14.4" hidden="1" x14ac:dyDescent="0.2">
      <c r="A1882" s="75" t="s">
        <v>529</v>
      </c>
      <c r="B1882" s="75" t="s">
        <v>530</v>
      </c>
      <c r="C1882" s="59"/>
      <c r="D1882" s="75" t="s">
        <v>18</v>
      </c>
      <c r="E1882" s="75" t="s">
        <v>667</v>
      </c>
      <c r="F1882" s="75" t="s">
        <v>668</v>
      </c>
      <c r="G1882" s="76">
        <v>7890330</v>
      </c>
      <c r="H1882" s="76">
        <v>7890330</v>
      </c>
      <c r="I1882" s="76">
        <v>5000000</v>
      </c>
      <c r="J1882" s="76">
        <v>0</v>
      </c>
      <c r="K1882" s="76">
        <v>0</v>
      </c>
      <c r="L1882" s="76">
        <v>0</v>
      </c>
      <c r="M1882" s="76">
        <v>0</v>
      </c>
      <c r="N1882" s="76">
        <v>0</v>
      </c>
      <c r="O1882" s="76">
        <v>7890330</v>
      </c>
    </row>
    <row r="1883" spans="1:15" ht="14.4" hidden="1" x14ac:dyDescent="0.2">
      <c r="A1883" s="75" t="s">
        <v>529</v>
      </c>
      <c r="B1883" s="75" t="s">
        <v>530</v>
      </c>
      <c r="C1883" s="59"/>
      <c r="D1883" s="75" t="s">
        <v>18</v>
      </c>
      <c r="E1883" s="75" t="s">
        <v>669</v>
      </c>
      <c r="F1883" s="75" t="s">
        <v>670</v>
      </c>
      <c r="G1883" s="76">
        <v>7760037</v>
      </c>
      <c r="H1883" s="76">
        <v>7760037</v>
      </c>
      <c r="I1883" s="76">
        <v>5000000</v>
      </c>
      <c r="J1883" s="76">
        <v>0</v>
      </c>
      <c r="K1883" s="76">
        <v>0</v>
      </c>
      <c r="L1883" s="76">
        <v>0</v>
      </c>
      <c r="M1883" s="76">
        <v>0</v>
      </c>
      <c r="N1883" s="76">
        <v>0</v>
      </c>
      <c r="O1883" s="76">
        <v>7760037</v>
      </c>
    </row>
    <row r="1884" spans="1:15" ht="14.4" hidden="1" x14ac:dyDescent="0.2">
      <c r="A1884" s="75" t="s">
        <v>529</v>
      </c>
      <c r="B1884" s="75" t="s">
        <v>530</v>
      </c>
      <c r="C1884" s="59"/>
      <c r="D1884" s="75" t="s">
        <v>18</v>
      </c>
      <c r="E1884" s="75" t="s">
        <v>671</v>
      </c>
      <c r="F1884" s="75" t="s">
        <v>672</v>
      </c>
      <c r="G1884" s="76">
        <v>8726426</v>
      </c>
      <c r="H1884" s="76">
        <v>8726426</v>
      </c>
      <c r="I1884" s="76">
        <v>8726426</v>
      </c>
      <c r="J1884" s="76">
        <v>0</v>
      </c>
      <c r="K1884" s="76">
        <v>0</v>
      </c>
      <c r="L1884" s="76">
        <v>0</v>
      </c>
      <c r="M1884" s="76">
        <v>0</v>
      </c>
      <c r="N1884" s="76">
        <v>0</v>
      </c>
      <c r="O1884" s="76">
        <v>8726426</v>
      </c>
    </row>
    <row r="1885" spans="1:15" ht="14.4" hidden="1" x14ac:dyDescent="0.2">
      <c r="A1885" s="75" t="s">
        <v>529</v>
      </c>
      <c r="B1885" s="75" t="s">
        <v>530</v>
      </c>
      <c r="C1885" s="59"/>
      <c r="D1885" s="75" t="s">
        <v>18</v>
      </c>
      <c r="E1885" s="75" t="s">
        <v>673</v>
      </c>
      <c r="F1885" s="75" t="s">
        <v>674</v>
      </c>
      <c r="G1885" s="76">
        <v>13296082</v>
      </c>
      <c r="H1885" s="76">
        <v>13296082</v>
      </c>
      <c r="I1885" s="76">
        <v>8296082</v>
      </c>
      <c r="J1885" s="76">
        <v>0</v>
      </c>
      <c r="K1885" s="76">
        <v>0</v>
      </c>
      <c r="L1885" s="76">
        <v>0</v>
      </c>
      <c r="M1885" s="76">
        <v>0</v>
      </c>
      <c r="N1885" s="76">
        <v>0</v>
      </c>
      <c r="O1885" s="76">
        <v>13296082</v>
      </c>
    </row>
    <row r="1886" spans="1:15" ht="14.4" hidden="1" x14ac:dyDescent="0.2">
      <c r="A1886" s="75" t="s">
        <v>529</v>
      </c>
      <c r="B1886" s="75" t="s">
        <v>530</v>
      </c>
      <c r="C1886" s="59"/>
      <c r="D1886" s="75" t="s">
        <v>18</v>
      </c>
      <c r="E1886" s="75" t="s">
        <v>675</v>
      </c>
      <c r="F1886" s="75" t="s">
        <v>676</v>
      </c>
      <c r="G1886" s="76">
        <v>7833631</v>
      </c>
      <c r="H1886" s="76">
        <v>7833631</v>
      </c>
      <c r="I1886" s="76">
        <v>5000000</v>
      </c>
      <c r="J1886" s="76">
        <v>0</v>
      </c>
      <c r="K1886" s="76">
        <v>0</v>
      </c>
      <c r="L1886" s="76">
        <v>0</v>
      </c>
      <c r="M1886" s="76">
        <v>0</v>
      </c>
      <c r="N1886" s="76">
        <v>0</v>
      </c>
      <c r="O1886" s="76">
        <v>7833631</v>
      </c>
    </row>
    <row r="1887" spans="1:15" ht="14.4" hidden="1" x14ac:dyDescent="0.2">
      <c r="A1887" s="75" t="s">
        <v>529</v>
      </c>
      <c r="B1887" s="75" t="s">
        <v>530</v>
      </c>
      <c r="C1887" s="59"/>
      <c r="D1887" s="75" t="s">
        <v>18</v>
      </c>
      <c r="E1887" s="75" t="s">
        <v>677</v>
      </c>
      <c r="F1887" s="75" t="s">
        <v>678</v>
      </c>
      <c r="G1887" s="76">
        <v>10034665</v>
      </c>
      <c r="H1887" s="76">
        <v>10034665</v>
      </c>
      <c r="I1887" s="76">
        <v>5000000</v>
      </c>
      <c r="J1887" s="76">
        <v>0</v>
      </c>
      <c r="K1887" s="76">
        <v>0</v>
      </c>
      <c r="L1887" s="76">
        <v>0</v>
      </c>
      <c r="M1887" s="76">
        <v>0</v>
      </c>
      <c r="N1887" s="76">
        <v>0</v>
      </c>
      <c r="O1887" s="76">
        <v>10034665</v>
      </c>
    </row>
    <row r="1888" spans="1:15" ht="14.4" hidden="1" x14ac:dyDescent="0.2">
      <c r="A1888" s="75" t="s">
        <v>529</v>
      </c>
      <c r="B1888" s="75" t="s">
        <v>530</v>
      </c>
      <c r="C1888" s="59"/>
      <c r="D1888" s="75" t="s">
        <v>18</v>
      </c>
      <c r="E1888" s="75" t="s">
        <v>679</v>
      </c>
      <c r="F1888" s="75" t="s">
        <v>680</v>
      </c>
      <c r="G1888" s="76">
        <v>9257779</v>
      </c>
      <c r="H1888" s="76">
        <v>9257779</v>
      </c>
      <c r="I1888" s="76">
        <v>9257779</v>
      </c>
      <c r="J1888" s="76">
        <v>0</v>
      </c>
      <c r="K1888" s="76">
        <v>0</v>
      </c>
      <c r="L1888" s="76">
        <v>0</v>
      </c>
      <c r="M1888" s="76">
        <v>3800000</v>
      </c>
      <c r="N1888" s="76">
        <v>3800000</v>
      </c>
      <c r="O1888" s="76">
        <v>5457779</v>
      </c>
    </row>
    <row r="1889" spans="1:15" ht="14.4" hidden="1" x14ac:dyDescent="0.2">
      <c r="A1889" s="75" t="s">
        <v>529</v>
      </c>
      <c r="B1889" s="75" t="s">
        <v>530</v>
      </c>
      <c r="C1889" s="59"/>
      <c r="D1889" s="75" t="s">
        <v>18</v>
      </c>
      <c r="E1889" s="75" t="s">
        <v>681</v>
      </c>
      <c r="F1889" s="75" t="s">
        <v>682</v>
      </c>
      <c r="G1889" s="76">
        <v>8376825</v>
      </c>
      <c r="H1889" s="76">
        <v>8376825</v>
      </c>
      <c r="I1889" s="76">
        <v>5000000</v>
      </c>
      <c r="J1889" s="76">
        <v>0</v>
      </c>
      <c r="K1889" s="76">
        <v>0</v>
      </c>
      <c r="L1889" s="76">
        <v>0</v>
      </c>
      <c r="M1889" s="76">
        <v>0</v>
      </c>
      <c r="N1889" s="76">
        <v>0</v>
      </c>
      <c r="O1889" s="76">
        <v>8376825</v>
      </c>
    </row>
    <row r="1890" spans="1:15" ht="14.4" hidden="1" x14ac:dyDescent="0.2">
      <c r="A1890" s="75" t="s">
        <v>529</v>
      </c>
      <c r="B1890" s="75" t="s">
        <v>530</v>
      </c>
      <c r="C1890" s="59"/>
      <c r="D1890" s="75" t="s">
        <v>18</v>
      </c>
      <c r="E1890" s="75" t="s">
        <v>683</v>
      </c>
      <c r="F1890" s="75" t="s">
        <v>684</v>
      </c>
      <c r="G1890" s="76">
        <v>5000000</v>
      </c>
      <c r="H1890" s="76">
        <v>5000000</v>
      </c>
      <c r="I1890" s="76">
        <v>5000000</v>
      </c>
      <c r="J1890" s="76">
        <v>0</v>
      </c>
      <c r="K1890" s="76">
        <v>0</v>
      </c>
      <c r="L1890" s="76">
        <v>0</v>
      </c>
      <c r="M1890" s="76">
        <v>0</v>
      </c>
      <c r="N1890" s="76">
        <v>0</v>
      </c>
      <c r="O1890" s="76">
        <v>5000000</v>
      </c>
    </row>
    <row r="1891" spans="1:15" ht="14.4" hidden="1" x14ac:dyDescent="0.2">
      <c r="A1891" s="75" t="s">
        <v>529</v>
      </c>
      <c r="B1891" s="75" t="s">
        <v>530</v>
      </c>
      <c r="C1891" s="59"/>
      <c r="D1891" s="75" t="s">
        <v>18</v>
      </c>
      <c r="E1891" s="75" t="s">
        <v>685</v>
      </c>
      <c r="F1891" s="75" t="s">
        <v>686</v>
      </c>
      <c r="G1891" s="76">
        <v>9096021</v>
      </c>
      <c r="H1891" s="76">
        <v>9096021</v>
      </c>
      <c r="I1891" s="76">
        <v>9096021</v>
      </c>
      <c r="J1891" s="76">
        <v>0</v>
      </c>
      <c r="K1891" s="76">
        <v>0</v>
      </c>
      <c r="L1891" s="76">
        <v>0</v>
      </c>
      <c r="M1891" s="76">
        <v>4080033</v>
      </c>
      <c r="N1891" s="76">
        <v>4080033</v>
      </c>
      <c r="O1891" s="76">
        <v>5015988</v>
      </c>
    </row>
    <row r="1892" spans="1:15" ht="14.4" hidden="1" x14ac:dyDescent="0.2">
      <c r="A1892" s="75" t="s">
        <v>529</v>
      </c>
      <c r="B1892" s="75" t="s">
        <v>530</v>
      </c>
      <c r="C1892" s="59"/>
      <c r="D1892" s="75" t="s">
        <v>18</v>
      </c>
      <c r="E1892" s="75" t="s">
        <v>687</v>
      </c>
      <c r="F1892" s="75" t="s">
        <v>688</v>
      </c>
      <c r="G1892" s="76">
        <v>9094747</v>
      </c>
      <c r="H1892" s="76">
        <v>9094747</v>
      </c>
      <c r="I1892" s="76">
        <v>9094747</v>
      </c>
      <c r="J1892" s="76">
        <v>0</v>
      </c>
      <c r="K1892" s="76">
        <v>0</v>
      </c>
      <c r="L1892" s="76">
        <v>0</v>
      </c>
      <c r="M1892" s="76">
        <v>4094747</v>
      </c>
      <c r="N1892" s="76">
        <v>4094747</v>
      </c>
      <c r="O1892" s="76">
        <v>5000000</v>
      </c>
    </row>
    <row r="1893" spans="1:15" ht="14.4" hidden="1" x14ac:dyDescent="0.2">
      <c r="A1893" s="75" t="s">
        <v>529</v>
      </c>
      <c r="B1893" s="75" t="s">
        <v>530</v>
      </c>
      <c r="C1893" s="59"/>
      <c r="D1893" s="75" t="s">
        <v>18</v>
      </c>
      <c r="E1893" s="75" t="s">
        <v>689</v>
      </c>
      <c r="F1893" s="75" t="s">
        <v>690</v>
      </c>
      <c r="G1893" s="76">
        <v>10653500</v>
      </c>
      <c r="H1893" s="76">
        <v>10653500</v>
      </c>
      <c r="I1893" s="76">
        <v>10653500</v>
      </c>
      <c r="J1893" s="76">
        <v>0</v>
      </c>
      <c r="K1893" s="76">
        <v>0</v>
      </c>
      <c r="L1893" s="76">
        <v>0</v>
      </c>
      <c r="M1893" s="76">
        <v>5653500</v>
      </c>
      <c r="N1893" s="76">
        <v>5653500</v>
      </c>
      <c r="O1893" s="76">
        <v>5000000</v>
      </c>
    </row>
    <row r="1894" spans="1:15" ht="14.4" hidden="1" x14ac:dyDescent="0.2">
      <c r="A1894" s="75" t="s">
        <v>529</v>
      </c>
      <c r="B1894" s="75" t="s">
        <v>530</v>
      </c>
      <c r="C1894" s="59"/>
      <c r="D1894" s="75" t="s">
        <v>18</v>
      </c>
      <c r="E1894" s="75" t="s">
        <v>691</v>
      </c>
      <c r="F1894" s="75" t="s">
        <v>692</v>
      </c>
      <c r="G1894" s="76">
        <v>11757691</v>
      </c>
      <c r="H1894" s="76">
        <v>11757691</v>
      </c>
      <c r="I1894" s="76">
        <v>11757691</v>
      </c>
      <c r="J1894" s="76">
        <v>0</v>
      </c>
      <c r="K1894" s="76">
        <v>0</v>
      </c>
      <c r="L1894" s="76">
        <v>0</v>
      </c>
      <c r="M1894" s="76">
        <v>6757691</v>
      </c>
      <c r="N1894" s="76">
        <v>6757691</v>
      </c>
      <c r="O1894" s="76">
        <v>5000000</v>
      </c>
    </row>
    <row r="1895" spans="1:15" ht="14.4" hidden="1" x14ac:dyDescent="0.2">
      <c r="A1895" s="75" t="s">
        <v>529</v>
      </c>
      <c r="B1895" s="75" t="s">
        <v>530</v>
      </c>
      <c r="C1895" s="59"/>
      <c r="D1895" s="75" t="s">
        <v>18</v>
      </c>
      <c r="E1895" s="75" t="s">
        <v>693</v>
      </c>
      <c r="F1895" s="75" t="s">
        <v>694</v>
      </c>
      <c r="G1895" s="76">
        <v>10484204</v>
      </c>
      <c r="H1895" s="76">
        <v>10484204</v>
      </c>
      <c r="I1895" s="76">
        <v>5484204</v>
      </c>
      <c r="J1895" s="76">
        <v>0</v>
      </c>
      <c r="K1895" s="76">
        <v>0</v>
      </c>
      <c r="L1895" s="76">
        <v>0</v>
      </c>
      <c r="M1895" s="76">
        <v>0</v>
      </c>
      <c r="N1895" s="76">
        <v>0</v>
      </c>
      <c r="O1895" s="76">
        <v>10484204</v>
      </c>
    </row>
    <row r="1896" spans="1:15" ht="14.4" hidden="1" x14ac:dyDescent="0.2">
      <c r="A1896" s="75" t="s">
        <v>529</v>
      </c>
      <c r="B1896" s="75" t="s">
        <v>530</v>
      </c>
      <c r="C1896" s="59"/>
      <c r="D1896" s="75" t="s">
        <v>18</v>
      </c>
      <c r="E1896" s="75" t="s">
        <v>695</v>
      </c>
      <c r="F1896" s="75" t="s">
        <v>696</v>
      </c>
      <c r="G1896" s="76">
        <v>10699596</v>
      </c>
      <c r="H1896" s="76">
        <v>10699596</v>
      </c>
      <c r="I1896" s="76">
        <v>5699596</v>
      </c>
      <c r="J1896" s="76">
        <v>0</v>
      </c>
      <c r="K1896" s="76">
        <v>0</v>
      </c>
      <c r="L1896" s="76">
        <v>0</v>
      </c>
      <c r="M1896" s="76">
        <v>0</v>
      </c>
      <c r="N1896" s="76">
        <v>0</v>
      </c>
      <c r="O1896" s="76">
        <v>10699596</v>
      </c>
    </row>
    <row r="1897" spans="1:15" ht="14.4" hidden="1" x14ac:dyDescent="0.2">
      <c r="A1897" s="75" t="s">
        <v>529</v>
      </c>
      <c r="B1897" s="75" t="s">
        <v>530</v>
      </c>
      <c r="C1897" s="59"/>
      <c r="D1897" s="75" t="s">
        <v>18</v>
      </c>
      <c r="E1897" s="75" t="s">
        <v>697</v>
      </c>
      <c r="F1897" s="75" t="s">
        <v>698</v>
      </c>
      <c r="G1897" s="76">
        <v>12191746</v>
      </c>
      <c r="H1897" s="76">
        <v>12191746</v>
      </c>
      <c r="I1897" s="76">
        <v>12191746</v>
      </c>
      <c r="J1897" s="76">
        <v>0</v>
      </c>
      <c r="K1897" s="76">
        <v>0</v>
      </c>
      <c r="L1897" s="76">
        <v>0</v>
      </c>
      <c r="M1897" s="76">
        <v>7191746</v>
      </c>
      <c r="N1897" s="76">
        <v>7191746</v>
      </c>
      <c r="O1897" s="76">
        <v>5000000</v>
      </c>
    </row>
    <row r="1898" spans="1:15" ht="14.4" hidden="1" x14ac:dyDescent="0.2">
      <c r="A1898" s="75" t="s">
        <v>529</v>
      </c>
      <c r="B1898" s="75" t="s">
        <v>530</v>
      </c>
      <c r="C1898" s="59"/>
      <c r="D1898" s="75" t="s">
        <v>18</v>
      </c>
      <c r="E1898" s="75" t="s">
        <v>699</v>
      </c>
      <c r="F1898" s="75" t="s">
        <v>700</v>
      </c>
      <c r="G1898" s="76">
        <v>11062442</v>
      </c>
      <c r="H1898" s="76">
        <v>11062442</v>
      </c>
      <c r="I1898" s="76">
        <v>11062442</v>
      </c>
      <c r="J1898" s="76">
        <v>0</v>
      </c>
      <c r="K1898" s="76">
        <v>0</v>
      </c>
      <c r="L1898" s="76">
        <v>0</v>
      </c>
      <c r="M1898" s="76">
        <v>6062442</v>
      </c>
      <c r="N1898" s="76">
        <v>6062442</v>
      </c>
      <c r="O1898" s="76">
        <v>5000000</v>
      </c>
    </row>
    <row r="1899" spans="1:15" ht="14.4" hidden="1" x14ac:dyDescent="0.2">
      <c r="A1899" s="75" t="s">
        <v>529</v>
      </c>
      <c r="B1899" s="75" t="s">
        <v>530</v>
      </c>
      <c r="C1899" s="59"/>
      <c r="D1899" s="75" t="s">
        <v>18</v>
      </c>
      <c r="E1899" s="75" t="s">
        <v>701</v>
      </c>
      <c r="F1899" s="75" t="s">
        <v>702</v>
      </c>
      <c r="G1899" s="76">
        <v>12456583</v>
      </c>
      <c r="H1899" s="76">
        <v>12456583</v>
      </c>
      <c r="I1899" s="76">
        <v>5000000</v>
      </c>
      <c r="J1899" s="76">
        <v>0</v>
      </c>
      <c r="K1899" s="76">
        <v>0</v>
      </c>
      <c r="L1899" s="76">
        <v>0</v>
      </c>
      <c r="M1899" s="76">
        <v>0</v>
      </c>
      <c r="N1899" s="76">
        <v>0</v>
      </c>
      <c r="O1899" s="76">
        <v>12456583</v>
      </c>
    </row>
    <row r="1900" spans="1:15" ht="14.4" hidden="1" x14ac:dyDescent="0.2">
      <c r="A1900" s="75" t="s">
        <v>529</v>
      </c>
      <c r="B1900" s="75" t="s">
        <v>530</v>
      </c>
      <c r="C1900" s="59"/>
      <c r="D1900" s="75" t="s">
        <v>18</v>
      </c>
      <c r="E1900" s="75" t="s">
        <v>703</v>
      </c>
      <c r="F1900" s="75" t="s">
        <v>704</v>
      </c>
      <c r="G1900" s="76">
        <v>10377653</v>
      </c>
      <c r="H1900" s="76">
        <v>10377653</v>
      </c>
      <c r="I1900" s="76">
        <v>5377653</v>
      </c>
      <c r="J1900" s="76">
        <v>0</v>
      </c>
      <c r="K1900" s="76">
        <v>0</v>
      </c>
      <c r="L1900" s="76">
        <v>0</v>
      </c>
      <c r="M1900" s="76">
        <v>0</v>
      </c>
      <c r="N1900" s="76">
        <v>0</v>
      </c>
      <c r="O1900" s="76">
        <v>10377653</v>
      </c>
    </row>
    <row r="1901" spans="1:15" ht="14.4" hidden="1" x14ac:dyDescent="0.2">
      <c r="A1901" s="75" t="s">
        <v>529</v>
      </c>
      <c r="B1901" s="75" t="s">
        <v>530</v>
      </c>
      <c r="C1901" s="59"/>
      <c r="D1901" s="75" t="s">
        <v>18</v>
      </c>
      <c r="E1901" s="75" t="s">
        <v>223</v>
      </c>
      <c r="F1901" s="75" t="s">
        <v>224</v>
      </c>
      <c r="G1901" s="76">
        <v>4000000</v>
      </c>
      <c r="H1901" s="76">
        <v>4000000</v>
      </c>
      <c r="I1901" s="76">
        <v>4000000</v>
      </c>
      <c r="J1901" s="76">
        <v>0</v>
      </c>
      <c r="K1901" s="76">
        <v>0</v>
      </c>
      <c r="L1901" s="76">
        <v>0</v>
      </c>
      <c r="M1901" s="76">
        <v>268524.42</v>
      </c>
      <c r="N1901" s="76">
        <v>268524.42</v>
      </c>
      <c r="O1901" s="76">
        <v>3731475.58</v>
      </c>
    </row>
    <row r="1902" spans="1:15" ht="14.4" hidden="1" x14ac:dyDescent="0.2">
      <c r="A1902" s="75" t="s">
        <v>529</v>
      </c>
      <c r="B1902" s="75" t="s">
        <v>530</v>
      </c>
      <c r="C1902" s="59"/>
      <c r="D1902" s="75" t="s">
        <v>18</v>
      </c>
      <c r="E1902" s="75" t="s">
        <v>227</v>
      </c>
      <c r="F1902" s="75" t="s">
        <v>228</v>
      </c>
      <c r="G1902" s="76">
        <v>4000000</v>
      </c>
      <c r="H1902" s="76">
        <v>4000000</v>
      </c>
      <c r="I1902" s="76">
        <v>4000000</v>
      </c>
      <c r="J1902" s="76">
        <v>0</v>
      </c>
      <c r="K1902" s="76">
        <v>0</v>
      </c>
      <c r="L1902" s="76">
        <v>0</v>
      </c>
      <c r="M1902" s="76">
        <v>268524.42</v>
      </c>
      <c r="N1902" s="76">
        <v>268524.42</v>
      </c>
      <c r="O1902" s="76">
        <v>3731475.58</v>
      </c>
    </row>
    <row r="1903" spans="1:15" ht="14.4" hidden="1" x14ac:dyDescent="0.2">
      <c r="A1903" s="75" t="s">
        <v>529</v>
      </c>
      <c r="B1903" s="75" t="s">
        <v>530</v>
      </c>
      <c r="C1903" s="59"/>
      <c r="D1903" s="75" t="s">
        <v>18</v>
      </c>
      <c r="E1903" s="75" t="s">
        <v>237</v>
      </c>
      <c r="F1903" s="75" t="s">
        <v>238</v>
      </c>
      <c r="G1903" s="76">
        <v>0</v>
      </c>
      <c r="H1903" s="76">
        <v>471062</v>
      </c>
      <c r="I1903" s="76">
        <v>0</v>
      </c>
      <c r="J1903" s="76">
        <v>0</v>
      </c>
      <c r="K1903" s="76">
        <v>0</v>
      </c>
      <c r="L1903" s="76">
        <v>0</v>
      </c>
      <c r="M1903" s="76">
        <v>0</v>
      </c>
      <c r="N1903" s="76">
        <v>0</v>
      </c>
      <c r="O1903" s="76">
        <v>471062</v>
      </c>
    </row>
    <row r="1904" spans="1:15" ht="14.4" hidden="1" x14ac:dyDescent="0.2">
      <c r="A1904" s="75" t="s">
        <v>529</v>
      </c>
      <c r="B1904" s="75" t="s">
        <v>530</v>
      </c>
      <c r="C1904" s="59"/>
      <c r="D1904" s="75" t="s">
        <v>18</v>
      </c>
      <c r="E1904" s="75" t="s">
        <v>239</v>
      </c>
      <c r="F1904" s="75" t="s">
        <v>240</v>
      </c>
      <c r="G1904" s="76">
        <v>0</v>
      </c>
      <c r="H1904" s="76">
        <v>471062</v>
      </c>
      <c r="I1904" s="76">
        <v>0</v>
      </c>
      <c r="J1904" s="76">
        <v>0</v>
      </c>
      <c r="K1904" s="76">
        <v>0</v>
      </c>
      <c r="L1904" s="76">
        <v>0</v>
      </c>
      <c r="M1904" s="76">
        <v>0</v>
      </c>
      <c r="N1904" s="76">
        <v>0</v>
      </c>
      <c r="O1904" s="76">
        <v>471062</v>
      </c>
    </row>
    <row r="1905" spans="1:21" ht="14.4" hidden="1" x14ac:dyDescent="0.2">
      <c r="A1905" s="75" t="s">
        <v>529</v>
      </c>
      <c r="B1905" s="75" t="s">
        <v>530</v>
      </c>
      <c r="C1905" s="59"/>
      <c r="D1905" s="75" t="s">
        <v>251</v>
      </c>
      <c r="E1905" s="75" t="s">
        <v>252</v>
      </c>
      <c r="F1905" s="75" t="s">
        <v>253</v>
      </c>
      <c r="G1905" s="76">
        <v>5465096</v>
      </c>
      <c r="H1905" s="76">
        <v>5465096</v>
      </c>
      <c r="I1905" s="76">
        <v>4208360</v>
      </c>
      <c r="J1905" s="76">
        <v>0</v>
      </c>
      <c r="K1905" s="76">
        <v>0</v>
      </c>
      <c r="L1905" s="76">
        <v>0</v>
      </c>
      <c r="M1905" s="76">
        <v>2748361.83</v>
      </c>
      <c r="N1905" s="76">
        <v>2748361.83</v>
      </c>
      <c r="O1905" s="76">
        <v>2716734.17</v>
      </c>
    </row>
    <row r="1906" spans="1:21" ht="14.4" hidden="1" x14ac:dyDescent="0.2">
      <c r="A1906" s="75" t="s">
        <v>529</v>
      </c>
      <c r="B1906" s="75" t="s">
        <v>530</v>
      </c>
      <c r="C1906" s="59"/>
      <c r="D1906" s="75" t="s">
        <v>251</v>
      </c>
      <c r="E1906" s="75" t="s">
        <v>272</v>
      </c>
      <c r="F1906" s="75" t="s">
        <v>273</v>
      </c>
      <c r="G1906" s="76">
        <v>5465096</v>
      </c>
      <c r="H1906" s="76">
        <v>5465096</v>
      </c>
      <c r="I1906" s="76">
        <v>4208360</v>
      </c>
      <c r="J1906" s="76">
        <v>0</v>
      </c>
      <c r="K1906" s="76">
        <v>0</v>
      </c>
      <c r="L1906" s="76">
        <v>0</v>
      </c>
      <c r="M1906" s="76">
        <v>2748361.83</v>
      </c>
      <c r="N1906" s="76">
        <v>2748361.83</v>
      </c>
      <c r="O1906" s="76">
        <v>2716734.17</v>
      </c>
    </row>
    <row r="1907" spans="1:21" ht="14.4" hidden="1" x14ac:dyDescent="0.2">
      <c r="A1907" s="75" t="s">
        <v>529</v>
      </c>
      <c r="B1907" s="75" t="s">
        <v>530</v>
      </c>
      <c r="C1907" s="59"/>
      <c r="D1907" s="75" t="s">
        <v>251</v>
      </c>
      <c r="E1907" s="75" t="s">
        <v>274</v>
      </c>
      <c r="F1907" s="75" t="s">
        <v>275</v>
      </c>
      <c r="G1907" s="76">
        <v>5465096</v>
      </c>
      <c r="H1907" s="76">
        <v>5465096</v>
      </c>
      <c r="I1907" s="76">
        <v>4208360</v>
      </c>
      <c r="J1907" s="76">
        <v>0</v>
      </c>
      <c r="K1907" s="76">
        <v>0</v>
      </c>
      <c r="L1907" s="76">
        <v>0</v>
      </c>
      <c r="M1907" s="76">
        <v>2748361.83</v>
      </c>
      <c r="N1907" s="76">
        <v>2748361.83</v>
      </c>
      <c r="O1907" s="76">
        <v>2716734.17</v>
      </c>
    </row>
    <row r="1909" spans="1:21" ht="14.4" x14ac:dyDescent="0.3">
      <c r="G1909" s="63"/>
      <c r="H1909" s="63"/>
      <c r="M1909" s="63"/>
      <c r="N1909" s="63"/>
      <c r="O1909" s="63"/>
      <c r="P1909" s="64"/>
    </row>
    <row r="1910" spans="1:21" ht="14.4" x14ac:dyDescent="0.3">
      <c r="R1910"/>
      <c r="S1910"/>
      <c r="T1910"/>
      <c r="U1910"/>
    </row>
    <row r="1911" spans="1:21" ht="15.6" x14ac:dyDescent="0.25">
      <c r="R1911" s="94"/>
      <c r="S1911" s="94"/>
      <c r="T1911" s="94"/>
      <c r="U1911" s="94"/>
    </row>
    <row r="1912" spans="1:21" x14ac:dyDescent="0.25">
      <c r="R1912" s="67"/>
      <c r="S1912" s="68"/>
      <c r="T1912" s="68"/>
      <c r="U1912" s="72"/>
    </row>
    <row r="1913" spans="1:21" ht="14.4" x14ac:dyDescent="0.3">
      <c r="R1913"/>
      <c r="S1913" s="69"/>
      <c r="T1913" s="69"/>
      <c r="U1913" s="73"/>
    </row>
    <row r="1914" spans="1:21" ht="14.4" x14ac:dyDescent="0.3">
      <c r="G1914"/>
      <c r="H1914"/>
      <c r="I1914"/>
      <c r="J1914"/>
      <c r="R1914"/>
      <c r="S1914" s="69"/>
      <c r="T1914" s="69"/>
      <c r="U1914" s="73"/>
    </row>
    <row r="1915" spans="1:21" ht="15.6" customHeight="1" x14ac:dyDescent="0.3">
      <c r="G1915" s="66"/>
      <c r="H1915" s="66"/>
      <c r="I1915" s="86"/>
      <c r="J1915" s="65"/>
      <c r="R1915"/>
      <c r="S1915" s="69"/>
      <c r="T1915" s="69"/>
      <c r="U1915" s="73"/>
    </row>
    <row r="1916" spans="1:21" ht="14.4" x14ac:dyDescent="0.3">
      <c r="G1916" s="67"/>
      <c r="H1916" s="68"/>
      <c r="I1916" s="68"/>
      <c r="J1916" s="87" t="s">
        <v>16</v>
      </c>
      <c r="R1916"/>
      <c r="S1916" s="69"/>
      <c r="T1916" s="69"/>
      <c r="U1916" s="73"/>
    </row>
    <row r="1917" spans="1:21" ht="14.4" x14ac:dyDescent="0.3">
      <c r="G1917"/>
      <c r="H1917" s="69"/>
      <c r="I1917" s="69"/>
      <c r="J1917" s="88" t="e">
        <f>+I1917/H1917</f>
        <v>#DIV/0!</v>
      </c>
      <c r="R1917"/>
      <c r="S1917" s="69"/>
      <c r="T1917" s="69"/>
      <c r="U1917" s="73"/>
    </row>
    <row r="1918" spans="1:21" ht="14.4" x14ac:dyDescent="0.3">
      <c r="G1918"/>
      <c r="H1918" s="69"/>
      <c r="I1918" s="69"/>
      <c r="J1918" s="88" t="e">
        <f t="shared" ref="J1918:J1922" si="60">+I1918/H1918</f>
        <v>#DIV/0!</v>
      </c>
      <c r="R1918"/>
      <c r="S1918" s="69"/>
      <c r="T1918" s="69"/>
      <c r="U1918" s="73"/>
    </row>
    <row r="1919" spans="1:21" ht="15.6" x14ac:dyDescent="0.3">
      <c r="G1919"/>
      <c r="H1919" s="69"/>
      <c r="I1919" s="69"/>
      <c r="J1919" s="88" t="e">
        <f t="shared" si="60"/>
        <v>#DIV/0!</v>
      </c>
      <c r="R1919" s="70"/>
      <c r="S1919" s="71"/>
      <c r="T1919" s="71"/>
      <c r="U1919" s="74"/>
    </row>
    <row r="1920" spans="1:21" ht="14.4" x14ac:dyDescent="0.3">
      <c r="G1920"/>
      <c r="H1920" s="69"/>
      <c r="I1920" s="69"/>
      <c r="J1920" s="88">
        <v>0</v>
      </c>
      <c r="R1920"/>
      <c r="S1920"/>
      <c r="T1920"/>
      <c r="U1920"/>
    </row>
    <row r="1921" spans="7:10" ht="14.4" x14ac:dyDescent="0.3">
      <c r="G1921"/>
      <c r="H1921" s="69"/>
      <c r="I1921" s="69"/>
      <c r="J1921" s="88" t="e">
        <f t="shared" si="60"/>
        <v>#DIV/0!</v>
      </c>
    </row>
    <row r="1922" spans="7:10" ht="14.4" x14ac:dyDescent="0.3">
      <c r="G1922"/>
      <c r="H1922" s="69"/>
      <c r="I1922" s="69"/>
      <c r="J1922" s="88" t="e">
        <f t="shared" si="60"/>
        <v>#DIV/0!</v>
      </c>
    </row>
    <row r="1923" spans="7:10" ht="15.6" x14ac:dyDescent="0.3">
      <c r="G1923" s="70"/>
      <c r="H1923" s="71"/>
      <c r="I1923" s="71"/>
      <c r="J1923" s="89" t="e">
        <f>+I1923/H1923</f>
        <v>#DIV/0!</v>
      </c>
    </row>
    <row r="1924" spans="7:10" ht="14.4" x14ac:dyDescent="0.3">
      <c r="G1924"/>
      <c r="H1924"/>
      <c r="I1924"/>
      <c r="J1924"/>
    </row>
  </sheetData>
  <autoFilter ref="A5:P1907" xr:uid="{00000000-0009-0000-0000-000001000000}">
    <filterColumn colId="0">
      <filters>
        <filter val="21375806"/>
      </filters>
    </filterColumn>
  </autoFilter>
  <mergeCells count="3">
    <mergeCell ref="A2:P2"/>
    <mergeCell ref="A3:P3"/>
    <mergeCell ref="R1911:U1911"/>
  </mergeCells>
  <phoneticPr fontId="18" type="noConversion"/>
  <conditionalFormatting sqref="J1916">
    <cfRule type="iconSet" priority="2">
      <iconSet>
        <cfvo type="percent" val="0"/>
        <cfvo type="percent" val="33"/>
        <cfvo type="percent" val="67"/>
      </iconSet>
    </cfRule>
  </conditionalFormatting>
  <conditionalFormatting sqref="P2:P4">
    <cfRule type="iconSet" priority="7">
      <iconSet>
        <cfvo type="percent" val="0"/>
        <cfvo type="percent" val="33"/>
        <cfvo type="percent" val="67"/>
      </iconSet>
    </cfRule>
  </conditionalFormatting>
  <conditionalFormatting sqref="P5">
    <cfRule type="iconSet" priority="5">
      <iconSet>
        <cfvo type="percent" val="0"/>
        <cfvo type="percent" val="33"/>
        <cfvo type="percent" val="67"/>
      </iconSet>
    </cfRule>
  </conditionalFormatting>
  <conditionalFormatting sqref="P6:P1865">
    <cfRule type="iconSet" priority="26">
      <iconSet>
        <cfvo type="percent" val="0"/>
        <cfvo type="percent" val="33"/>
        <cfvo type="percent" val="67"/>
      </iconSet>
    </cfRule>
  </conditionalFormatting>
  <conditionalFormatting sqref="U1912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1</v>
      </c>
      <c r="B1" t="s">
        <v>2</v>
      </c>
      <c r="C1" t="s">
        <v>730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529</v>
      </c>
      <c r="B2" t="s">
        <v>530</v>
      </c>
      <c r="C2" t="s">
        <v>725</v>
      </c>
      <c r="D2" t="s">
        <v>18</v>
      </c>
      <c r="E2" t="s">
        <v>19</v>
      </c>
      <c r="F2" t="s">
        <v>19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529</v>
      </c>
      <c r="B3" t="s">
        <v>530</v>
      </c>
      <c r="C3" t="s">
        <v>725</v>
      </c>
      <c r="D3" t="s">
        <v>18</v>
      </c>
      <c r="E3" t="s">
        <v>19</v>
      </c>
      <c r="F3" t="s">
        <v>19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abSelected="1" zoomScaleNormal="100" workbookViewId="0">
      <selection activeCell="J19" sqref="J19"/>
    </sheetView>
  </sheetViews>
  <sheetFormatPr baseColWidth="10" defaultRowHeight="14.4" x14ac:dyDescent="0.3"/>
  <cols>
    <col min="1" max="1" width="3.88671875" customWidth="1"/>
    <col min="2" max="2" width="53" bestFit="1" customWidth="1"/>
    <col min="3" max="4" width="17.109375" bestFit="1" customWidth="1"/>
    <col min="5" max="5" width="13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14.33203125" customWidth="1"/>
    <col min="10" max="10" width="15.77734375" customWidth="1"/>
    <col min="11" max="11" width="18.88671875" bestFit="1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95" t="s">
        <v>766</v>
      </c>
      <c r="C6" s="95"/>
      <c r="D6" s="95"/>
      <c r="E6" s="95"/>
    </row>
    <row r="7" spans="2:14" hidden="1" x14ac:dyDescent="0.3">
      <c r="B7" s="2" t="s">
        <v>4</v>
      </c>
    </row>
    <row r="9" spans="2:14" x14ac:dyDescent="0.3">
      <c r="B9" s="78" t="s">
        <v>730</v>
      </c>
      <c r="C9" s="78" t="s">
        <v>726</v>
      </c>
      <c r="D9" s="78" t="s">
        <v>727</v>
      </c>
      <c r="E9" s="78" t="s">
        <v>731</v>
      </c>
      <c r="F9" s="17" t="s">
        <v>745</v>
      </c>
      <c r="G9" s="17" t="s">
        <v>746</v>
      </c>
      <c r="H9" s="17" t="s">
        <v>747</v>
      </c>
    </row>
    <row r="10" spans="2:14" x14ac:dyDescent="0.3">
      <c r="B10" s="61" t="s">
        <v>761</v>
      </c>
      <c r="C10" s="62">
        <v>50457694592.370003</v>
      </c>
      <c r="D10" s="62">
        <v>21129313166.509998</v>
      </c>
      <c r="E10" s="60">
        <v>0.41875304326141533</v>
      </c>
      <c r="F10" s="26">
        <v>0.9</v>
      </c>
      <c r="G10" s="28">
        <f>+E10-F10</f>
        <v>-0.4812469567385847</v>
      </c>
      <c r="H10" s="8">
        <f>+G10*C10</f>
        <v>-24282611966.623005</v>
      </c>
      <c r="I10" s="4">
        <f>+J10-41.88</f>
        <v>10.619999999999997</v>
      </c>
      <c r="J10">
        <f>7.5*7</f>
        <v>52.5</v>
      </c>
    </row>
    <row r="11" spans="2:14" x14ac:dyDescent="0.3">
      <c r="B11" t="s">
        <v>706</v>
      </c>
      <c r="C11" s="8">
        <v>9666777421</v>
      </c>
      <c r="D11" s="8">
        <v>4123664230.1300001</v>
      </c>
      <c r="E11" s="77">
        <v>0.4265810673546489</v>
      </c>
      <c r="F11" s="26">
        <v>0.9</v>
      </c>
      <c r="G11" s="28">
        <f>+E11-F11</f>
        <v>-0.47341893264535112</v>
      </c>
      <c r="H11" s="8">
        <f t="shared" ref="H11:H30" si="0">+G11*C11</f>
        <v>-4576435448.7700005</v>
      </c>
      <c r="I11" s="4"/>
      <c r="K11" s="4"/>
      <c r="L11" s="4"/>
      <c r="M11" s="53"/>
    </row>
    <row r="12" spans="2:14" x14ac:dyDescent="0.3">
      <c r="B12" t="s">
        <v>707</v>
      </c>
      <c r="C12" s="8">
        <v>2754024057.3699999</v>
      </c>
      <c r="D12" s="8">
        <v>566629705.22000003</v>
      </c>
      <c r="E12" s="77">
        <v>0.20574609858750192</v>
      </c>
      <c r="F12" s="30">
        <v>0.9</v>
      </c>
      <c r="G12" s="31">
        <f t="shared" ref="G12:G30" si="1">+E12-F12</f>
        <v>-0.6942539014124981</v>
      </c>
      <c r="H12" s="29">
        <f t="shared" si="0"/>
        <v>-1911991946.4129999</v>
      </c>
      <c r="I12" s="79" t="s">
        <v>767</v>
      </c>
      <c r="K12" s="4"/>
      <c r="L12" s="4"/>
      <c r="M12" s="53"/>
      <c r="N12" s="54"/>
    </row>
    <row r="13" spans="2:14" x14ac:dyDescent="0.3">
      <c r="B13" t="s">
        <v>708</v>
      </c>
      <c r="C13" s="8">
        <v>3582410721</v>
      </c>
      <c r="D13" s="8">
        <v>1500710912.28</v>
      </c>
      <c r="E13" s="77">
        <v>0.41891090362220917</v>
      </c>
      <c r="F13" s="26">
        <v>0.9</v>
      </c>
      <c r="G13" s="28">
        <f t="shared" si="1"/>
        <v>-0.48108909637779085</v>
      </c>
      <c r="H13" s="8">
        <f t="shared" si="0"/>
        <v>-1723458736.6200001</v>
      </c>
      <c r="I13" s="4"/>
      <c r="K13" s="4"/>
      <c r="L13" s="4"/>
      <c r="M13" s="53"/>
      <c r="N13" s="54"/>
    </row>
    <row r="14" spans="2:14" x14ac:dyDescent="0.3">
      <c r="B14" t="s">
        <v>709</v>
      </c>
      <c r="C14" s="8">
        <v>1849191175</v>
      </c>
      <c r="D14" s="8">
        <v>791942780.15999997</v>
      </c>
      <c r="E14" s="77">
        <v>0.42826441682537231</v>
      </c>
      <c r="F14" s="26">
        <v>0.9</v>
      </c>
      <c r="G14" s="28">
        <f t="shared" si="1"/>
        <v>-0.47173558317462772</v>
      </c>
      <c r="H14" s="8">
        <f t="shared" si="0"/>
        <v>-872329277.34000003</v>
      </c>
      <c r="I14" s="4"/>
      <c r="K14" s="4"/>
      <c r="L14" s="4"/>
      <c r="M14" s="53"/>
      <c r="N14" s="54"/>
    </row>
    <row r="15" spans="2:14" x14ac:dyDescent="0.3">
      <c r="B15" t="s">
        <v>710</v>
      </c>
      <c r="C15" s="8">
        <v>567581709</v>
      </c>
      <c r="D15" s="8">
        <v>259338923.33000001</v>
      </c>
      <c r="E15" s="77">
        <v>0.45691909943137371</v>
      </c>
      <c r="F15" s="26">
        <v>0.9</v>
      </c>
      <c r="G15" s="28">
        <f t="shared" si="1"/>
        <v>-0.44308090056862631</v>
      </c>
      <c r="H15" s="8">
        <f t="shared" si="0"/>
        <v>-251484614.76999998</v>
      </c>
      <c r="I15" s="4"/>
      <c r="K15" s="4"/>
      <c r="L15" s="4"/>
      <c r="M15" s="53"/>
      <c r="N15" s="54"/>
    </row>
    <row r="16" spans="2:14" x14ac:dyDescent="0.3">
      <c r="B16" t="s">
        <v>711</v>
      </c>
      <c r="C16" s="8">
        <v>346883756</v>
      </c>
      <c r="D16" s="8">
        <v>124065140.22</v>
      </c>
      <c r="E16" s="77">
        <v>0.35765624095698501</v>
      </c>
      <c r="F16" s="26">
        <v>0.9</v>
      </c>
      <c r="G16" s="28">
        <f t="shared" si="1"/>
        <v>-0.54234375904301502</v>
      </c>
      <c r="H16" s="8">
        <f t="shared" si="0"/>
        <v>-188130240.18000001</v>
      </c>
      <c r="I16" s="4"/>
      <c r="K16" s="4"/>
      <c r="L16" s="4"/>
      <c r="M16" s="53"/>
      <c r="N16" s="54"/>
    </row>
    <row r="17" spans="2:14" x14ac:dyDescent="0.3">
      <c r="B17" t="s">
        <v>712</v>
      </c>
      <c r="C17" s="8">
        <v>433512298</v>
      </c>
      <c r="D17" s="8">
        <v>159194658.21000001</v>
      </c>
      <c r="E17" s="77">
        <v>0.36722062775252573</v>
      </c>
      <c r="F17" s="30">
        <v>0.9</v>
      </c>
      <c r="G17" s="31">
        <f t="shared" si="1"/>
        <v>-0.53277937224747429</v>
      </c>
      <c r="H17" s="29">
        <f t="shared" si="0"/>
        <v>-230966409.99000001</v>
      </c>
      <c r="I17" s="4"/>
      <c r="K17" s="4"/>
      <c r="L17" s="4"/>
      <c r="M17" s="53"/>
      <c r="N17" s="54"/>
    </row>
    <row r="18" spans="2:14" x14ac:dyDescent="0.3">
      <c r="B18" t="s">
        <v>713</v>
      </c>
      <c r="C18" s="8">
        <v>180396029</v>
      </c>
      <c r="D18" s="8">
        <v>91686510.109999999</v>
      </c>
      <c r="E18" s="77">
        <v>0.50825126594111447</v>
      </c>
      <c r="F18" s="26">
        <v>0.9</v>
      </c>
      <c r="G18" s="28">
        <f t="shared" si="1"/>
        <v>-0.39174873405888555</v>
      </c>
      <c r="H18" s="8">
        <f t="shared" si="0"/>
        <v>-70669915.99000001</v>
      </c>
      <c r="I18" s="4"/>
      <c r="K18" s="4"/>
      <c r="L18" s="4"/>
      <c r="M18" s="53"/>
      <c r="N18" s="54"/>
    </row>
    <row r="19" spans="2:14" x14ac:dyDescent="0.3">
      <c r="B19" t="s">
        <v>714</v>
      </c>
      <c r="C19" s="8">
        <v>179594472</v>
      </c>
      <c r="D19" s="8">
        <v>55628305.399999999</v>
      </c>
      <c r="E19" s="77">
        <v>0.30974397363411049</v>
      </c>
      <c r="F19" s="26">
        <v>0.9</v>
      </c>
      <c r="G19" s="28">
        <f t="shared" si="1"/>
        <v>-0.59025602636588959</v>
      </c>
      <c r="H19" s="8">
        <f t="shared" si="0"/>
        <v>-106006719.40000002</v>
      </c>
      <c r="I19" s="55"/>
      <c r="K19" s="4"/>
      <c r="L19" s="4"/>
      <c r="M19" s="53"/>
      <c r="N19" s="54"/>
    </row>
    <row r="20" spans="2:14" x14ac:dyDescent="0.3">
      <c r="B20" t="s">
        <v>715</v>
      </c>
      <c r="C20" s="8">
        <v>2130698661</v>
      </c>
      <c r="D20" s="8">
        <v>1042312216.29</v>
      </c>
      <c r="E20" s="77">
        <v>0.48918799986517658</v>
      </c>
      <c r="F20" s="26">
        <v>0.9</v>
      </c>
      <c r="G20" s="28">
        <f t="shared" si="1"/>
        <v>-0.41081200013482344</v>
      </c>
      <c r="H20" s="8">
        <f t="shared" si="0"/>
        <v>-875316578.61000013</v>
      </c>
      <c r="I20" s="4"/>
      <c r="K20" s="4"/>
      <c r="L20" s="4"/>
      <c r="M20" s="53"/>
      <c r="N20" s="54"/>
    </row>
    <row r="21" spans="2:14" x14ac:dyDescent="0.3">
      <c r="B21" t="s">
        <v>716</v>
      </c>
      <c r="C21" s="8">
        <v>3439678631</v>
      </c>
      <c r="D21" s="8">
        <v>1546192704.97</v>
      </c>
      <c r="E21" s="77">
        <v>0.44951661792906605</v>
      </c>
      <c r="F21" s="26">
        <v>0.9</v>
      </c>
      <c r="G21" s="28">
        <f t="shared" si="1"/>
        <v>-0.45048338207093397</v>
      </c>
      <c r="H21" s="8">
        <f t="shared" si="0"/>
        <v>-1549518062.9300001</v>
      </c>
      <c r="I21" s="4"/>
      <c r="K21" s="4"/>
      <c r="L21" s="4"/>
      <c r="M21" s="53"/>
    </row>
    <row r="22" spans="2:14" x14ac:dyDescent="0.3">
      <c r="B22" t="s">
        <v>717</v>
      </c>
      <c r="C22" s="8">
        <v>3702126322</v>
      </c>
      <c r="D22" s="8">
        <v>1797845532.53</v>
      </c>
      <c r="E22" s="77">
        <v>0.48562511815068204</v>
      </c>
      <c r="F22" s="26">
        <v>0.9</v>
      </c>
      <c r="G22" s="28">
        <f t="shared" si="1"/>
        <v>-0.41437488184931798</v>
      </c>
      <c r="H22" s="8">
        <f t="shared" si="0"/>
        <v>-1534068157.2700002</v>
      </c>
      <c r="I22" s="4"/>
      <c r="K22" s="4"/>
      <c r="L22" s="4"/>
      <c r="M22" s="53"/>
      <c r="N22" s="54"/>
    </row>
    <row r="23" spans="2:14" x14ac:dyDescent="0.3">
      <c r="B23" t="s">
        <v>718</v>
      </c>
      <c r="C23" s="8">
        <v>3028596590</v>
      </c>
      <c r="D23" s="8">
        <v>1435422536.45</v>
      </c>
      <c r="E23" s="77">
        <v>0.47395633383117558</v>
      </c>
      <c r="F23" s="26">
        <v>0.9</v>
      </c>
      <c r="G23" s="28">
        <f t="shared" si="1"/>
        <v>-0.42604366616882444</v>
      </c>
      <c r="H23" s="8">
        <f t="shared" si="0"/>
        <v>-1290314394.55</v>
      </c>
      <c r="I23" s="4"/>
      <c r="K23" s="4"/>
      <c r="L23" s="4"/>
      <c r="M23" s="53"/>
      <c r="N23" s="54"/>
    </row>
    <row r="24" spans="2:14" x14ac:dyDescent="0.3">
      <c r="B24" t="s">
        <v>719</v>
      </c>
      <c r="C24" s="8">
        <v>3251719808</v>
      </c>
      <c r="D24" s="8">
        <v>1552695772.9200001</v>
      </c>
      <c r="E24" s="77">
        <v>0.47749986610162448</v>
      </c>
      <c r="F24" s="26">
        <v>0.9</v>
      </c>
      <c r="G24" s="28">
        <f t="shared" si="1"/>
        <v>-0.42250013389837554</v>
      </c>
      <c r="H24" s="8">
        <f t="shared" si="0"/>
        <v>-1373852054.28</v>
      </c>
      <c r="I24" s="4"/>
      <c r="K24" s="4"/>
      <c r="L24" s="4"/>
      <c r="M24" s="53"/>
      <c r="N24" s="54"/>
    </row>
    <row r="25" spans="2:14" x14ac:dyDescent="0.3">
      <c r="B25" t="s">
        <v>720</v>
      </c>
      <c r="C25" s="8">
        <v>3727615014</v>
      </c>
      <c r="D25" s="8">
        <v>1515691643.1600001</v>
      </c>
      <c r="E25" s="77">
        <v>0.40661163705678754</v>
      </c>
      <c r="F25" s="26">
        <v>0.9</v>
      </c>
      <c r="G25" s="28">
        <f t="shared" si="1"/>
        <v>-0.49338836294321248</v>
      </c>
      <c r="H25" s="8">
        <f t="shared" si="0"/>
        <v>-1839161869.4400001</v>
      </c>
      <c r="I25" s="55"/>
      <c r="K25" s="4"/>
      <c r="L25" s="4"/>
      <c r="M25" s="53"/>
    </row>
    <row r="26" spans="2:14" x14ac:dyDescent="0.3">
      <c r="B26" t="s">
        <v>721</v>
      </c>
      <c r="C26" s="8">
        <v>3417185439</v>
      </c>
      <c r="D26" s="8">
        <v>1580940413.6500001</v>
      </c>
      <c r="E26" s="77">
        <v>0.46264402148238232</v>
      </c>
      <c r="F26" s="26">
        <v>0.9</v>
      </c>
      <c r="G26" s="28">
        <f t="shared" si="1"/>
        <v>-0.43735597851761771</v>
      </c>
      <c r="H26" s="8">
        <f t="shared" si="0"/>
        <v>-1494526481.45</v>
      </c>
      <c r="I26" s="4"/>
      <c r="K26" s="4"/>
      <c r="L26" s="4"/>
      <c r="M26" s="53"/>
    </row>
    <row r="27" spans="2:14" x14ac:dyDescent="0.3">
      <c r="B27" t="s">
        <v>722</v>
      </c>
      <c r="C27" s="8">
        <v>1194849788</v>
      </c>
      <c r="D27" s="8">
        <v>543089508.48000002</v>
      </c>
      <c r="E27" s="77">
        <v>0.45452534195871658</v>
      </c>
      <c r="F27" s="26">
        <v>0.9</v>
      </c>
      <c r="G27" s="28">
        <f t="shared" si="1"/>
        <v>-0.44547465804128344</v>
      </c>
      <c r="H27" s="8">
        <f t="shared" si="0"/>
        <v>-532275300.72000003</v>
      </c>
      <c r="I27" s="4"/>
      <c r="K27" s="4"/>
      <c r="L27" s="4"/>
      <c r="M27" s="53"/>
    </row>
    <row r="28" spans="2:14" x14ac:dyDescent="0.3">
      <c r="B28" t="s">
        <v>723</v>
      </c>
      <c r="C28" s="8">
        <v>1723278206</v>
      </c>
      <c r="D28" s="8">
        <v>208063085.47</v>
      </c>
      <c r="E28" s="77">
        <v>0.12073679383025865</v>
      </c>
      <c r="F28" s="30">
        <v>0.9</v>
      </c>
      <c r="G28" s="31">
        <f t="shared" si="1"/>
        <v>-0.77926320616974132</v>
      </c>
      <c r="H28" s="29">
        <f t="shared" si="0"/>
        <v>-1342887299.9300001</v>
      </c>
      <c r="I28" s="79" t="s">
        <v>767</v>
      </c>
      <c r="K28" s="4"/>
      <c r="L28" s="4"/>
      <c r="M28" s="53"/>
    </row>
    <row r="29" spans="2:14" x14ac:dyDescent="0.3">
      <c r="B29" t="s">
        <v>724</v>
      </c>
      <c r="C29" s="8">
        <v>3125271680</v>
      </c>
      <c r="D29" s="8">
        <v>1575539534.03</v>
      </c>
      <c r="E29" s="77">
        <v>0.50412882313962537</v>
      </c>
      <c r="F29" s="26">
        <v>0.9</v>
      </c>
      <c r="G29" s="28">
        <f t="shared" si="1"/>
        <v>-0.39587117686037465</v>
      </c>
      <c r="H29" s="8">
        <f t="shared" si="0"/>
        <v>-1237204977.9700003</v>
      </c>
      <c r="I29" s="4"/>
      <c r="K29" s="4"/>
      <c r="L29" s="4"/>
      <c r="M29" s="53"/>
    </row>
    <row r="30" spans="2:14" x14ac:dyDescent="0.3">
      <c r="B30" t="s">
        <v>725</v>
      </c>
      <c r="C30" s="8">
        <v>2156302815</v>
      </c>
      <c r="D30" s="8">
        <v>658659053.5</v>
      </c>
      <c r="E30" s="77">
        <v>0.3054575864382944</v>
      </c>
      <c r="F30" s="26">
        <v>0.9</v>
      </c>
      <c r="G30" s="28">
        <f t="shared" si="1"/>
        <v>-0.59454241356170567</v>
      </c>
      <c r="H30" s="8">
        <f t="shared" si="0"/>
        <v>-1282013480.0000002</v>
      </c>
      <c r="I30" s="55"/>
      <c r="K30" s="4"/>
      <c r="L30" s="4"/>
      <c r="M30" s="53"/>
    </row>
    <row r="32" spans="2:14" x14ac:dyDescent="0.3">
      <c r="K32" s="4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1:E30">
    <cfRule type="cellIs" dxfId="35" priority="2" operator="lessThan">
      <formula>0.4</formula>
    </cfRule>
  </conditionalFormatting>
  <conditionalFormatting pivot="1" sqref="E11:E30">
    <cfRule type="cellIs" dxfId="34" priority="1" operator="lessThan">
      <formula>0.45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730</v>
      </c>
      <c r="B1" s="19" t="s">
        <v>726</v>
      </c>
      <c r="C1" s="19" t="s">
        <v>727</v>
      </c>
      <c r="D1" s="20" t="s">
        <v>731</v>
      </c>
      <c r="E1" s="17" t="s">
        <v>732</v>
      </c>
      <c r="F1" s="17" t="s">
        <v>733</v>
      </c>
    </row>
    <row r="2" spans="1:8" x14ac:dyDescent="0.3">
      <c r="A2" s="11" t="s">
        <v>724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734</v>
      </c>
    </row>
    <row r="3" spans="1:8" x14ac:dyDescent="0.3">
      <c r="A3" s="11" t="s">
        <v>717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734</v>
      </c>
    </row>
    <row r="4" spans="1:8" x14ac:dyDescent="0.3">
      <c r="A4" s="11" t="s">
        <v>719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734</v>
      </c>
    </row>
    <row r="5" spans="1:8" x14ac:dyDescent="0.3">
      <c r="A5" s="11" t="s">
        <v>718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734</v>
      </c>
    </row>
    <row r="6" spans="1:8" x14ac:dyDescent="0.3">
      <c r="A6" s="11" t="s">
        <v>711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734</v>
      </c>
    </row>
    <row r="7" spans="1:8" x14ac:dyDescent="0.3">
      <c r="A7" s="11" t="s">
        <v>708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734</v>
      </c>
    </row>
    <row r="8" spans="1:8" x14ac:dyDescent="0.3">
      <c r="A8" s="11" t="s">
        <v>706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734</v>
      </c>
    </row>
    <row r="9" spans="1:8" x14ac:dyDescent="0.3">
      <c r="A9" s="11" t="s">
        <v>716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734</v>
      </c>
    </row>
    <row r="10" spans="1:8" x14ac:dyDescent="0.3">
      <c r="A10" s="11" t="s">
        <v>713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734</v>
      </c>
      <c r="H10" t="s">
        <v>735</v>
      </c>
    </row>
    <row r="11" spans="1:8" hidden="1" x14ac:dyDescent="0.3">
      <c r="A11" s="11" t="s">
        <v>705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736</v>
      </c>
    </row>
    <row r="12" spans="1:8" x14ac:dyDescent="0.3">
      <c r="A12" s="11" t="s">
        <v>715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736</v>
      </c>
    </row>
    <row r="13" spans="1:8" x14ac:dyDescent="0.3">
      <c r="A13" s="11" t="s">
        <v>721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736</v>
      </c>
    </row>
    <row r="14" spans="1:8" x14ac:dyDescent="0.3">
      <c r="A14" s="11" t="s">
        <v>709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736</v>
      </c>
    </row>
    <row r="15" spans="1:8" x14ac:dyDescent="0.3">
      <c r="A15" s="11" t="s">
        <v>710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736</v>
      </c>
    </row>
    <row r="16" spans="1:8" x14ac:dyDescent="0.3">
      <c r="A16" s="11" t="s">
        <v>720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736</v>
      </c>
    </row>
    <row r="17" spans="1:8" x14ac:dyDescent="0.3">
      <c r="A17" s="11" t="s">
        <v>725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736</v>
      </c>
    </row>
    <row r="18" spans="1:8" x14ac:dyDescent="0.3">
      <c r="A18" s="11" t="s">
        <v>707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736</v>
      </c>
    </row>
    <row r="19" spans="1:8" x14ac:dyDescent="0.3">
      <c r="A19" s="11" t="s">
        <v>714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736</v>
      </c>
    </row>
    <row r="20" spans="1:8" x14ac:dyDescent="0.3">
      <c r="A20" s="11" t="s">
        <v>712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736</v>
      </c>
      <c r="H20" t="s">
        <v>735</v>
      </c>
    </row>
    <row r="21" spans="1:8" x14ac:dyDescent="0.3">
      <c r="A21" s="11" t="s">
        <v>722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737</v>
      </c>
    </row>
    <row r="22" spans="1:8" x14ac:dyDescent="0.3">
      <c r="A22" s="14" t="s">
        <v>723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737</v>
      </c>
      <c r="H22" t="s">
        <v>738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2" priority="1" operator="between">
      <formula>0.4</formula>
      <formula>0.3</formula>
    </cfRule>
    <cfRule type="cellIs" dxfId="1" priority="2" operator="lessThan">
      <formula>0.3</formula>
    </cfRule>
    <cfRule type="cellIs" dxfId="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2024-08-09T16:25:44Z</dcterms:modified>
</cp:coreProperties>
</file>