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3. EJECUCIÓN PRESUP/2024/2. LIQUIDACIÓN MENSUAL/11. NOVIEMBRE/"/>
    </mc:Choice>
  </mc:AlternateContent>
  <xr:revisionPtr revIDLastSave="102" documentId="8_{043C076E-AE11-4D51-A54D-10BE2D6961A4}" xr6:coauthVersionLast="47" xr6:coauthVersionMax="47" xr10:uidLastSave="{FC4C941F-DDE5-43A0-B51B-CD63F1BEC713}"/>
  <workbookProtection workbookAlgorithmName="SHA-512" workbookHashValue="PME7Vb+J4FIi5AHuPwQh0DTtyC9GiOUb/5c0XWLy7kf9KSVSRlGghT4NyaOj+wugs3cpGpKVRGMZ8CT5TBUOww==" workbookSaltValue="EVGH5KtBCtn57REA9QT2uQ==" workbookSpinCount="100000" lockStructure="1"/>
  <bookViews>
    <workbookView xWindow="-108" yWindow="-108" windowWidth="23256" windowHeight="12456" activeTab="3" xr2:uid="{00000000-000D-0000-FFFF-FFFF00000000}"/>
  </bookViews>
  <sheets>
    <sheet name="213 MCJ" sheetId="1" r:id="rId1"/>
    <sheet name="POR PROGRAMA" sheetId="2" r:id="rId2"/>
    <sheet name="Hoja2" sheetId="6" state="hidden" r:id="rId3"/>
    <sheet name="RESUMEN " sheetId="4" r:id="rId4"/>
    <sheet name="Hoja1" sheetId="5" state="hidden" r:id="rId5"/>
  </sheets>
  <definedNames>
    <definedName name="_xlnm._FilterDatabase" localSheetId="0" hidden="1">'213 MCJ'!$A$5:$H$2271</definedName>
    <definedName name="_xlnm._FilterDatabase" localSheetId="4" hidden="1">Hoja1!$A$1:$F$22</definedName>
    <definedName name="_xlnm._FilterDatabase" localSheetId="1" hidden="1">'POR PROGRAMA'!$A$5:$P$1928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  <c r="E6" i="1"/>
  <c r="H6" i="2"/>
  <c r="I6" i="2"/>
  <c r="J6" i="2"/>
  <c r="K6" i="2"/>
  <c r="L6" i="2"/>
  <c r="M6" i="2"/>
  <c r="N6" i="2"/>
  <c r="O6" i="2"/>
  <c r="G6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6" i="2" l="1"/>
  <c r="C6" i="1"/>
  <c r="D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6" i="1" l="1"/>
  <c r="Q1196" i="2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</calcChain>
</file>

<file path=xl/sharedStrings.xml><?xml version="1.0" encoding="utf-8"?>
<sst xmlns="http://schemas.openxmlformats.org/spreadsheetml/2006/main" count="10564" uniqueCount="794">
  <si>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</si>
  <si>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</si>
  <si>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</si>
  <si>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</si>
  <si>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</si>
  <si>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</si>
  <si>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</si>
  <si>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</si>
  <si>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</si>
  <si>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</si>
  <si>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</si>
  <si>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</si>
  <si>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</si>
  <si>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</si>
  <si>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</si>
  <si>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</si>
  <si>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</si>
  <si>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</si>
  <si>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001</t>
  </si>
  <si>
    <t/>
  </si>
  <si>
    <t>21374900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</si>
  <si>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</si>
  <si>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</si>
  <si>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</si>
  <si>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</si>
  <si>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</si>
  <si>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</si>
  <si>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</si>
  <si>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</si>
  <si>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</si>
  <si>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</si>
  <si>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</si>
  <si>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</si>
  <si>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</si>
  <si>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</si>
  <si>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</si>
  <si>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</si>
  <si>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</si>
  <si>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</si>
  <si>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</si>
  <si>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</si>
  <si>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</si>
  <si>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</si>
  <si>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</si>
  <si>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</si>
  <si>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</si>
  <si>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</si>
  <si>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</si>
  <si>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</si>
  <si>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</si>
  <si>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</si>
  <si>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</si>
  <si>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</si>
  <si>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</si>
  <si>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</si>
  <si>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</si>
  <si>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</si>
  <si>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</si>
  <si>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</si>
  <si>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</si>
  <si>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</si>
  <si>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</si>
  <si>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</si>
  <si>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</si>
  <si>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</si>
  <si>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</si>
  <si>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</si>
  <si>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</si>
  <si>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</si>
  <si>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</si>
  <si>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</si>
  <si>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</si>
  <si>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</si>
  <si>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</si>
  <si>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</si>
  <si>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</si>
  <si>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</si>
  <si>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</si>
  <si>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</si>
  <si>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</si>
  <si>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</si>
  <si>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</si>
  <si>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</si>
  <si>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</si>
  <si>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</si>
  <si>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</si>
  <si>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</si>
  <si>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</si>
  <si>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</si>
  <si>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</si>
  <si>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</si>
  <si>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</si>
  <si>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</si>
  <si>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</si>
  <si>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</si>
  <si>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</si>
  <si>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</si>
  <si>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</si>
  <si>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</si>
  <si>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</si>
  <si>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</si>
  <si>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</si>
  <si>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</si>
  <si>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</si>
  <si>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</si>
  <si>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</si>
  <si>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</si>
  <si>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</si>
  <si>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</si>
  <si>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</si>
  <si>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</si>
  <si>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</si>
  <si>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</si>
  <si>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</si>
  <si>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</si>
  <si>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</si>
  <si>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</si>
  <si>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</si>
  <si>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</si>
  <si>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</si>
  <si>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</si>
  <si>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</si>
  <si>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</si>
  <si>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</si>
  <si>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</si>
  <si>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</si>
  <si>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</si>
  <si>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</si>
  <si>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</si>
  <si>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</si>
  <si>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</si>
  <si>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</si>
  <si>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</si>
  <si>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</si>
  <si>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</si>
  <si>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</si>
  <si>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</si>
  <si>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</si>
  <si>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</si>
  <si>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</si>
  <si>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</si>
  <si>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</si>
  <si>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</si>
  <si>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</si>
  <si>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</si>
  <si>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</si>
  <si>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</si>
  <si>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</si>
  <si>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</si>
  <si>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</si>
  <si>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</si>
  <si>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</si>
  <si>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</si>
  <si>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</si>
  <si>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</si>
  <si>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</si>
  <si>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</si>
  <si>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</si>
  <si>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</si>
  <si>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</si>
  <si>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</si>
  <si>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</si>
  <si>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</si>
  <si>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</si>
  <si>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</si>
  <si>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</si>
  <si>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</si>
  <si>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</si>
  <si>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</si>
  <si>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</si>
  <si>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</si>
  <si>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</si>
  <si>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</si>
  <si>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</si>
  <si>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</si>
  <si>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</si>
  <si>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</si>
  <si>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</si>
  <si>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</si>
  <si>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</si>
  <si>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</si>
  <si>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</si>
  <si>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</si>
  <si>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</si>
  <si>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</si>
  <si>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</si>
  <si>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</si>
  <si>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</si>
  <si>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</si>
  <si>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</si>
  <si>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</si>
  <si>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</si>
  <si>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</si>
  <si>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</si>
  <si>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</si>
  <si>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</si>
  <si>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</si>
  <si>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</si>
  <si>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</si>
  <si>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</si>
  <si>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</si>
  <si>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</si>
  <si>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</si>
  <si>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</si>
  <si>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</si>
  <si>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</si>
  <si>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</si>
  <si>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</si>
  <si>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</si>
  <si>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</si>
  <si>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</si>
  <si>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</si>
  <si>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</si>
  <si>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</si>
  <si>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</si>
  <si>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</si>
  <si>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</si>
  <si>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</si>
  <si>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</si>
  <si>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</si>
  <si>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</si>
  <si>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</si>
  <si>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</si>
  <si>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</si>
  <si>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</si>
  <si>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</si>
  <si>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</si>
  <si>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</si>
  <si>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</si>
  <si>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</si>
  <si>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</si>
  <si>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</si>
  <si>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</si>
  <si>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</si>
  <si>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</si>
  <si>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</si>
  <si>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</si>
  <si>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</si>
  <si>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</si>
  <si>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</si>
  <si>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</si>
  <si>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</si>
  <si>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</si>
  <si>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</si>
  <si>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</si>
  <si>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</si>
  <si>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</si>
  <si>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</si>
  <si>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</si>
  <si>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</si>
  <si>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</si>
  <si>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</si>
  <si>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</si>
  <si>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</si>
  <si>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</si>
  <si>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</si>
  <si>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</si>
  <si>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</si>
  <si>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</si>
  <si>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</si>
  <si>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</si>
  <si>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</si>
  <si>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</si>
  <si>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</si>
  <si>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</si>
  <si>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</si>
  <si>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</si>
  <si>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</si>
  <si>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</si>
  <si>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</si>
  <si>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</si>
  <si>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</si>
  <si>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</si>
  <si>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</si>
  <si>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</si>
  <si>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</si>
  <si>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</si>
  <si>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</si>
  <si>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</si>
  <si>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</si>
  <si>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</si>
  <si>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</si>
  <si>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</si>
  <si>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</si>
  <si>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</si>
  <si>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</si>
  <si>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</si>
  <si>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</si>
  <si>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</si>
  <si>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</si>
  <si>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</si>
  <si>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</si>
  <si>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</si>
  <si>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</si>
  <si>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</si>
  <si>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</si>
  <si>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</si>
  <si>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</si>
  <si>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</si>
  <si>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</si>
  <si>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</si>
  <si>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</si>
  <si>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</si>
  <si>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</si>
  <si>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</si>
  <si>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</si>
  <si>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</si>
  <si>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</si>
  <si>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</si>
  <si>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</si>
  <si>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</si>
  <si>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</si>
  <si>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</si>
  <si>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</si>
  <si>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</si>
  <si>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</si>
  <si>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</si>
  <si>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</si>
  <si>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</si>
  <si>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</si>
  <si>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</si>
  <si>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</si>
  <si>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</si>
  <si>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</si>
  <si>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</si>
  <si>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</si>
  <si>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</si>
  <si>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</si>
  <si>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</si>
  <si>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</si>
  <si>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</si>
  <si>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</si>
  <si>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</si>
  <si>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</si>
  <si>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</si>
  <si>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</si>
  <si>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</si>
  <si>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</si>
  <si>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</si>
  <si>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</si>
  <si>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</si>
  <si>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</si>
  <si>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</si>
  <si>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</si>
  <si>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</si>
  <si>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</si>
  <si>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</si>
  <si>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</si>
  <si>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</si>
  <si>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</si>
  <si>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</si>
  <si>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</si>
  <si>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</si>
  <si>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</si>
  <si>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</si>
  <si>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</si>
  <si>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</si>
  <si>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</si>
  <si>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</si>
  <si>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</si>
  <si>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</si>
  <si>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</si>
  <si>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</si>
  <si>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</si>
  <si>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</si>
  <si>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</si>
  <si>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</si>
  <si>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</si>
  <si>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</si>
  <si>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</si>
  <si>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</si>
  <si>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</si>
  <si>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</si>
  <si>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</si>
  <si>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</si>
  <si>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</si>
  <si>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</si>
  <si>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</si>
  <si>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</si>
  <si>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</si>
  <si>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</si>
  <si>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</si>
  <si>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</si>
  <si>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</si>
  <si>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</si>
  <si>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</si>
  <si>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</si>
  <si>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</si>
  <si>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</si>
  <si>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</si>
  <si>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</si>
  <si>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</si>
  <si>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</si>
  <si>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</si>
  <si>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</si>
  <si>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</si>
  <si>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</si>
  <si>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</si>
  <si>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</si>
  <si>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</si>
  <si>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</si>
  <si>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</si>
  <si>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</si>
  <si>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</si>
  <si>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</si>
  <si>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</si>
  <si>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</si>
  <si>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</si>
  <si>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</si>
  <si>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</si>
  <si>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</si>
  <si>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</si>
  <si>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</si>
  <si>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</si>
  <si>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</si>
  <si>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</si>
  <si>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</si>
  <si>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</si>
  <si>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</si>
  <si>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</si>
  <si>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</si>
  <si>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</si>
  <si>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</si>
  <si>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</si>
  <si>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</si>
  <si>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</si>
  <si>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</si>
  <si>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</si>
  <si>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</si>
  <si>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</si>
  <si>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</si>
  <si>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</si>
  <si>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</si>
  <si>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</si>
  <si>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</si>
  <si>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</si>
  <si>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</si>
  <si>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</si>
  <si>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</si>
  <si>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</si>
  <si>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</si>
  <si>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</si>
  <si>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</si>
  <si>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</si>
  <si>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</si>
  <si>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</si>
  <si>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</si>
  <si>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</si>
  <si>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</si>
  <si>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</si>
  <si>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</si>
  <si>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</si>
  <si>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</si>
  <si>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</si>
  <si>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</si>
  <si>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</si>
  <si>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</si>
  <si>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</si>
  <si>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</si>
  <si>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</si>
  <si>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</si>
  <si>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</si>
  <si>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</si>
  <si>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</si>
  <si>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</si>
  <si>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</si>
  <si>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</si>
  <si>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</si>
  <si>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</si>
  <si>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</si>
  <si>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</si>
  <si>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</si>
  <si>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</si>
  <si>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</si>
  <si>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</si>
  <si>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</si>
  <si>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</si>
  <si>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</si>
  <si>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</si>
  <si>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</si>
  <si>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</si>
  <si>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</si>
  <si>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</si>
  <si>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</si>
  <si>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</si>
  <si>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</si>
  <si>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</si>
  <si>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</si>
  <si>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</si>
  <si>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</si>
  <si>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</si>
  <si>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</si>
  <si>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</si>
  <si>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</si>
  <si>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</si>
  <si>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</si>
  <si>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</si>
  <si>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</si>
  <si>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</si>
  <si>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</si>
  <si>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</si>
  <si>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</si>
  <si>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</si>
  <si>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</si>
  <si>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</si>
  <si>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</si>
  <si>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</si>
  <si>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</si>
  <si>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</si>
  <si>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</si>
  <si>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</si>
  <si>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</si>
  <si>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</si>
  <si>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</si>
  <si>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</si>
  <si>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</si>
  <si>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</si>
  <si>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</si>
  <si>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</si>
  <si>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</si>
  <si>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</si>
  <si>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</si>
  <si>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</si>
  <si>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</si>
  <si>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</si>
  <si>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</si>
  <si>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</si>
  <si>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</si>
  <si>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</si>
  <si>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</si>
  <si>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</si>
  <si>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</si>
  <si>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</si>
  <si>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</si>
  <si>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</si>
  <si>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</si>
  <si>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</si>
  <si>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</si>
  <si>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</si>
  <si>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</si>
  <si>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</si>
  <si>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</si>
  <si>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</si>
  <si>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</si>
  <si>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</si>
  <si>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</si>
  <si>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</si>
  <si>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</si>
  <si>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</si>
  <si>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</si>
  <si>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</si>
  <si>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</si>
  <si>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</si>
  <si>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</si>
  <si>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</si>
  <si>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</si>
  <si>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</si>
  <si>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</si>
  <si>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</si>
  <si>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</si>
  <si>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</si>
  <si>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</si>
  <si>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</si>
  <si>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</si>
  <si>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</si>
  <si>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</si>
  <si>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</si>
  <si>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</si>
  <si>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</si>
  <si>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</si>
  <si>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</si>
  <si>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</si>
  <si>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</si>
  <si>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</si>
  <si>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</si>
  <si>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</si>
  <si>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</si>
  <si>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</si>
  <si>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</si>
  <si>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</si>
  <si>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</si>
  <si>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</si>
  <si>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</si>
  <si>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</si>
  <si>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</si>
  <si>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</si>
  <si>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</si>
  <si>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</si>
  <si>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</si>
  <si>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</si>
  <si>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</si>
  <si>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</si>
  <si>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</si>
  <si>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</si>
  <si>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</si>
  <si>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</si>
  <si>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</si>
  <si>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</si>
  <si>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</si>
  <si>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</si>
  <si>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</si>
  <si>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</si>
  <si>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</si>
  <si>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</si>
  <si>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</si>
  <si>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</si>
  <si>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</si>
  <si>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</si>
  <si>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</si>
  <si>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</si>
  <si>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</si>
  <si>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</si>
  <si>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</si>
  <si>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</si>
  <si>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</si>
  <si>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</si>
  <si>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</si>
  <si>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</si>
  <si>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</si>
  <si>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</si>
  <si>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</si>
  <si>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</si>
  <si>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</si>
  <si>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</si>
  <si>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</si>
  <si>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</si>
  <si>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</si>
  <si>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</si>
  <si>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</si>
  <si>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</si>
  <si>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</si>
  <si>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</si>
  <si>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</si>
  <si>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</si>
  <si>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</si>
  <si>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</si>
  <si>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</si>
  <si>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</si>
  <si>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</si>
  <si>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</si>
  <si>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</si>
  <si>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</si>
  <si>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</si>
  <si>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</si>
  <si>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</si>
  <si>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</si>
  <si>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</si>
  <si>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</si>
  <si>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</si>
  <si>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</si>
  <si>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</si>
  <si>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</si>
  <si>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</si>
  <si>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</si>
  <si>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</si>
  <si>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</si>
  <si>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</si>
  <si>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</si>
  <si>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</si>
  <si>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</si>
  <si>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</si>
  <si>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</si>
  <si>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</si>
  <si>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</si>
  <si>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</si>
  <si>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</si>
  <si>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</si>
  <si>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</si>
  <si>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</si>
  <si>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</si>
  <si>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</si>
  <si>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</si>
  <si>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</si>
  <si>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</si>
  <si>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</si>
  <si>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</si>
  <si>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</si>
  <si>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</si>
  <si>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</si>
  <si>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</si>
  <si>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</si>
  <si>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</si>
  <si>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</si>
  <si>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</si>
  <si>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</si>
  <si>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</si>
  <si>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</si>
  <si>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</si>
  <si>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</si>
  <si>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</si>
  <si>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</si>
  <si>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</si>
  <si>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</si>
  <si>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</si>
  <si>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</si>
  <si>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</si>
  <si>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</si>
  <si>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</si>
  <si>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</si>
  <si>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</si>
  <si>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</si>
  <si>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</si>
  <si>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</si>
  <si>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</si>
  <si>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</si>
  <si>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</si>
  <si>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</si>
  <si>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</si>
  <si>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</si>
  <si>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</si>
  <si>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</si>
  <si>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</si>
  <si>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</si>
  <si>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</si>
  <si>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</si>
  <si>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</si>
  <si>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</si>
  <si>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</si>
  <si>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</si>
  <si>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</si>
  <si>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</si>
  <si>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</si>
  <si>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</si>
  <si>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</si>
  <si>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</si>
  <si>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</si>
  <si>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</si>
  <si>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</si>
  <si>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</si>
  <si>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E6070100175900</t>
  </si>
  <si>
    <t>Programas Y Subprogramas MCJ</t>
  </si>
  <si>
    <t xml:space="preserve">Porcentaje </t>
  </si>
  <si>
    <t>JULIO</t>
  </si>
  <si>
    <t>POR DEBAJO</t>
  </si>
  <si>
    <t>ES RECUPERABLE</t>
  </si>
  <si>
    <t>9 Pr / Sub</t>
  </si>
  <si>
    <t>DEBE ATENDERSE</t>
  </si>
  <si>
    <t>URGENTE</t>
  </si>
  <si>
    <t>2 Pr / Sub</t>
  </si>
  <si>
    <t>E-7</t>
  </si>
  <si>
    <t>TRANSFERENCIAS DE CAPITAL</t>
  </si>
  <si>
    <t>E-703</t>
  </si>
  <si>
    <t>TRANSF. DE C.TAL A ENTID. PRIV. SIN FINES DE LUCRO</t>
  </si>
  <si>
    <t>% Proyectado 90%</t>
  </si>
  <si>
    <t>% Sin. Ejecutar</t>
  </si>
  <si>
    <t>Monto Sin. Ejecutar</t>
  </si>
  <si>
    <t>E7030230074900</t>
  </si>
  <si>
    <t>FUNDACION PARQUE METROPOLITANO LA LIBERTAD (PARA LA CONCLUSION DEL DESARROLLO DE OBRAS DE MITIGACION DE RIESGO, CON PRIORIDAD EN LA</t>
  </si>
  <si>
    <t>E0050520075108</t>
  </si>
  <si>
    <t>SECRETARIA GENERAL IBEROAMERICANA-SEGIB (CUOTA ANUAL DE MEMBRESIA PARA EL PROGRAMA DE COOPERACION DE IBERORQUESTAS JUVENILES). (CUOTA</t>
  </si>
  <si>
    <t>BANCO POPULAR Y DE DESARROLLO COMUNAL. (BPDC) (SEGUN LEY NO. 4351 DEL 11 DE JULIO DE 1969, LEY ORGANICA DEL B.P.D.C. FINANCIADO EN PARTE POR LA</t>
  </si>
  <si>
    <t>ORGANIZACION DE ESTADOS IBEROAMERICANOS (CUOTA ANUAL DE MEMBRESIA, SEGUN DECLARACION DE MONTEVIDEO, XVI CUMBRE MONTEVIDEO-URUGUAY DE</t>
  </si>
  <si>
    <t>FUNDACION PARQUE METROPOLITANO LA LIBERTAD. (PARA CUBRIR LOS GASTOS DE LOS PROYECTOS Y PROGRAMAS QUE SE EFECTUEN CON LA FUNDACION PARQUE</t>
  </si>
  <si>
    <t>ASOCIACION LATINOAMERICANA DE ARCHIVOS. (PARA LA CUOTA DE MEMBRESIA ANUAL A LA ASOCIACION LATINOAMERICANA DE ARCHIVOS, SEGUN VII</t>
  </si>
  <si>
    <t>E-00202</t>
  </si>
  <si>
    <t>RECARGO DE FUNCIONES</t>
  </si>
  <si>
    <t>E6070100375900</t>
  </si>
  <si>
    <t>ORGANIZACIÓN DE ESTADOS IBEROAMERICANOS. (CUOTA ANUAL DEL PROGRAMA DE AYUDAS PARA EL DESARROLLO DE LOS ARCHIVOS IBEROAMERICANOS-IBERARCHIVOS-</t>
  </si>
  <si>
    <t>Actividades Centrales</t>
  </si>
  <si>
    <t>Gestión y Desarrollo Cultural</t>
  </si>
  <si>
    <t>Información y Comunicación</t>
  </si>
  <si>
    <t>Desarrollo Artístico y Extensión Musical</t>
  </si>
  <si>
    <t>Ministerio de Cultura Juvent. y Deportes</t>
  </si>
  <si>
    <t>ACTIVIDADES CENTRALES</t>
  </si>
  <si>
    <t>DIRECCIÓN DE BANDAS</t>
  </si>
  <si>
    <t>21374900 ACTIVIDADES CENTRALES</t>
  </si>
  <si>
    <t>21375800 DIRECCIÓN DE BANDAS</t>
  </si>
  <si>
    <t>E6070154174900</t>
  </si>
  <si>
    <t>ORGANISMO INTERNACIONAL DE JUVENTUD (OIJ)</t>
  </si>
  <si>
    <t>DIRECCIÓN DE PATRIMONIO CULTURAL</t>
  </si>
  <si>
    <t>MUSEO H. CULTURAL JUAN SANTAMARIA</t>
  </si>
  <si>
    <t>MUSEO RAFAEL A. CALDERON GUARDIA</t>
  </si>
  <si>
    <t>CENTRO C.H. JOSÉ FIGUERES FERRER</t>
  </si>
  <si>
    <t>DIRECCIÓN GESTIÓN SOCIOCULTURAL</t>
  </si>
  <si>
    <t>SISTEMA NAC. DE BIBLIOTECAS</t>
  </si>
  <si>
    <t>SISTEMA NAC. DE EDUCACIÓN MUSICAL</t>
  </si>
  <si>
    <t>CENTRO COSTAR. PRODUC. CINEMATOGRÁFICA</t>
  </si>
  <si>
    <t>CENTRO DE PRODUC. ARTÍSTICA Y CULTURAL</t>
  </si>
  <si>
    <t>DIRECCIÓN GRAL ARCHIVO NACIONAL</t>
  </si>
  <si>
    <t>CONSEJO NAC PERSONA JOVEN</t>
  </si>
  <si>
    <t>21375101 DIRECCIÓN DE PATRIMONIO CULTURAL</t>
  </si>
  <si>
    <t>21375104 MUSEO H. CULTURAL JUAN SANTAMARIA</t>
  </si>
  <si>
    <t>21375105 MUSEO RAFAEL A. CALDERON GUARDIA</t>
  </si>
  <si>
    <t>21375107 CENTRO C.H. JOSÉ FIGUERES FERRER</t>
  </si>
  <si>
    <t>21375300 DIRECCIÓN GESTIÓN SOCIOCULTURAL</t>
  </si>
  <si>
    <t>21375500 SISTEMA NAC. DE BIBLIOTECAS</t>
  </si>
  <si>
    <t>21375802 SISTEMA NAC. DE EDUCACIÓN MUSICAL</t>
  </si>
  <si>
    <t>21375805 CENTRO COSTAR. PRODUC. CINEMATOGRÁFICA</t>
  </si>
  <si>
    <t>21375806 CENTRO DE PRODUC. ARTÍSTICA Y CULTURAL</t>
  </si>
  <si>
    <t>21375900 DIRECCIÓN GRAL ARCHIVO NACIONAL</t>
  </si>
  <si>
    <t>21376000 CONSEJO NAC PERSONA JOVEN</t>
  </si>
  <si>
    <t>Liquidación al 30 de noviembre de 2024</t>
  </si>
  <si>
    <t>Liquidación al 30 denoviembre de 2024</t>
  </si>
  <si>
    <t>LIQUIDACIÓN GENERAL PROGRAMAS Y SUBPROGRAMAS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</si>
</sst>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  <numFmt numFmtId="167" formatCode="&quot;₡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70C0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8" fillId="0" borderId="0" xfId="0" applyFont="1"/>
    <xf numFmtId="10" fontId="8" fillId="0" borderId="0" xfId="2" applyNumberFormat="1" applyFont="1"/>
    <xf numFmtId="0" fontId="6" fillId="0" borderId="0" xfId="0" applyFont="1"/>
    <xf numFmtId="165" fontId="0" fillId="0" borderId="0" xfId="0" applyNumberFormat="1"/>
    <xf numFmtId="166" fontId="8" fillId="0" borderId="0" xfId="1" applyNumberFormat="1" applyFont="1"/>
    <xf numFmtId="166" fontId="6" fillId="0" borderId="0" xfId="1" applyNumberFormat="1" applyFont="1"/>
    <xf numFmtId="0" fontId="11" fillId="0" borderId="5" xfId="0" applyFont="1" applyBorder="1"/>
    <xf numFmtId="165" fontId="11" fillId="0" borderId="6" xfId="0" applyNumberFormat="1" applyFont="1" applyBorder="1"/>
    <xf numFmtId="10" fontId="11" fillId="0" borderId="6" xfId="0" applyNumberFormat="1" applyFont="1" applyBorder="1"/>
    <xf numFmtId="0" fontId="11" fillId="0" borderId="7" xfId="0" applyFont="1" applyBorder="1"/>
    <xf numFmtId="165" fontId="11" fillId="0" borderId="8" xfId="0" applyNumberFormat="1" applyFont="1" applyBorder="1"/>
    <xf numFmtId="10" fontId="11" fillId="0" borderId="8" xfId="0" applyNumberFormat="1" applyFont="1" applyBorder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5" fillId="2" borderId="1" xfId="0" applyFont="1" applyFill="1" applyBorder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9" fillId="9" borderId="1" xfId="0" applyFont="1" applyFill="1" applyBorder="1" applyAlignment="1">
      <alignment vertical="top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10" fontId="5" fillId="9" borderId="9" xfId="2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0" fontId="10" fillId="0" borderId="0" xfId="2" applyNumberFormat="1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6" fontId="5" fillId="0" borderId="0" xfId="3" applyNumberFormat="1" applyFont="1" applyFill="1" applyBorder="1" applyAlignment="1">
      <alignment horizontal="center" vertical="center" wrapText="1"/>
    </xf>
    <xf numFmtId="167" fontId="24" fillId="0" borderId="0" xfId="3" applyNumberFormat="1" applyFont="1" applyFill="1" applyBorder="1"/>
    <xf numFmtId="0" fontId="25" fillId="0" borderId="0" xfId="0" applyFont="1" applyAlignment="1">
      <alignment horizontal="center"/>
    </xf>
    <xf numFmtId="167" fontId="25" fillId="0" borderId="0" xfId="0" applyNumberFormat="1" applyFont="1"/>
    <xf numFmtId="10" fontId="5" fillId="0" borderId="0" xfId="2" applyNumberFormat="1" applyFont="1" applyFill="1" applyBorder="1" applyAlignment="1">
      <alignment horizontal="center" vertical="center" wrapText="1"/>
    </xf>
    <xf numFmtId="9" fontId="0" fillId="0" borderId="0" xfId="2" applyFont="1" applyFill="1" applyBorder="1" applyAlignment="1">
      <alignment horizontal="center"/>
    </xf>
    <xf numFmtId="9" fontId="25" fillId="0" borderId="0" xfId="2" applyFont="1" applyFill="1" applyBorder="1" applyAlignment="1">
      <alignment horizontal="center"/>
    </xf>
    <xf numFmtId="4" fontId="19" fillId="9" borderId="11" xfId="0" applyNumberFormat="1" applyFont="1" applyFill="1" applyBorder="1" applyAlignment="1">
      <alignment horizontal="right" vertical="center"/>
    </xf>
    <xf numFmtId="164" fontId="19" fillId="9" borderId="1" xfId="1" applyFont="1" applyFill="1" applyBorder="1" applyAlignment="1">
      <alignment vertical="top"/>
    </xf>
    <xf numFmtId="0" fontId="23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43" fontId="0" fillId="0" borderId="0" xfId="0" applyNumberFormat="1"/>
    <xf numFmtId="10" fontId="1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/>
    </xf>
    <xf numFmtId="10" fontId="26" fillId="0" borderId="0" xfId="2" applyNumberFormat="1" applyFont="1" applyAlignment="1">
      <alignment horizontal="center"/>
    </xf>
    <xf numFmtId="9" fontId="10" fillId="0" borderId="0" xfId="2" applyFont="1" applyAlignment="1">
      <alignment horizontal="center"/>
    </xf>
    <xf numFmtId="164" fontId="10" fillId="0" borderId="0" xfId="1" applyFont="1" applyFill="1" applyBorder="1"/>
    <xf numFmtId="4" fontId="3" fillId="0" borderId="0" xfId="4" applyNumberFormat="1" applyAlignment="1">
      <alignment horizontal="right" vertical="top"/>
    </xf>
    <xf numFmtId="164" fontId="0" fillId="0" borderId="0" xfId="1" applyFont="1" applyFill="1" applyBorder="1"/>
    <xf numFmtId="10" fontId="0" fillId="0" borderId="0" xfId="2" applyNumberFormat="1" applyFont="1" applyFill="1" applyBorder="1"/>
    <xf numFmtId="9" fontId="0" fillId="0" borderId="0" xfId="2" applyFont="1" applyFill="1" applyBorder="1"/>
    <xf numFmtId="10" fontId="7" fillId="0" borderId="0" xfId="2" applyNumberFormat="1" applyFont="1" applyFill="1" applyBorder="1"/>
    <xf numFmtId="10" fontId="7" fillId="0" borderId="10" xfId="2" applyNumberFormat="1" applyFont="1" applyFill="1" applyBorder="1"/>
    <xf numFmtId="0" fontId="5" fillId="2" borderId="0" xfId="0" applyFont="1" applyFill="1" applyAlignment="1">
      <alignment horizontal="center" vertical="center"/>
    </xf>
    <xf numFmtId="0" fontId="10" fillId="11" borderId="1" xfId="0" applyFont="1" applyFill="1" applyBorder="1" applyAlignment="1">
      <alignment vertical="top"/>
    </xf>
    <xf numFmtId="4" fontId="10" fillId="11" borderId="1" xfId="0" applyNumberFormat="1" applyFont="1" applyFill="1" applyBorder="1" applyAlignment="1">
      <alignment horizontal="right" vertical="top"/>
    </xf>
    <xf numFmtId="0" fontId="27" fillId="4" borderId="0" xfId="0" applyFont="1" applyFill="1"/>
    <xf numFmtId="165" fontId="27" fillId="4" borderId="0" xfId="0" applyNumberFormat="1" applyFont="1" applyFill="1"/>
    <xf numFmtId="10" fontId="27" fillId="4" borderId="0" xfId="0" applyNumberFormat="1" applyFont="1" applyFill="1"/>
    <xf numFmtId="0" fontId="17" fillId="9" borderId="1" xfId="0" applyFont="1" applyFill="1" applyBorder="1" applyAlignment="1">
      <alignment vertical="top"/>
    </xf>
    <xf numFmtId="10" fontId="5" fillId="9" borderId="1" xfId="2" applyNumberFormat="1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top"/>
    </xf>
    <xf numFmtId="10" fontId="7" fillId="11" borderId="1" xfId="2" applyNumberFormat="1" applyFont="1" applyFill="1" applyBorder="1"/>
    <xf numFmtId="0" fontId="9" fillId="3" borderId="1" xfId="0" applyFont="1" applyFill="1" applyBorder="1" applyAlignment="1">
      <alignment vertical="top"/>
    </xf>
    <xf numFmtId="10" fontId="7" fillId="3" borderId="1" xfId="2" applyNumberFormat="1" applyFont="1" applyFill="1" applyBorder="1"/>
    <xf numFmtId="10" fontId="7" fillId="8" borderId="1" xfId="2" applyNumberFormat="1" applyFont="1" applyFill="1" applyBorder="1"/>
    <xf numFmtId="0" fontId="6" fillId="0" borderId="1" xfId="0" applyFont="1" applyBorder="1"/>
    <xf numFmtId="0" fontId="9" fillId="0" borderId="0" xfId="0" applyFont="1"/>
    <xf numFmtId="0" fontId="28" fillId="0" borderId="0" xfId="0" applyFont="1" applyAlignment="1">
      <alignment horizontal="center"/>
    </xf>
    <xf numFmtId="0" fontId="4" fillId="0" borderId="0" xfId="0" applyFont="1"/>
    <xf numFmtId="166" fontId="9" fillId="0" borderId="0" xfId="1" applyNumberFormat="1" applyFont="1"/>
    <xf numFmtId="10" fontId="10" fillId="0" borderId="0" xfId="0" applyNumberFormat="1" applyFont="1"/>
    <xf numFmtId="0" fontId="20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9" borderId="12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Normal" xfId="0" builtinId="0"/>
    <cellStyle name="Normal 2" xfId="4" xr:uid="{6947010C-45D4-4095-B8C3-17EA6428737A}"/>
    <cellStyle name="Porcentaje" xfId="2" builtinId="5"/>
  </cellStyles>
  <dxfs count="4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</dxf>
    <dxf>
      <font>
        <color theme="4" tint="-0.499984740745262"/>
      </font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ont>
        <b/>
      </font>
    </dxf>
    <dxf>
      <fill>
        <patternFill patternType="solid">
          <bgColor theme="3" tint="0.59999389629810485"/>
        </patternFill>
      </fill>
    </dxf>
    <dxf>
      <numFmt numFmtId="14" formatCode="0.00%"/>
    </dxf>
    <dxf>
      <numFmt numFmtId="165" formatCode="[$₡-140A]#,##0.00"/>
      <fill>
        <patternFill patternType="solid">
          <fgColor indexed="64"/>
          <bgColor theme="4" tint="0.59999389629810485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7"/>
      </font>
    </dxf>
    <dxf>
      <font>
        <color theme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702838</xdr:colOff>
      <xdr:row>3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1101937</xdr:colOff>
      <xdr:row>3</xdr:row>
      <xdr:rowOff>211455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998220</xdr:colOff>
      <xdr:row>0</xdr:row>
      <xdr:rowOff>144780</xdr:rowOff>
    </xdr:from>
    <xdr:to>
      <xdr:col>3</xdr:col>
      <xdr:colOff>1206711</xdr:colOff>
      <xdr:row>4</xdr:row>
      <xdr:rowOff>93345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0" y="144780"/>
          <a:ext cx="4903681" cy="68008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lyn" refreshedDate="45630.481594907411" createdVersion="8" refreshedVersion="8" minRefreshableVersion="3" recordCount="1860" xr:uid="{BBFD0D3A-D4D7-4FC9-8C49-B5698C029492}">
  <cacheSource type="worksheet">
    <worksheetSource ref="A5:P1865" sheet="POR PROGRAMA"/>
  </cacheSource>
  <cacheFields count="17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49">
        <s v="213 Ministerio de Cultura Juvent. y Deportes"/>
        <s v="21374900 ACTIVIDADES CENTRALES"/>
        <s v="21375101 DIRECCIÓN DE PATRIMONIO CULTURAL"/>
        <s v="21375101 CENTRO INVEST. Y CONSERVACIÓN PATRIMONIO"/>
        <s v="21375102 MUSEO NACIONAL DE COSTA RICA"/>
        <s v="21375103 MUSEO DE ARTE COSTARRICENSE"/>
        <s v="21375104 MUSEO H. CULTURAL JUAN SANTAMARIA"/>
        <s v="21375104 MUSEO HISTORICO CULTURAL JUAN SANTAMARIA"/>
        <s v="21375105 MUSEO RAFAEL A. CALDERON GUARDIA"/>
        <s v="21375105 MUSEO DR. RAFAEL ANGEL CALDERON GUARDIA"/>
        <s v="21375106 MUSEO DE ARTE Y DISEÑO CONTEMPORÁNEO"/>
        <s v="21375107 CENTRO C.H. JOSÉ FIGUERES FERRER"/>
        <s v="21375107 CENTRO CULTURAL E HISTÓRICO JOSÉ FIGUERE"/>
        <s v="21375108 CASA DE LA CULTURA DE PUNTARENAS"/>
        <s v="21375300 DIRECCIÓN GESTIÓN SOCIOCULTURAL"/>
        <s v="21375300 Gestión y Desarrollo Cultural"/>
        <s v="21375500 SISTEMA NAC. DE BIBLIOTECAS"/>
        <s v="21375500 Información y Comunicación"/>
        <s v="21375800 DIRECCIÓN DE BANDAS"/>
        <s v="21375800 Desarrollo Artístico y Extensión Musical"/>
        <s v="21375801 CENTRO NACIONAL DE LA MÚSICA"/>
        <s v="21375802 SISTEMA NAC. DE EDUCACIÓN MUSICAL"/>
        <s v="21375802 SISTEMA NACIONAL DE EDUCACIÓN MUSICAL"/>
        <s v="21375803 TEATRO NACIONAL"/>
        <s v="21375804 TEATRO POPULAR MELICO SALAZAR"/>
        <s v="21375805 CENTRO COSTAR. PRODUC. CINEMATOGRÁFICA"/>
        <s v="21375805 CENTRO COSTAR. PRODUCCIÓN CINEMATOGRÁFIC"/>
        <s v="21375806 CENTRO DE PRODUC. ARTÍSTICA Y CULTURAL"/>
        <s v="21375806 CENTRO DE PRODUCCÓN ARTÍSTICA Y CULTURAL"/>
        <s v="21375900 DIRECCIÓN GRAL ARCHIVO NACIONAL"/>
        <s v="21375900 DIRECCIÓN GENERAL DE ARCHIVO NACIONAL"/>
        <s v="21376000 CONSEJO NAC PERSONA JOVEN"/>
        <s v="21376000 CONSEJO NAC.POLÍTICA PÚBLICA PERSONA JOV"/>
        <s v="21375300 D. GESTIÓN SOCIOCULTURAL" u="1"/>
        <s v="21375500 SIST. NACIONAL DE BIBLIOTECAS" u="1"/>
        <s v="21375300 DIRECCIÓN DE GESTIÓN SOCIOCULTURAL" u="1"/>
        <s v="213 Ministerio de Cultura y Juvent." u="1"/>
        <s v="213 Ministerio de Cultura y Juvent" u="1"/>
        <s v="21375101 DIRECCIÓN PATRIMONIO CULTURAL" u="1"/>
        <s v="21375104 MUSEO H. C. JUAN SANTAMARIA" u="1"/>
        <s v="21375107 CENTRO C. H. JOSÉ FIGUERE" u="1"/>
        <s v="21375300 D.GESTIÓN SOCIOCULTURAL" u="1"/>
        <s v="21375900 D.G. ARCHIVO NACIONAL" u="1"/>
        <s v="21375900 D.G.3 ARCHIVO NACIONAL" u="1"/>
        <s v="213 Ministerio de Cultura Juventud" u="1"/>
        <s v="21375300 DIRECCIÓN DESARROLLO SOCIOCULTURAL" u="1"/>
        <s v="21375500 SISTE. NAC. DE BIBLIOTECAS" u="1"/>
        <s v="21375300 GESTIÓN y DESARRPLLO CULTURAL" u="1"/>
        <s v="21375500 SISTEMA NACIONAL DE BIBLIOTECAS" u="1"/>
      </sharedItems>
    </cacheField>
    <cacheField name="Fondo" numFmtId="0">
      <sharedItems/>
    </cacheField>
    <cacheField name="PosPre" numFmtId="0">
      <sharedItems count="406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2"/>
        <s v="E-10201"/>
        <s v="E-10202"/>
        <s v="E-10203"/>
        <s v="E-10204"/>
        <s v="E-10299"/>
        <s v="E-103"/>
        <s v="E-10301"/>
        <s v="E-10302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503"/>
        <s v="E-10504"/>
        <s v="E-106"/>
        <s v="E-10601"/>
        <s v="E-107"/>
        <s v="E-10701"/>
        <s v="E-10703"/>
        <s v="E-108"/>
        <s v="E-10801"/>
        <s v="E-10804"/>
        <s v="E-10805"/>
        <s v="E-10806"/>
        <s v="E-10807"/>
        <s v="E-10808"/>
        <s v="E-10899"/>
        <s v="E-109"/>
        <s v="E-10999"/>
        <s v="E-199"/>
        <s v="E-19905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174900"/>
        <s v="E6070154574900"/>
        <s v="E6070155074900"/>
        <s v="E-5"/>
        <s v="E-501"/>
        <s v="E-50102"/>
        <s v="E-50103"/>
        <s v="E-50104"/>
        <s v="E-50105"/>
        <s v="E-50107"/>
        <s v="E-502"/>
        <s v="E-50299"/>
        <s v="E-599"/>
        <s v="E-59903"/>
        <s v="E-7"/>
        <s v="E-703"/>
        <s v="E7030230074900"/>
        <s v="E0040120075101"/>
        <s v="E0040520075101"/>
        <s v="E0050120075101"/>
        <s v="E0050220075101"/>
        <s v="E0050320075101"/>
        <s v="E-10402"/>
        <s v="E-10403"/>
        <s v="E-10702"/>
        <s v="E-19902"/>
        <s v="E-50199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104"/>
        <s v="E-10304"/>
        <s v="E-10305"/>
        <s v="E-19999"/>
        <s v="E-20302"/>
        <s v="E-20303"/>
        <s v="E-20305"/>
        <s v="E-29907"/>
        <s v="E6010320075102"/>
        <s v="E6010320275102"/>
        <s v="E0040120075103"/>
        <s v="E0040520075103"/>
        <s v="E0050120075103"/>
        <s v="E0050220075103"/>
        <s v="E0050320075103"/>
        <s v="E0050520075103"/>
        <s v="E-10101"/>
        <s v="E-10803"/>
        <s v="E6010320075103"/>
        <s v="E6010320275103"/>
        <s v="E6070100175103"/>
        <s v="E-50101"/>
        <s v="E-50201"/>
        <s v="E-59902"/>
        <s v="E0040120075104"/>
        <s v="E0040520075104"/>
        <s v="E0050120075104"/>
        <s v="E0050220075104"/>
        <s v="E0050320075104"/>
        <s v="E0050520075104"/>
        <s v="E6010320075104"/>
        <s v="E6010320275104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-50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00505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-10902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-10199"/>
        <s v="E6010320075801"/>
        <s v="E6010320275801"/>
        <s v="E60701001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-10401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0040120075806"/>
        <s v="E0040520075806"/>
        <s v="E0050120075806"/>
        <s v="E0050220075806"/>
        <s v="E0050320075806"/>
        <s v="E6010320075806"/>
        <s v="E6010320275806"/>
        <s v="E6040222075806"/>
        <s v="E-00202"/>
        <s v="E-00205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6070100375900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 u="1"/>
        <s v="E6010402876000" u="1"/>
        <s v="E6010402976000" u="1"/>
        <s v="E6010403076000" u="1"/>
        <s v="E6010403176000" u="1"/>
        <s v="E6010403276000" u="1"/>
        <s v="E6010403376000" u="1"/>
        <s v="E6010403476000" u="1"/>
        <s v="E6010403576000" u="1"/>
        <s v="E6010403676000" u="1"/>
        <s v="E6010403776000" u="1"/>
        <s v="E6010403876000" u="1"/>
        <s v="E6010403976000" u="1"/>
        <s v="E6010404076000" u="1"/>
        <s v="E6010404176000" u="1"/>
        <s v="E6010404276000" u="1"/>
        <s v="E6010404376000" u="1"/>
        <s v="E6010404476000" u="1"/>
        <s v="E6010404576000" u="1"/>
        <s v="E6010404676000" u="1"/>
        <s v="E6010404776000" u="1"/>
        <s v="E6010404876000" u="1"/>
        <s v="E6010404976000" u="1"/>
        <s v="E6010405076000" u="1"/>
        <s v="E6010405176000" u="1"/>
        <s v="E6010405276000" u="1"/>
        <s v="E6010405376000" u="1"/>
        <s v="E6010405476000" u="1"/>
        <s v="E6010405576000" u="1"/>
        <s v="E6010405676000" u="1"/>
        <s v="E6010405776000" u="1"/>
        <s v="E6010405876000" u="1"/>
        <s v="E6010405976000" u="1"/>
        <s v="E6010406076000" u="1"/>
        <s v="E6010406176000" u="1"/>
        <s v="E6010406276000" u="1"/>
        <s v="E6010406376000" u="1"/>
        <s v="E6010406476000" u="1"/>
        <s v="E6010406576000" u="1"/>
        <s v="E6010406676000" u="1"/>
        <s v="E6010406776000" u="1"/>
        <s v="E6010406876000" u="1"/>
        <s v="E6010406976000" u="1"/>
        <s v="E6010407076000" u="1"/>
        <s v="E6010407176000" u="1"/>
        <s v="E6010407276000" u="1"/>
        <s v="E6010407376000" u="1"/>
        <s v="E6010407476000" u="1"/>
        <s v="E6010407576000" u="1"/>
        <s v="E6010407676000" u="1"/>
        <s v="E6010407776000" u="1"/>
        <s v="E6010407876000" u="1"/>
        <s v="E6010407976000" u="1"/>
        <s v="E6010408076000" u="1"/>
        <s v="E6010408176000" u="1"/>
        <s v="E6010408276000" u="1"/>
      </sharedItems>
    </cacheField>
    <cacheField name="Desc.Pos.presupuestaria" numFmtId="0">
      <sharedItems/>
    </cacheField>
    <cacheField name="Ley de Presupuesto" numFmtId="0">
      <sharedItems containsSemiMixedTypes="0" containsString="0" containsNumber="1" containsInteger="1" minValue="0" maxValue="48895000000"/>
    </cacheField>
    <cacheField name="Presupuesto Actual" numFmtId="0">
      <sharedItems containsSemiMixedTypes="0" containsString="0" containsNumber="1" minValue="0" maxValue="49447250554.32"/>
    </cacheField>
    <cacheField name="Cuota Liberación" numFmtId="0">
      <sharedItems containsSemiMixedTypes="0" containsString="0" containsNumber="1" minValue="0" maxValue="49349386742.32"/>
    </cacheField>
    <cacheField name="Solicitado" numFmtId="0">
      <sharedItems containsSemiMixedTypes="0" containsString="0" containsNumber="1" minValue="0" maxValue="218342357.21000004"/>
    </cacheField>
    <cacheField name="Comprometido" numFmtId="0">
      <sharedItems containsSemiMixedTypes="0" containsString="0" containsNumber="1" minValue="0" maxValue="2441260349.9200001"/>
    </cacheField>
    <cacheField name="Recepción Mercancía" numFmtId="0">
      <sharedItems containsSemiMixedTypes="0" containsString="0" containsNumber="1" minValue="0" maxValue="269210463.57999998"/>
    </cacheField>
    <cacheField name="Devengado" numFmtId="0">
      <sharedItems containsSemiMixedTypes="0" containsString="0" containsNumber="1" minValue="0" maxValue="36519840550.630005"/>
    </cacheField>
    <cacheField name="Pagado" numFmtId="0">
      <sharedItems containsSemiMixedTypes="0" containsString="0" containsNumber="1" minValue="0" maxValue="35718755644.400002"/>
    </cacheField>
    <cacheField name="Disponible Presupuesto" numFmtId="0">
      <sharedItems containsSemiMixedTypes="0" containsString="0" containsNumber="1" minValue="0" maxValue="9998596832.9799995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0">
  <r>
    <s v="213"/>
    <s v="Ministerio de Cultura Juvent. y Deportes"/>
    <x v="0"/>
    <s v="001"/>
    <x v="0"/>
    <s v=""/>
    <n v="48895000000"/>
    <n v="49447250554.32"/>
    <n v="49349386742.32"/>
    <n v="218342357.21000004"/>
    <n v="2441260349.9200001"/>
    <n v="269210463.57999998"/>
    <n v="36519840550.630005"/>
    <n v="35718755644.400002"/>
    <n v="9998596832.9799995"/>
    <n v="0.73856160132728388"/>
  </r>
  <r>
    <s v="21374900"/>
    <s v="ACTIVIDADES CENTRALES"/>
    <x v="1"/>
    <s v="001"/>
    <x v="0"/>
    <s v=""/>
    <n v="8666777421"/>
    <n v="10171573049.950001"/>
    <n v="10076409237.950001"/>
    <n v="142201624.34"/>
    <n v="856759023.90999997"/>
    <n v="113256557.23"/>
    <n v="7863963998.5299997"/>
    <n v="7830497459.2700005"/>
    <n v="1195391845.9400001"/>
    <n v="0.77313154611504808"/>
  </r>
  <r>
    <s v="21374900"/>
    <s v="ACTIVIDADES CENTRALES"/>
    <x v="1"/>
    <s v="001"/>
    <x v="1"/>
    <s v="REMUNERACIONES"/>
    <n v="3216503639"/>
    <n v="3233496989"/>
    <n v="3230496989"/>
    <n v="0"/>
    <n v="71275391.730000004"/>
    <n v="0"/>
    <n v="2634965576.3099999"/>
    <n v="2620996577.1599998"/>
    <n v="527256020.95999998"/>
    <n v="0.81489656099073604"/>
  </r>
  <r>
    <s v="21374900"/>
    <s v="ACTIVIDADES CENTRALES"/>
    <x v="1"/>
    <s v="001"/>
    <x v="2"/>
    <s v="REMUNERACIONES BASICAS"/>
    <n v="1294197354"/>
    <n v="1368286556"/>
    <n v="1368286556"/>
    <n v="0"/>
    <n v="981512.68"/>
    <n v="0"/>
    <n v="1170723723.3499999"/>
    <n v="1170723723.3499999"/>
    <n v="196581319.97"/>
    <n v="0.85561296953209254"/>
  </r>
  <r>
    <s v="21374900"/>
    <s v="ACTIVIDADES CENTRALES"/>
    <x v="1"/>
    <s v="001"/>
    <x v="3"/>
    <s v="SUELDOS PARA CARGOS FIJOS"/>
    <n v="1279197354"/>
    <n v="1358286556"/>
    <n v="1358286556"/>
    <n v="0"/>
    <n v="981512.68"/>
    <n v="0"/>
    <n v="1161653795.8199999"/>
    <n v="1161653795.8199999"/>
    <n v="195651247.5"/>
    <n v="0.85523470043091554"/>
  </r>
  <r>
    <s v="21374900"/>
    <s v="ACTIVIDADES CENTRALES"/>
    <x v="1"/>
    <s v="001"/>
    <x v="4"/>
    <s v="SUPLENCIAS"/>
    <n v="15000000"/>
    <n v="10000000"/>
    <n v="10000000"/>
    <n v="0"/>
    <n v="0"/>
    <n v="0"/>
    <n v="9069927.5299999993"/>
    <n v="9069927.5299999993"/>
    <n v="930072.47"/>
    <n v="0.90699275299999993"/>
  </r>
  <r>
    <s v="21374900"/>
    <s v="ACTIVIDADES CENTRALES"/>
    <x v="1"/>
    <s v="001"/>
    <x v="5"/>
    <s v="REMUNERACIONES EVENTUALES"/>
    <n v="31100000"/>
    <n v="31100000"/>
    <n v="31100000"/>
    <n v="0"/>
    <n v="0"/>
    <n v="0"/>
    <n v="30236266.140000001"/>
    <n v="30236266.140000001"/>
    <n v="863733.86"/>
    <n v="0.97222720707395505"/>
  </r>
  <r>
    <s v="21374900"/>
    <s v="ACTIVIDADES CENTRALES"/>
    <x v="1"/>
    <s v="001"/>
    <x v="6"/>
    <s v="TIEMPO EXTRAORDINARIO"/>
    <n v="31100000"/>
    <n v="31100000"/>
    <n v="31100000"/>
    <n v="0"/>
    <n v="0"/>
    <n v="0"/>
    <n v="30236266.140000001"/>
    <n v="30236266.140000001"/>
    <n v="863733.86"/>
    <n v="0.97222720707395505"/>
  </r>
  <r>
    <s v="21374900"/>
    <s v="ACTIVIDADES CENTRALES"/>
    <x v="1"/>
    <s v="001"/>
    <x v="7"/>
    <s v="INCENTIVOS SALARIALES"/>
    <n v="1324502641"/>
    <n v="1265822367"/>
    <n v="1262822367"/>
    <n v="0"/>
    <n v="394454.51"/>
    <n v="0"/>
    <n v="949515448.36000001"/>
    <n v="949515448.36000001"/>
    <n v="315912464.13"/>
    <n v="0.75011745179566736"/>
  </r>
  <r>
    <s v="21374900"/>
    <s v="ACTIVIDADES CENTRALES"/>
    <x v="1"/>
    <s v="001"/>
    <x v="8"/>
    <s v="RETRIBUCION POR AÑOS SERVIDOS"/>
    <n v="407700000"/>
    <n v="382029655"/>
    <n v="379029655"/>
    <n v="0"/>
    <n v="105298.21"/>
    <n v="0"/>
    <n v="315616026.39999998"/>
    <n v="315616026.39999998"/>
    <n v="66308330.390000001"/>
    <n v="0.82615582918556407"/>
  </r>
  <r>
    <s v="21374900"/>
    <s v="ACTIVIDADES CENTRALES"/>
    <x v="1"/>
    <s v="001"/>
    <x v="9"/>
    <s v="RESTRICCION AL EJERCICIO LIBERAL DE LA PROFESION"/>
    <n v="437416065"/>
    <n v="406386780"/>
    <n v="406386780"/>
    <n v="0"/>
    <n v="267335.5"/>
    <n v="0"/>
    <n v="371068059.25"/>
    <n v="371068059.25"/>
    <n v="35051385.25"/>
    <n v="0.91309087182904913"/>
  </r>
  <r>
    <s v="21374900"/>
    <s v="ACTIVIDADES CENTRALES"/>
    <x v="1"/>
    <s v="001"/>
    <x v="10"/>
    <s v="DECIMOTERCER MES"/>
    <n v="200874516"/>
    <n v="202604218"/>
    <n v="202604218"/>
    <n v="0"/>
    <n v="0"/>
    <n v="0"/>
    <n v="6721534.4900000002"/>
    <n v="6721534.4900000002"/>
    <n v="195882683.50999999"/>
    <n v="3.3175688820061978E-2"/>
  </r>
  <r>
    <s v="21374900"/>
    <s v="ACTIVIDADES CENTRALES"/>
    <x v="1"/>
    <s v="001"/>
    <x v="11"/>
    <s v="SALARIO ESCOLAR"/>
    <n v="169512060"/>
    <n v="177012060"/>
    <n v="177012060"/>
    <n v="0"/>
    <n v="0"/>
    <n v="0"/>
    <n v="172010488.84999999"/>
    <n v="172010488.84999999"/>
    <n v="5001571.1500000004"/>
    <n v="0.97174446108361201"/>
  </r>
  <r>
    <s v="21374900"/>
    <s v="ACTIVIDADES CENTRALES"/>
    <x v="1"/>
    <s v="001"/>
    <x v="12"/>
    <s v="OTROS INCENTIVOS SALARIALES"/>
    <n v="109000000"/>
    <n v="97789654"/>
    <n v="97789654"/>
    <n v="0"/>
    <n v="21820.799999999999"/>
    <n v="0"/>
    <n v="84099339.370000005"/>
    <n v="84099339.370000005"/>
    <n v="13668493.83"/>
    <n v="0.86000242285344419"/>
  </r>
  <r>
    <s v="21374900"/>
    <s v="ACTIVIDADES CENTRALES"/>
    <x v="1"/>
    <s v="001"/>
    <x v="13"/>
    <s v="CONTRIB. PATRONALES AL DES. Y LA SEGURIDAD SOCIAL"/>
    <n v="238770235"/>
    <n v="240794796"/>
    <n v="240794796"/>
    <n v="0"/>
    <n v="27424167"/>
    <n v="0"/>
    <n v="204898366"/>
    <n v="204898366"/>
    <n v="8472263"/>
    <n v="0.85092522514481583"/>
  </r>
  <r>
    <s v="21374900"/>
    <s v="ACTIVIDADES CENTRALES"/>
    <x v="1"/>
    <s v="001"/>
    <x v="14"/>
    <s v="CCSS CONTRIBUCION PATRONAL SEGURO SALUD (CONTRIBUCION PATRONAL SEGURO DE SALUD, SEGUN LEY NO. 17 DEL 22 DE OCTUBRE DE 1943, LEY"/>
    <n v="226525607"/>
    <n v="228446344"/>
    <n v="228446344"/>
    <n v="0"/>
    <n v="25849239"/>
    <n v="0"/>
    <n v="194398342"/>
    <n v="194398342"/>
    <n v="8198763"/>
    <n v="0.85095842899547558"/>
  </r>
  <r>
    <s v="21374900"/>
    <s v="ACTIVIDADES CENTRALES"/>
    <x v="1"/>
    <s v="001"/>
    <x v="15"/>
    <s v="BANCO POPULAR Y DE DESARROLLO COMUNAL. (BPDC) (SEGUN LEY NO. 4351 DEL 11 DE JULIO DE 1969, LEY ORGANICA DEL B.P.D.C.)."/>
    <n v="12244628"/>
    <n v="12348452"/>
    <n v="12348452"/>
    <n v="0"/>
    <n v="1574928"/>
    <n v="0"/>
    <n v="10500024"/>
    <n v="10500024"/>
    <n v="273500"/>
    <n v="0.85031095395601008"/>
  </r>
  <r>
    <s v="21374900"/>
    <s v="ACTIVIDADES CENTRALES"/>
    <x v="1"/>
    <s v="001"/>
    <x v="16"/>
    <s v="CONTRIB PATRONALES A FOND PENS Y OTROS FOND CAPIT."/>
    <n v="327933409"/>
    <n v="327493270"/>
    <n v="327493270"/>
    <n v="0"/>
    <n v="42475257.539999999"/>
    <n v="0"/>
    <n v="279591772.45999998"/>
    <n v="265622773.31"/>
    <n v="5426240"/>
    <n v="0.85373287964054945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32731761"/>
    <n v="133857209"/>
    <n v="133857209"/>
    <n v="0"/>
    <n v="17027585"/>
    <n v="0"/>
    <n v="113864884"/>
    <n v="113864884"/>
    <n v="2964740"/>
    <n v="0.85064439077016762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73467765"/>
    <n v="74090707"/>
    <n v="74090707"/>
    <n v="0"/>
    <n v="9450221"/>
    <n v="0"/>
    <n v="62999486"/>
    <n v="62999486"/>
    <n v="1641000"/>
    <n v="0.85030213033329538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36733883"/>
    <n v="37045354"/>
    <n v="37045354"/>
    <n v="0"/>
    <n v="4724243"/>
    <n v="0"/>
    <n v="31500611"/>
    <n v="31500611"/>
    <n v="820500"/>
    <n v="0.85032554959523399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2500000"/>
    <n v="82500000"/>
    <n v="0"/>
    <n v="11273208.539999999"/>
    <n v="0"/>
    <n v="71226791.459999993"/>
    <n v="57257792.310000002"/>
    <n v="0"/>
    <n v="0.86335504799999996"/>
  </r>
  <r>
    <s v="21374900"/>
    <s v="ACTIVIDADES CENTRALES"/>
    <x v="1"/>
    <s v="001"/>
    <x v="21"/>
    <s v="SERVICIOS"/>
    <n v="1695663673"/>
    <n v="1611628953"/>
    <n v="1606578953"/>
    <n v="91087901.010000005"/>
    <n v="324083403.38"/>
    <n v="105103388.84999999"/>
    <n v="973182438.21000004"/>
    <n v="955506397.27999997"/>
    <n v="118171821.55"/>
    <n v="0.60385018300797433"/>
  </r>
  <r>
    <s v="21374900"/>
    <s v="ACTIVIDADES CENTRALES"/>
    <x v="1"/>
    <s v="001"/>
    <x v="22"/>
    <s v="ALQUILERES"/>
    <n v="22000000"/>
    <n v="22000000"/>
    <n v="22000000"/>
    <n v="0"/>
    <n v="5124452.45"/>
    <n v="1710459.28"/>
    <n v="12585186.1"/>
    <n v="11044936.369999999"/>
    <n v="2579902.17"/>
    <n v="0.5720539136363636"/>
  </r>
  <r>
    <s v="21374900"/>
    <s v="ACTIVIDADES CENTRALES"/>
    <x v="1"/>
    <s v="001"/>
    <x v="23"/>
    <s v="ALQUILER DE EQUIPO DE COMPUTO"/>
    <n v="22000000"/>
    <n v="22000000"/>
    <n v="22000000"/>
    <n v="0"/>
    <n v="5124452.45"/>
    <n v="1710459.28"/>
    <n v="12585186.1"/>
    <n v="11044936.369999999"/>
    <n v="2579902.17"/>
    <n v="0.5720539136363636"/>
  </r>
  <r>
    <s v="21374900"/>
    <s v="ACTIVIDADES CENTRALES"/>
    <x v="1"/>
    <s v="001"/>
    <x v="24"/>
    <s v="SERVICIOS BASICOS"/>
    <n v="214681184"/>
    <n v="156458956"/>
    <n v="156365123"/>
    <n v="0"/>
    <n v="43861414.700000003"/>
    <n v="21252369.780000001"/>
    <n v="81162209.209999993"/>
    <n v="76896952.579999998"/>
    <n v="10182962.310000001"/>
    <n v="0.51874441249627146"/>
  </r>
  <r>
    <s v="21374900"/>
    <s v="ACTIVIDADES CENTRALES"/>
    <x v="1"/>
    <s v="001"/>
    <x v="25"/>
    <s v="SERVICIO DE AGUA Y ALCANTARILLADO"/>
    <n v="30000000"/>
    <n v="20000000"/>
    <n v="20000000"/>
    <n v="0"/>
    <n v="2732102"/>
    <n v="0"/>
    <n v="17267898"/>
    <n v="17267898"/>
    <n v="0"/>
    <n v="0.86339489999999997"/>
  </r>
  <r>
    <s v="21374900"/>
    <s v="ACTIVIDADES CENTRALES"/>
    <x v="1"/>
    <s v="001"/>
    <x v="26"/>
    <s v="SERVICIO DE ENERGIA ELECTRICA"/>
    <n v="32000000"/>
    <n v="37000000"/>
    <n v="37000000"/>
    <n v="0"/>
    <n v="4390745.22"/>
    <n v="0"/>
    <n v="32609254.780000001"/>
    <n v="32609254.780000001"/>
    <n v="0"/>
    <n v="0.88133121027027028"/>
  </r>
  <r>
    <s v="21374900"/>
    <s v="ACTIVIDADES CENTRALES"/>
    <x v="1"/>
    <s v="001"/>
    <x v="27"/>
    <s v="SERVICIO DE CORREO"/>
    <n v="25000"/>
    <n v="28400"/>
    <n v="28400"/>
    <n v="0"/>
    <n v="28391.25"/>
    <n v="0"/>
    <n v="0"/>
    <n v="0"/>
    <n v="8.75"/>
    <n v="0"/>
  </r>
  <r>
    <s v="21374900"/>
    <s v="ACTIVIDADES CENTRALES"/>
    <x v="1"/>
    <s v="001"/>
    <x v="28"/>
    <s v="SERVICIO DE TELECOMUNICACIONES"/>
    <n v="134300000"/>
    <n v="82000000"/>
    <n v="82000000"/>
    <n v="0"/>
    <n v="36416376.229999997"/>
    <n v="21252369.780000001"/>
    <n v="14242133.83"/>
    <n v="13415111.1"/>
    <n v="10089120.16"/>
    <n v="0.17368455890243903"/>
  </r>
  <r>
    <s v="21374900"/>
    <s v="ACTIVIDADES CENTRALES"/>
    <x v="1"/>
    <s v="001"/>
    <x v="29"/>
    <s v="OTROS SERVICIOS BASICOS"/>
    <n v="18356184"/>
    <n v="17430556"/>
    <n v="17336723"/>
    <n v="0"/>
    <n v="293800"/>
    <n v="0"/>
    <n v="17042922.600000001"/>
    <n v="13604688.699999999"/>
    <n v="93833.4"/>
    <n v="0.97776127164274051"/>
  </r>
  <r>
    <s v="21374900"/>
    <s v="ACTIVIDADES CENTRALES"/>
    <x v="1"/>
    <s v="001"/>
    <x v="30"/>
    <s v="SERVICIOS COMERCIALES Y FINANCIEROS"/>
    <n v="289653786"/>
    <n v="148922294"/>
    <n v="144400131"/>
    <n v="0"/>
    <n v="59882792.210000001"/>
    <n v="32559659.5"/>
    <n v="44079805.100000001"/>
    <n v="43008400.399999999"/>
    <n v="12400037.189999999"/>
    <n v="0.29599198290619938"/>
  </r>
  <r>
    <s v="21374900"/>
    <s v="ACTIVIDADES CENTRALES"/>
    <x v="1"/>
    <s v="001"/>
    <x v="31"/>
    <s v="INFORMACION"/>
    <n v="56930000"/>
    <n v="1930000"/>
    <n v="1930000"/>
    <n v="0"/>
    <n v="437499.99"/>
    <n v="0"/>
    <n v="1489034.9"/>
    <n v="1417630.2"/>
    <n v="3465.11"/>
    <n v="0.77152067357512943"/>
  </r>
  <r>
    <s v="21374900"/>
    <s v="ACTIVIDADES CENTRALES"/>
    <x v="1"/>
    <s v="001"/>
    <x v="32"/>
    <s v="PUBLICIDAD Y PROPAGANDA"/>
    <n v="0"/>
    <n v="43662042"/>
    <n v="43649041"/>
    <n v="0"/>
    <n v="21336499.260000002"/>
    <n v="3000000"/>
    <n v="19312541.07"/>
    <n v="18312541.07"/>
    <n v="13001.67"/>
    <n v="0.44231877817349907"/>
  </r>
  <r>
    <s v="21374900"/>
    <s v="ACTIVIDADES CENTRALES"/>
    <x v="1"/>
    <s v="001"/>
    <x v="33"/>
    <s v="IMPRESION, ENCUADERNACION Y OTROS"/>
    <n v="350000"/>
    <n v="6936191"/>
    <n v="6805923"/>
    <n v="0"/>
    <n v="6805922.2000000002"/>
    <n v="0"/>
    <n v="0"/>
    <n v="0"/>
    <n v="130268.8"/>
    <n v="0"/>
  </r>
  <r>
    <s v="21374900"/>
    <s v="ACTIVIDADES CENTRALES"/>
    <x v="1"/>
    <s v="001"/>
    <x v="34"/>
    <s v="COMIS. Y GASTOS POR SERV. FINANCIEROS Y COMERCIAL."/>
    <n v="31214795"/>
    <n v="24208930"/>
    <n v="24208930"/>
    <n v="0"/>
    <n v="12739645.130000001"/>
    <n v="3879938.93"/>
    <n v="7380076.7000000002"/>
    <n v="7380076.7000000002"/>
    <n v="209269.24"/>
    <n v="0.30484935517596196"/>
  </r>
  <r>
    <s v="21374900"/>
    <s v="ACTIVIDADES CENTRALES"/>
    <x v="1"/>
    <s v="001"/>
    <x v="35"/>
    <s v="SERVICIOS DE TECNOLOGIAS DE INFORMACION"/>
    <n v="201158991"/>
    <n v="72185131"/>
    <n v="67806237"/>
    <n v="0"/>
    <n v="18563225.629999999"/>
    <n v="25679720.57"/>
    <n v="15898152.43"/>
    <n v="15898152.43"/>
    <n v="12044032.369999999"/>
    <n v="0.22024137394721913"/>
  </r>
  <r>
    <s v="21374900"/>
    <s v="ACTIVIDADES CENTRALES"/>
    <x v="1"/>
    <s v="001"/>
    <x v="36"/>
    <s v="SERVICIOS DE GESTION Y APOYO"/>
    <n v="802257863"/>
    <n v="893738615"/>
    <n v="893738615"/>
    <n v="31197900"/>
    <n v="190879681.40000001"/>
    <n v="22747230.030000001"/>
    <n v="594699792.88999999"/>
    <n v="594699792.88999999"/>
    <n v="54214010.68"/>
    <n v="0.66540684592664712"/>
  </r>
  <r>
    <s v="21374900"/>
    <s v="ACTIVIDADES CENTRALES"/>
    <x v="1"/>
    <s v="001"/>
    <x v="37"/>
    <s v="SERVICIOS EN CIENCIAS ECONOMICAS Y SOCIALES"/>
    <n v="70000000"/>
    <n v="67221440"/>
    <n v="67221440"/>
    <n v="0"/>
    <n v="13840805"/>
    <n v="0"/>
    <n v="53380635"/>
    <n v="53380635"/>
    <n v="0"/>
    <n v="0.79410133136094674"/>
  </r>
  <r>
    <s v="21374900"/>
    <s v="ACTIVIDADES CENTRALES"/>
    <x v="1"/>
    <s v="001"/>
    <x v="38"/>
    <s v="SERVICIOS INFORMATICOS"/>
    <n v="83934345"/>
    <n v="63508900"/>
    <n v="63508900"/>
    <n v="0"/>
    <n v="27001474.25"/>
    <n v="22747230.030000001"/>
    <n v="13572521.529999999"/>
    <n v="13572521.529999999"/>
    <n v="187674.19"/>
    <n v="0.2137105434041528"/>
  </r>
  <r>
    <s v="21374900"/>
    <s v="ACTIVIDADES CENTRALES"/>
    <x v="1"/>
    <s v="001"/>
    <x v="39"/>
    <s v="SERVICIOS GENERALES"/>
    <n v="552421778"/>
    <n v="557421778"/>
    <n v="557421778"/>
    <n v="0"/>
    <n v="98070032.319999993"/>
    <n v="0"/>
    <n v="413967039.75"/>
    <n v="413967039.75"/>
    <n v="45384705.93"/>
    <n v="0.74264597489407747"/>
  </r>
  <r>
    <s v="21374900"/>
    <s v="ACTIVIDADES CENTRALES"/>
    <x v="1"/>
    <s v="001"/>
    <x v="40"/>
    <s v="OTROS SERVICIOS DE GESTION Y APOYO"/>
    <n v="95901740"/>
    <n v="205586497"/>
    <n v="205586497"/>
    <n v="31197900"/>
    <n v="51967369.829999998"/>
    <n v="0"/>
    <n v="113779596.61"/>
    <n v="113779596.61"/>
    <n v="8641630.5600000005"/>
    <n v="0.55343905494921686"/>
  </r>
  <r>
    <s v="21374900"/>
    <s v="ACTIVIDADES CENTRALES"/>
    <x v="1"/>
    <s v="001"/>
    <x v="41"/>
    <s v="GASTOS DE VIAJE Y DE TRANSPORTE"/>
    <n v="20972600"/>
    <n v="18277600"/>
    <n v="18277600"/>
    <n v="0"/>
    <n v="4791405.7699999996"/>
    <n v="0"/>
    <n v="12354114.359999999"/>
    <n v="12354114.359999999"/>
    <n v="1132079.8700000001"/>
    <n v="0.6759155665951766"/>
  </r>
  <r>
    <s v="21374900"/>
    <s v="ACTIVIDADES CENTRALES"/>
    <x v="1"/>
    <s v="001"/>
    <x v="42"/>
    <s v="TRANSPORTE DENTRO DEL PAIS"/>
    <n v="700000"/>
    <n v="505000"/>
    <n v="505000"/>
    <n v="0"/>
    <n v="3505.81"/>
    <n v="0"/>
    <n v="501494.19"/>
    <n v="501494.19"/>
    <n v="0"/>
    <n v="0.993057801980198"/>
  </r>
  <r>
    <s v="21374900"/>
    <s v="ACTIVIDADES CENTRALES"/>
    <x v="1"/>
    <s v="001"/>
    <x v="43"/>
    <s v="VIATICOS DENTRO DEL PAIS"/>
    <n v="14272600"/>
    <n v="13372600"/>
    <n v="13372600"/>
    <n v="0"/>
    <n v="2715000"/>
    <n v="0"/>
    <n v="10657600"/>
    <n v="10657600"/>
    <n v="0"/>
    <n v="0.79697291476601406"/>
  </r>
  <r>
    <s v="21374900"/>
    <s v="ACTIVIDADES CENTRALES"/>
    <x v="1"/>
    <s v="001"/>
    <x v="44"/>
    <s v="TRANSPORTE EN EL EXTERIOR"/>
    <n v="3000000"/>
    <n v="2200000"/>
    <n v="2200000"/>
    <n v="0"/>
    <n v="888403.7"/>
    <n v="0"/>
    <n v="462268.3"/>
    <n v="462268.3"/>
    <n v="849328"/>
    <n v="0.21012195454545454"/>
  </r>
  <r>
    <s v="21374900"/>
    <s v="ACTIVIDADES CENTRALES"/>
    <x v="1"/>
    <s v="001"/>
    <x v="45"/>
    <s v="VIATICOS EN EL EXTERIOR"/>
    <n v="3000000"/>
    <n v="2200000"/>
    <n v="2200000"/>
    <n v="0"/>
    <n v="1184496.26"/>
    <n v="0"/>
    <n v="732751.87"/>
    <n v="732751.87"/>
    <n v="282751.87"/>
    <n v="0.33306903181818182"/>
  </r>
  <r>
    <s v="21374900"/>
    <s v="ACTIVIDADES CENTRALES"/>
    <x v="1"/>
    <s v="001"/>
    <x v="46"/>
    <s v="SEGUROS, REASEGUROS Y OTRAS OBLIGACIONES"/>
    <n v="93193275"/>
    <n v="66000000"/>
    <n v="65830106"/>
    <n v="0"/>
    <n v="0"/>
    <n v="0"/>
    <n v="65328604.009999998"/>
    <n v="58588947.009999998"/>
    <n v="671395.99"/>
    <n v="0.98982733348484842"/>
  </r>
  <r>
    <s v="21374900"/>
    <s v="ACTIVIDADES CENTRALES"/>
    <x v="1"/>
    <s v="001"/>
    <x v="47"/>
    <s v="SEGUROS"/>
    <n v="93193275"/>
    <n v="66000000"/>
    <n v="65830106"/>
    <n v="0"/>
    <n v="0"/>
    <n v="0"/>
    <n v="65328604.009999998"/>
    <n v="58588947.009999998"/>
    <n v="671395.99"/>
    <n v="0.98982733348484842"/>
  </r>
  <r>
    <s v="21374900"/>
    <s v="ACTIVIDADES CENTRALES"/>
    <x v="1"/>
    <s v="001"/>
    <x v="48"/>
    <s v="CAPACITACION Y PROTOCOLO"/>
    <n v="7000000"/>
    <n v="6700000"/>
    <n v="6435890"/>
    <n v="0"/>
    <n v="358249"/>
    <n v="266730"/>
    <n v="5060910.3"/>
    <n v="1072710.3"/>
    <n v="1014110.7"/>
    <n v="0.75535974626865665"/>
  </r>
  <r>
    <s v="21374900"/>
    <s v="ACTIVIDADES CENTRALES"/>
    <x v="1"/>
    <s v="001"/>
    <x v="49"/>
    <s v="ACTIVIDADES DE CAPACITACION"/>
    <n v="5500000"/>
    <n v="5500000"/>
    <n v="5235890"/>
    <n v="0"/>
    <n v="212160"/>
    <n v="266730"/>
    <n v="4756999.3"/>
    <n v="768799.3"/>
    <n v="264110.7"/>
    <n v="0.8649089636363636"/>
  </r>
  <r>
    <s v="21374900"/>
    <s v="ACTIVIDADES CENTRALES"/>
    <x v="1"/>
    <s v="001"/>
    <x v="50"/>
    <s v="GASTOS DE REPRESENTACION INSTITUCIONAL"/>
    <n v="1500000"/>
    <n v="1200000"/>
    <n v="1200000"/>
    <n v="0"/>
    <n v="146089"/>
    <n v="0"/>
    <n v="303911"/>
    <n v="303911"/>
    <n v="750000"/>
    <n v="0.25325916666666665"/>
  </r>
  <r>
    <s v="21374900"/>
    <s v="ACTIVIDADES CENTRALES"/>
    <x v="1"/>
    <s v="001"/>
    <x v="51"/>
    <s v="MANTENIMIENTO Y REPARACION"/>
    <n v="244104965"/>
    <n v="298970536"/>
    <n v="298970536"/>
    <n v="59890001.009999998"/>
    <n v="19185407.850000001"/>
    <n v="26566940.260000002"/>
    <n v="157351358.24000001"/>
    <n v="157280085.37"/>
    <n v="35976828.640000001"/>
    <n v="0.52631058680645382"/>
  </r>
  <r>
    <s v="21374900"/>
    <s v="ACTIVIDADES CENTRALES"/>
    <x v="1"/>
    <s v="001"/>
    <x v="52"/>
    <s v="MANTENIMIENTO DE EDIFICIOS, LOCALES Y TERRENOS"/>
    <n v="104872666"/>
    <n v="168453642"/>
    <n v="168453642"/>
    <n v="0"/>
    <n v="8908870.0800000001"/>
    <n v="919097.11"/>
    <n v="140361144"/>
    <n v="140361144"/>
    <n v="18264530.809999999"/>
    <n v="0.83323306242319173"/>
  </r>
  <r>
    <s v="21374900"/>
    <s v="ACTIVIDADES CENTRALES"/>
    <x v="1"/>
    <s v="001"/>
    <x v="53"/>
    <s v="MANT. Y REPARACION DE MAQUINARIA Y EQUIPO DE PROD."/>
    <n v="2826761"/>
    <n v="733456"/>
    <n v="733456"/>
    <n v="0"/>
    <n v="550091.86"/>
    <n v="0"/>
    <n v="183363.97"/>
    <n v="183363.97"/>
    <n v="0.17"/>
    <n v="0.24999995909775091"/>
  </r>
  <r>
    <s v="21374900"/>
    <s v="ACTIVIDADES CENTRALES"/>
    <x v="1"/>
    <s v="001"/>
    <x v="54"/>
    <s v="MANT. Y REPARACION DE EQUIPO DE TRANSPORTE"/>
    <n v="8400000"/>
    <n v="8400000"/>
    <n v="8400000"/>
    <n v="1"/>
    <n v="1672594.64"/>
    <n v="0"/>
    <n v="6325081.7000000002"/>
    <n v="6253808.8300000001"/>
    <n v="402322.66"/>
    <n v="0.7529859166666667"/>
  </r>
  <r>
    <s v="21374900"/>
    <s v="ACTIVIDADES CENTRALES"/>
    <x v="1"/>
    <s v="001"/>
    <x v="55"/>
    <s v="MANT. Y REPARACION DE EQUIPO DE COMUNICAC."/>
    <n v="12000000"/>
    <n v="678000"/>
    <n v="678000"/>
    <n v="0"/>
    <n v="0"/>
    <n v="0"/>
    <n v="678000"/>
    <n v="678000"/>
    <n v="0"/>
    <n v="1"/>
  </r>
  <r>
    <s v="21374900"/>
    <s v="ACTIVIDADES CENTRALES"/>
    <x v="1"/>
    <s v="001"/>
    <x v="56"/>
    <s v="MANT. Y REPARACION DE EQUIPO Y MOBILIARIO DE OFIC."/>
    <n v="1644707"/>
    <n v="3644707"/>
    <n v="3644707"/>
    <n v="0"/>
    <n v="498423.05"/>
    <n v="0"/>
    <n v="1602357.5"/>
    <n v="1602357.5"/>
    <n v="1543926.45"/>
    <n v="0.43963959242814304"/>
  </r>
  <r>
    <s v="21374900"/>
    <s v="ACTIVIDADES CENTRALES"/>
    <x v="1"/>
    <s v="001"/>
    <x v="57"/>
    <s v="MANT. Y REP. DE EQUIPO DE COMPUTO Y SIST. DE INF."/>
    <n v="113458775"/>
    <n v="116458675"/>
    <n v="116458675"/>
    <n v="59890000.009999998"/>
    <n v="7555428.2199999997"/>
    <n v="25647843.149999999"/>
    <n v="7629179.0700000003"/>
    <n v="7629179.0700000003"/>
    <n v="15736224.550000001"/>
    <n v="6.5509753309489396E-2"/>
  </r>
  <r>
    <s v="21374900"/>
    <s v="ACTIVIDADES CENTRALES"/>
    <x v="1"/>
    <s v="001"/>
    <x v="58"/>
    <s v="MANTENIMIENTO Y REPARACION DE OTROS EQUIPOS"/>
    <n v="902056"/>
    <n v="602056"/>
    <n v="602056"/>
    <n v="0"/>
    <n v="0"/>
    <n v="0"/>
    <n v="572232"/>
    <n v="572232"/>
    <n v="29824"/>
    <n v="0.950463079846393"/>
  </r>
  <r>
    <s v="21374900"/>
    <s v="ACTIVIDADES CENTRALES"/>
    <x v="1"/>
    <s v="001"/>
    <x v="59"/>
    <s v="IMPUESTOS"/>
    <n v="600000"/>
    <n v="410952"/>
    <n v="410952"/>
    <n v="0"/>
    <n v="0"/>
    <n v="0"/>
    <n v="410458"/>
    <n v="410458"/>
    <n v="494"/>
    <n v="0.99879791313827404"/>
  </r>
  <r>
    <s v="21374900"/>
    <s v="ACTIVIDADES CENTRALES"/>
    <x v="1"/>
    <s v="001"/>
    <x v="60"/>
    <s v="OTROS IMPUESTOS"/>
    <n v="600000"/>
    <n v="410952"/>
    <n v="410952"/>
    <n v="0"/>
    <n v="0"/>
    <n v="0"/>
    <n v="410458"/>
    <n v="410458"/>
    <n v="494"/>
    <n v="0.99879791313827404"/>
  </r>
  <r>
    <s v="21374900"/>
    <s v="ACTIVIDADES CENTRALES"/>
    <x v="1"/>
    <s v="001"/>
    <x v="61"/>
    <s v="SERVICIOS DIVERSOS"/>
    <n v="1200000"/>
    <n v="150000"/>
    <n v="150000"/>
    <n v="0"/>
    <n v="0"/>
    <n v="0"/>
    <n v="150000"/>
    <n v="150000"/>
    <n v="0"/>
    <n v="1"/>
  </r>
  <r>
    <s v="21374900"/>
    <s v="ACTIVIDADES CENTRALES"/>
    <x v="1"/>
    <s v="001"/>
    <x v="62"/>
    <s v="DEDUCIBLES"/>
    <n v="1200000"/>
    <n v="150000"/>
    <n v="150000"/>
    <n v="0"/>
    <n v="0"/>
    <n v="0"/>
    <n v="150000"/>
    <n v="150000"/>
    <n v="0"/>
    <n v="1"/>
  </r>
  <r>
    <s v="21374900"/>
    <s v="ACTIVIDADES CENTRALES"/>
    <x v="1"/>
    <s v="001"/>
    <x v="63"/>
    <s v="MATERIALES Y SUMINISTROS"/>
    <n v="58280000"/>
    <n v="21890493.949999999"/>
    <n v="20743681.949999999"/>
    <n v="1000"/>
    <n v="6063033.5800000001"/>
    <n v="0"/>
    <n v="13199227.560000001"/>
    <n v="12334129.68"/>
    <n v="2627232.81"/>
    <n v="0.60296618203994434"/>
  </r>
  <r>
    <s v="21374900"/>
    <s v="ACTIVIDADES CENTRALES"/>
    <x v="1"/>
    <s v="001"/>
    <x v="64"/>
    <s v="PRODUCTOS QUIMICOS Y CONEXOS"/>
    <n v="29250000"/>
    <n v="16221325.949999999"/>
    <n v="15601468.949999999"/>
    <n v="0"/>
    <n v="5994494.2400000002"/>
    <n v="0"/>
    <n v="9279231.8900000006"/>
    <n v="9215389.8900000006"/>
    <n v="947599.82"/>
    <n v="0.57203905023559443"/>
  </r>
  <r>
    <s v="21374900"/>
    <s v="ACTIVIDADES CENTRALES"/>
    <x v="1"/>
    <s v="001"/>
    <x v="65"/>
    <s v="COMBUSTIBLES Y LUBRICANTES"/>
    <n v="15000000"/>
    <n v="8500000"/>
    <n v="8500000"/>
    <n v="0"/>
    <n v="630971"/>
    <n v="0"/>
    <n v="7869029"/>
    <n v="7869029"/>
    <n v="0"/>
    <n v="0.9257681176470588"/>
  </r>
  <r>
    <s v="21374900"/>
    <s v="ACTIVIDADES CENTRALES"/>
    <x v="1"/>
    <s v="001"/>
    <x v="66"/>
    <s v="PRODUCTOS FARMACEUTICOS Y MEDICINALES"/>
    <n v="3500000"/>
    <n v="500000"/>
    <n v="391584"/>
    <n v="0"/>
    <n v="0"/>
    <n v="0"/>
    <n v="63842"/>
    <n v="0"/>
    <n v="436158"/>
    <n v="0.12768399999999999"/>
  </r>
  <r>
    <s v="21374900"/>
    <s v="ACTIVIDADES CENTRALES"/>
    <x v="1"/>
    <s v="001"/>
    <x v="67"/>
    <s v="TINTAS, PINTURAS Y DILUYENTES"/>
    <n v="10450000"/>
    <n v="7221325.9500000002"/>
    <n v="6709884.9500000002"/>
    <n v="0"/>
    <n v="5363523.24"/>
    <n v="0"/>
    <n v="1346360.89"/>
    <n v="1346360.89"/>
    <n v="511441.82"/>
    <n v="0.18644233750451325"/>
  </r>
  <r>
    <s v="21374900"/>
    <s v="ACTIVIDADES CENTRALES"/>
    <x v="1"/>
    <s v="001"/>
    <x v="68"/>
    <s v="OTROS PRODUCTOS QUIMICOS Y CONEXOS"/>
    <n v="300000"/>
    <n v="0"/>
    <n v="0"/>
    <n v="0"/>
    <n v="0"/>
    <n v="0"/>
    <n v="0"/>
    <n v="0"/>
    <n v="0"/>
    <n v="0"/>
  </r>
  <r>
    <s v="21374900"/>
    <s v="ACTIVIDADES CENTRALES"/>
    <x v="1"/>
    <s v="001"/>
    <x v="69"/>
    <s v="ALIMENTOS Y PRODUCTOS AGROPECUARIOS"/>
    <n v="1500000"/>
    <n v="0"/>
    <n v="0"/>
    <n v="0"/>
    <n v="0"/>
    <n v="0"/>
    <n v="0"/>
    <n v="0"/>
    <n v="0"/>
    <n v="0"/>
  </r>
  <r>
    <s v="21374900"/>
    <s v="ACTIVIDADES CENTRALES"/>
    <x v="1"/>
    <s v="001"/>
    <x v="70"/>
    <s v="PRODUCTOS AGROFORESTALES"/>
    <n v="0"/>
    <n v="0"/>
    <n v="0"/>
    <n v="0"/>
    <n v="0"/>
    <n v="0"/>
    <n v="0"/>
    <n v="0"/>
    <n v="0"/>
    <n v="0"/>
  </r>
  <r>
    <s v="21374900"/>
    <s v="ACTIVIDADES CENTRALES"/>
    <x v="1"/>
    <s v="001"/>
    <x v="71"/>
    <s v="ALIMENTOS Y BEBIDAS"/>
    <n v="1500000"/>
    <n v="0"/>
    <n v="0"/>
    <n v="0"/>
    <n v="0"/>
    <n v="0"/>
    <n v="0"/>
    <n v="0"/>
    <n v="0"/>
    <n v="0"/>
  </r>
  <r>
    <s v="21374900"/>
    <s v="ACTIVIDADES CENTRALES"/>
    <x v="1"/>
    <s v="001"/>
    <x v="72"/>
    <s v="MATERIALES Y PROD DE USO EN LA CONSTRUC Y MANT."/>
    <n v="4780000"/>
    <n v="139000"/>
    <n v="116210"/>
    <n v="1000"/>
    <n v="46000"/>
    <n v="0"/>
    <n v="69155.039999999994"/>
    <n v="49945.04"/>
    <n v="22844.959999999999"/>
    <n v="0.4975182733812949"/>
  </r>
  <r>
    <s v="21374900"/>
    <s v="ACTIVIDADES CENTRALES"/>
    <x v="1"/>
    <s v="001"/>
    <x v="73"/>
    <s v="MATERIALES Y PRODUCTOS METALICOS"/>
    <n v="1000000"/>
    <n v="50000"/>
    <n v="27210"/>
    <n v="0"/>
    <n v="8000"/>
    <n v="0"/>
    <n v="19210"/>
    <n v="0"/>
    <n v="22790"/>
    <n v="0.38419999999999999"/>
  </r>
  <r>
    <s v="21374900"/>
    <s v="ACTIVIDADES CENTRALES"/>
    <x v="1"/>
    <s v="001"/>
    <x v="74"/>
    <s v="MAT. Y PROD. ELECTRICOS, TELEFONICOS Y DE COMPUTO"/>
    <n v="3500000"/>
    <n v="1000"/>
    <n v="1000"/>
    <n v="1000"/>
    <n v="0"/>
    <n v="0"/>
    <n v="0"/>
    <n v="0"/>
    <n v="0"/>
    <n v="0"/>
  </r>
  <r>
    <s v="21374900"/>
    <s v="ACTIVIDADES CENTRALES"/>
    <x v="1"/>
    <s v="001"/>
    <x v="75"/>
    <s v="MATERIALES Y PRODUCTOS DE PLASTICO"/>
    <n v="30000"/>
    <n v="38000"/>
    <n v="38000"/>
    <n v="0"/>
    <n v="38000"/>
    <n v="0"/>
    <n v="0"/>
    <n v="0"/>
    <n v="0"/>
    <n v="0"/>
  </r>
  <r>
    <s v="21374900"/>
    <s v="ACTIVIDADES CENTRALES"/>
    <x v="1"/>
    <s v="001"/>
    <x v="76"/>
    <s v="OTROS MAT. Y PROD.DE USO EN LA CONSTRU. Y MANTENIM"/>
    <n v="250000"/>
    <n v="50000"/>
    <n v="50000"/>
    <n v="0"/>
    <n v="0"/>
    <n v="0"/>
    <n v="49945.04"/>
    <n v="49945.04"/>
    <n v="54.96"/>
    <n v="0.99890080000000003"/>
  </r>
  <r>
    <s v="21374900"/>
    <s v="ACTIVIDADES CENTRALES"/>
    <x v="1"/>
    <s v="001"/>
    <x v="77"/>
    <s v="HERRAMIENTAS, REPUESTOS Y ACCESORIOS"/>
    <n v="3250000"/>
    <n v="1881037"/>
    <n v="1877307"/>
    <n v="0"/>
    <n v="0"/>
    <n v="0"/>
    <n v="1877306"/>
    <n v="1176145.52"/>
    <n v="3731"/>
    <n v="0.99801651961125704"/>
  </r>
  <r>
    <s v="21374900"/>
    <s v="ACTIVIDADES CENTRALES"/>
    <x v="1"/>
    <s v="001"/>
    <x v="78"/>
    <s v="HERRAMIENTAS E INSTRUMENTOS"/>
    <n v="200000"/>
    <n v="60000"/>
    <n v="56270"/>
    <n v="0"/>
    <n v="0"/>
    <n v="0"/>
    <n v="56269.48"/>
    <n v="0"/>
    <n v="3730.52"/>
    <n v="0.93782466666666675"/>
  </r>
  <r>
    <s v="21374900"/>
    <s v="ACTIVIDADES CENTRALES"/>
    <x v="1"/>
    <s v="001"/>
    <x v="79"/>
    <s v="REPUESTOS Y ACCESORIOS"/>
    <n v="3050000"/>
    <n v="1821037"/>
    <n v="1821037"/>
    <n v="0"/>
    <n v="0"/>
    <n v="0"/>
    <n v="1821036.52"/>
    <n v="1176145.52"/>
    <n v="0.48"/>
    <n v="0.99999973641392237"/>
  </r>
  <r>
    <s v="21374900"/>
    <s v="ACTIVIDADES CENTRALES"/>
    <x v="1"/>
    <s v="001"/>
    <x v="80"/>
    <s v="UTILES, MATERIALES Y SUMINISTROS DIVERSOS"/>
    <n v="19500000"/>
    <n v="3649131"/>
    <n v="3148696"/>
    <n v="0"/>
    <n v="22539.34"/>
    <n v="0"/>
    <n v="1973534.63"/>
    <n v="1892649.23"/>
    <n v="1653057.03"/>
    <n v="0.54082317954603432"/>
  </r>
  <r>
    <s v="21374900"/>
    <s v="ACTIVIDADES CENTRALES"/>
    <x v="1"/>
    <s v="001"/>
    <x v="81"/>
    <s v="UTILES Y MATERIALES DE OFICINA Y COMPUTO"/>
    <n v="1300000"/>
    <n v="500000"/>
    <n v="500000"/>
    <n v="0"/>
    <n v="22539.33"/>
    <n v="0"/>
    <n v="119554.01"/>
    <n v="119554.01"/>
    <n v="357906.66"/>
    <n v="0.23910801999999998"/>
  </r>
  <r>
    <s v="21374900"/>
    <s v="ACTIVIDADES CENTRALES"/>
    <x v="1"/>
    <s v="001"/>
    <x v="82"/>
    <s v="UTILES Y MATERIALES MEDICO, HOSPITALARIO Y DE INV."/>
    <n v="1500000"/>
    <n v="600000"/>
    <n v="311765"/>
    <n v="0"/>
    <n v="0"/>
    <n v="0"/>
    <n v="0"/>
    <n v="0"/>
    <n v="600000"/>
    <n v="0"/>
  </r>
  <r>
    <s v="21374900"/>
    <s v="ACTIVIDADES CENTRALES"/>
    <x v="1"/>
    <s v="001"/>
    <x v="83"/>
    <s v="PRODUCTOS DE PAPEL, CARTON E IMPRESOS"/>
    <n v="1000000"/>
    <n v="500000"/>
    <n v="400000"/>
    <n v="0"/>
    <n v="0"/>
    <n v="0"/>
    <n v="0"/>
    <n v="0"/>
    <n v="500000"/>
    <n v="0"/>
  </r>
  <r>
    <s v="21374900"/>
    <s v="ACTIVIDADES CENTRALES"/>
    <x v="1"/>
    <s v="001"/>
    <x v="84"/>
    <s v="TEXTILES Y VESTUARIO"/>
    <n v="10000000"/>
    <n v="0"/>
    <n v="0"/>
    <n v="0"/>
    <n v="0"/>
    <n v="0"/>
    <n v="0"/>
    <n v="0"/>
    <n v="0"/>
    <n v="0"/>
  </r>
  <r>
    <s v="21374900"/>
    <s v="ACTIVIDADES CENTRALES"/>
    <x v="1"/>
    <s v="001"/>
    <x v="85"/>
    <s v="UTILES Y MATERIALES DE LIMPIEZA"/>
    <n v="5500000"/>
    <n v="1856045"/>
    <n v="1856045"/>
    <n v="0"/>
    <n v="0.01"/>
    <n v="0"/>
    <n v="1773095.22"/>
    <n v="1773095.22"/>
    <n v="82949.77"/>
    <n v="0.95530831418419271"/>
  </r>
  <r>
    <s v="21374900"/>
    <s v="ACTIVIDADES CENTRALES"/>
    <x v="1"/>
    <s v="001"/>
    <x v="86"/>
    <s v="UTILES Y MATERIALES DE RESGUARDO Y SEGURIDAD"/>
    <n v="200000"/>
    <n v="193086"/>
    <n v="80886"/>
    <n v="0"/>
    <n v="0"/>
    <n v="0"/>
    <n v="80885.399999999994"/>
    <n v="0"/>
    <n v="112200.6"/>
    <n v="0.41890867281936545"/>
  </r>
  <r>
    <s v="21374900"/>
    <s v="ACTIVIDADES CENTRALES"/>
    <x v="1"/>
    <s v="001"/>
    <x v="87"/>
    <s v="OTROS UTILES, MATERIALES Y SUMINISTROS DIVERSOS"/>
    <n v="0"/>
    <n v="0"/>
    <n v="0"/>
    <n v="0"/>
    <n v="0"/>
    <n v="0"/>
    <n v="0"/>
    <n v="0"/>
    <n v="0"/>
    <n v="0"/>
  </r>
  <r>
    <s v="21374900"/>
    <s v="ACTIVIDADES CENTRALES"/>
    <x v="1"/>
    <s v="001"/>
    <x v="88"/>
    <s v="TRANSFERENCIAS CORRIENTES"/>
    <n v="3447320109"/>
    <n v="5004530457"/>
    <n v="4918563457"/>
    <n v="0"/>
    <n v="408064196.5"/>
    <n v="0"/>
    <n v="4117500230.4400001"/>
    <n v="4116543829.1399999"/>
    <n v="478966030.06"/>
    <n v="0.82275455526116703"/>
  </r>
  <r>
    <s v="21374900"/>
    <s v="ACTIVIDADES CENTRALES"/>
    <x v="1"/>
    <s v="001"/>
    <x v="89"/>
    <s v="TRANSFERENCIAS CORRIENTES AL SECTOR PUBLICO"/>
    <n v="1228951951"/>
    <n v="2609763939"/>
    <n v="2609763939"/>
    <n v="0"/>
    <n v="5861493.46"/>
    <n v="0"/>
    <n v="2222906905.54"/>
    <n v="2222906905.54"/>
    <n v="380995540"/>
    <n v="0.85176550734001077"/>
  </r>
  <r>
    <s v="21374900"/>
    <s v="ACTIVIDADES CENTRALES"/>
    <x v="1"/>
    <s v="001"/>
    <x v="90"/>
    <s v="CCSS CONTRIBUCION ESTATAL SEGURO PENSIONES (CONTRIBUCION ESTATAL AL SEGURO DE PENSIONES, SEGUN LEY NO. 17 DEL 22 DE OCTUBRE DE 1943, LEY"/>
    <n v="38448131"/>
    <n v="39148582"/>
    <n v="39148582"/>
    <n v="0"/>
    <n v="5052567.5599999996"/>
    <n v="0"/>
    <n v="33237224.440000001"/>
    <n v="33237224.440000001"/>
    <n v="858790"/>
    <n v="0.84900200063440356"/>
  </r>
  <r>
    <s v="21374900"/>
    <s v="ACTIVIDADES CENTRALES"/>
    <x v="1"/>
    <s v="001"/>
    <x v="91"/>
    <s v="CCSS CONTRIBUCION ESTATAL SEGURO SALUD (CONTRIBUCION ESTATAL AL SEGURO DE SALUD, SEGUN LEY NO. 17 DEL 22 DE OCTUBRE DE 1943, LEY"/>
    <n v="6122314"/>
    <n v="6233851"/>
    <n v="6233851"/>
    <n v="0"/>
    <n v="808925.9"/>
    <n v="0"/>
    <n v="5288175.0999999996"/>
    <n v="5288175.0999999996"/>
    <n v="136750"/>
    <n v="0.84829988718049243"/>
  </r>
  <r>
    <s v="21374900"/>
    <s v="ACTIVIDADES CENTRALES"/>
    <x v="1"/>
    <s v="001"/>
    <x v="92"/>
    <s v="SISTEMA NACIONAL DE RADIO Y TELEVISION SOCIEDAD ANONIMA (SINART S.A.). (PARA GASTOS DE OPERACION SEGUN LEY NO. 8346 DEL 12/02/2003 Y SEGUN LOS"/>
    <n v="1184381506"/>
    <n v="2122381506"/>
    <n v="2122381506"/>
    <n v="0"/>
    <n v="0"/>
    <n v="0"/>
    <n v="2122381506"/>
    <n v="2122381506"/>
    <n v="0"/>
    <n v="1"/>
  </r>
  <r>
    <s v="21374900"/>
    <s v="ACTIVIDADES CENTRALES"/>
    <x v="1"/>
    <s v="280"/>
    <x v="92"/>
    <s v="SISTEMA NACIONAL DE RADIO Y TELEVISION SOCIEDAD ANONIMA (SINART S.A.). (PARA GASTOS DE OPERACION SEGUN LEY NO. 8346 DEL 12/02/2003 Y SEGUN LOS"/>
    <n v="0"/>
    <n v="442000000"/>
    <n v="442000000"/>
    <n v="0"/>
    <n v="0"/>
    <n v="0"/>
    <n v="62000000"/>
    <n v="62000000"/>
    <n v="380000000"/>
    <n v="0.14027149321266968"/>
  </r>
  <r>
    <s v="21374900"/>
    <s v="ACTIVIDADES CENTRALES"/>
    <x v="1"/>
    <s v="001"/>
    <x v="93"/>
    <s v="TRANSFERENCIAS CORRIENTES A PERSONAS"/>
    <n v="121730000"/>
    <n v="121042000"/>
    <n v="121042000"/>
    <n v="0"/>
    <n v="20001600"/>
    <n v="0"/>
    <n v="101040400"/>
    <n v="101040400"/>
    <n v="0"/>
    <n v="0.83475487847193541"/>
  </r>
  <r>
    <s v="21374900"/>
    <s v="ACTIVIDADES CENTRALES"/>
    <x v="1"/>
    <s v="001"/>
    <x v="94"/>
    <s v="BECAS A TERCERAS PERSONAS"/>
    <n v="100000000"/>
    <n v="100000000"/>
    <n v="100000000"/>
    <n v="0"/>
    <n v="20001600"/>
    <n v="0"/>
    <n v="79998400"/>
    <n v="79998400"/>
    <n v="0"/>
    <n v="0.79998400000000003"/>
  </r>
  <r>
    <s v="21374900"/>
    <s v="ACTIVIDADES CENTRALES"/>
    <x v="1"/>
    <s v="001"/>
    <x v="95"/>
    <s v="OTRAS TRANSFERENCIAS A PERSONAS"/>
    <n v="21730000"/>
    <n v="21042000"/>
    <n v="21042000"/>
    <n v="0"/>
    <n v="0"/>
    <n v="0"/>
    <n v="21042000"/>
    <n v="21042000"/>
    <n v="0"/>
    <n v="1"/>
  </r>
  <r>
    <s v="21374900"/>
    <s v="ACTIVIDADES CENTRALES"/>
    <x v="1"/>
    <s v="001"/>
    <x v="96"/>
    <s v="PRESTACIONES"/>
    <n v="63300000"/>
    <n v="73319960"/>
    <n v="73319960"/>
    <n v="0"/>
    <n v="12984350.039999999"/>
    <n v="0"/>
    <n v="48332119.960000001"/>
    <n v="47375718.659999996"/>
    <n v="12003490"/>
    <n v="0.65919457621089805"/>
  </r>
  <r>
    <s v="21374900"/>
    <s v="ACTIVIDADES CENTRALES"/>
    <x v="1"/>
    <s v="001"/>
    <x v="97"/>
    <s v="PRESTACIONES LEGALES"/>
    <n v="50300000"/>
    <n v="50734460"/>
    <n v="50734460"/>
    <n v="0"/>
    <n v="12984350.039999999"/>
    <n v="0"/>
    <n v="37750109.960000001"/>
    <n v="36793708.659999996"/>
    <n v="0"/>
    <n v="0.74407237132315984"/>
  </r>
  <r>
    <s v="21374900"/>
    <s v="ACTIVIDADES CENTRALES"/>
    <x v="1"/>
    <s v="001"/>
    <x v="98"/>
    <s v="OTRAS PRESTACIONES"/>
    <n v="13000000"/>
    <n v="22585500"/>
    <n v="22585500"/>
    <n v="0"/>
    <n v="0"/>
    <n v="0"/>
    <n v="10582010"/>
    <n v="10582010"/>
    <n v="12003490"/>
    <n v="0.46853113723406609"/>
  </r>
  <r>
    <s v="21374900"/>
    <s v="ACTIVIDADES CENTRALES"/>
    <x v="1"/>
    <s v="001"/>
    <x v="99"/>
    <s v="TRANSF. C.TES A ENTIDADES PRIV. SIN FINES DE LUCRO"/>
    <n v="1900000000"/>
    <n v="2085420840"/>
    <n v="2085420840"/>
    <n v="0"/>
    <n v="368558753"/>
    <n v="0"/>
    <n v="1716862087"/>
    <n v="1716862087"/>
    <n v="0"/>
    <n v="0.82326888370406814"/>
  </r>
  <r>
    <s v="21374900"/>
    <s v="ACTIVIDADES CENTRALES"/>
    <x v="1"/>
    <s v="001"/>
    <x v="100"/>
    <s v="FUNDACION AYUDENOS PARA AYUDAR. (PARA GASTOS DE OPERACION DEL MUSEO DE LOS NIÑOS, SEGUN DECRETO EJECUTIVO NO."/>
    <n v="90000000"/>
    <n v="90000000"/>
    <n v="90000000"/>
    <n v="0"/>
    <n v="0"/>
    <n v="0"/>
    <n v="90000000"/>
    <n v="90000000"/>
    <n v="0"/>
    <n v="1"/>
  </r>
  <r>
    <s v="21374900"/>
    <s v="ACTIVIDADES CENTRALES"/>
    <x v="1"/>
    <s v="001"/>
    <x v="101"/>
    <s v="FUNDACION AYUDENOS PARA AYUDAR. (PARA EL MUSEO DE LOS NIÑOS, PARA GASTOS SEGUN LEY Nº 7972 DEL 22/12/1999 Y SEGUN ARTICULOS NO."/>
    <n v="762500000"/>
    <n v="762500000"/>
    <n v="762500000"/>
    <n v="0"/>
    <n v="95846250"/>
    <n v="0"/>
    <n v="666653750"/>
    <n v="666653750"/>
    <n v="0"/>
    <n v="0.87429999999999997"/>
  </r>
  <r>
    <s v="21374900"/>
    <s v="ACTIVIDADES CENTRALES"/>
    <x v="1"/>
    <s v="001"/>
    <x v="102"/>
    <s v="FUNDACION PARQUE METROPOLITANO LA LIBERTAD. (PARA GASTOS DE OPERACION Y DE MANTENIMIENTO DEL PARQUE METROPOLITANO LA LIBERTAD, SEGUN LEY NO"/>
    <n v="1047500000"/>
    <n v="1232920840"/>
    <n v="1232920840"/>
    <n v="0"/>
    <n v="272712503"/>
    <n v="0"/>
    <n v="960208337"/>
    <n v="960208337"/>
    <n v="0"/>
    <n v="0.77880777568817805"/>
  </r>
  <r>
    <s v="21374900"/>
    <s v="ACTIVIDADES CENTRALES"/>
    <x v="1"/>
    <s v="001"/>
    <x v="103"/>
    <s v="OTRAS TRANSFERENCIAS CORRIENTES AL SECTOR PRIVADO"/>
    <n v="100000000"/>
    <n v="87000000"/>
    <n v="1033000"/>
    <n v="0"/>
    <n v="658000"/>
    <n v="0"/>
    <n v="375000"/>
    <n v="375000"/>
    <n v="85967000"/>
    <n v="4.3103448275862068E-3"/>
  </r>
  <r>
    <s v="21374900"/>
    <s v="ACTIVIDADES CENTRALES"/>
    <x v="1"/>
    <s v="001"/>
    <x v="104"/>
    <s v="INDEMNIZACIONES"/>
    <n v="100000000"/>
    <n v="87000000"/>
    <n v="1033000"/>
    <n v="0"/>
    <n v="658000"/>
    <n v="0"/>
    <n v="375000"/>
    <n v="375000"/>
    <n v="85967000"/>
    <n v="4.3103448275862068E-3"/>
  </r>
  <r>
    <s v="21374900"/>
    <s v="ACTIVIDADES CENTRALES"/>
    <x v="1"/>
    <s v="001"/>
    <x v="105"/>
    <s v="TRANSFERENCIAS CORRIENTES AL SECTOR EXTERNO"/>
    <n v="33338158"/>
    <n v="27983718"/>
    <n v="27983718"/>
    <n v="0"/>
    <n v="0"/>
    <n v="0"/>
    <n v="27983717.940000001"/>
    <n v="27983717.940000001"/>
    <n v="0.06"/>
    <n v="0.99999999785589611"/>
  </r>
  <r>
    <s v="21374900"/>
    <s v="ACTIVIDADES CENTRALES"/>
    <x v="1"/>
    <s v="001"/>
    <x v="106"/>
    <s v="ORGANIZACION DE LAS NACIONES UNIDAS PARA LA EDUCACION, LA CIENCIA Y LA CULTURA (UNESCO). (CUOTA ANUAL DE MEMBRESIA, SEGUN LEY NO. 5980,"/>
    <n v="1432158"/>
    <n v="1262018"/>
    <n v="1262018"/>
    <n v="0"/>
    <n v="0"/>
    <n v="0"/>
    <n v="1262017.94"/>
    <n v="1262017.94"/>
    <n v="0.06"/>
    <n v="0.9999999524570965"/>
  </r>
  <r>
    <s v="21374900"/>
    <s v="ACTIVIDADES CENTRALES"/>
    <x v="1"/>
    <s v="001"/>
    <x v="107"/>
    <s v="COORDINADORA EDUCATIVA CULTURAL CECC/SICA. (CUOTA ANUAL, SEGUN TRATADOS INTERNACIONALES NO. 9032 CONVENIO CONSTITUTIVO DE LA COORDINACION"/>
    <n v="6020000"/>
    <n v="5216500"/>
    <n v="5216500"/>
    <n v="0"/>
    <n v="0"/>
    <n v="0"/>
    <n v="5216500"/>
    <n v="5216500"/>
    <n v="0"/>
    <n v="1"/>
  </r>
  <r>
    <s v="21374900"/>
    <s v="ACTIVIDADES CENTRALES"/>
    <x v="1"/>
    <s v="001"/>
    <x v="108"/>
    <s v="ORGANISMO INTERNACIONAL DE JUVENTUD (OIJ)"/>
    <n v="0"/>
    <n v="0"/>
    <n v="0"/>
    <n v="0"/>
    <n v="0"/>
    <n v="0"/>
    <n v="0"/>
    <n v="0"/>
    <n v="0"/>
    <n v="0"/>
  </r>
  <r>
    <s v="21374900"/>
    <s v="ACTIVIDADES CENTRALES"/>
    <x v="1"/>
    <s v="001"/>
    <x v="109"/>
    <s v="PROGRAMA IBERRUTAS. (CUOTA ANUAL, SEGUN COMPROMISOS ADQUIRIDOS EN LA XXI CUMBRE DE JEFES DE ESTADO Y DE GOBIERNOS"/>
    <n v="7826000"/>
    <n v="6419400"/>
    <n v="6419400"/>
    <n v="0"/>
    <n v="0"/>
    <n v="0"/>
    <n v="6419400"/>
    <n v="6419400"/>
    <n v="0"/>
    <n v="1"/>
  </r>
  <r>
    <s v="21374900"/>
    <s v="ACTIVIDADES CENTRALES"/>
    <x v="1"/>
    <s v="001"/>
    <x v="110"/>
    <s v="PROGRAMA IBEROAMERICANO DE MUSEOS IBERMUSEOS (CUOTA ANUAL, SEGUN COMPROMISOS ADQUIRIDOS EN LA X CONFERENCIA IBEROAMERICANA DE MINISTROS DE"/>
    <n v="18060000"/>
    <n v="15085800"/>
    <n v="15085800"/>
    <n v="0"/>
    <n v="0"/>
    <n v="0"/>
    <n v="15085800"/>
    <n v="15085800"/>
    <n v="0"/>
    <n v="1"/>
  </r>
  <r>
    <s v="21374900"/>
    <s v="ACTIVIDADES CENTRALES"/>
    <x v="1"/>
    <s v="280"/>
    <x v="111"/>
    <s v="BIENES DURADEROS"/>
    <n v="229010000"/>
    <n v="280026157"/>
    <n v="280026157"/>
    <n v="51112723.329999998"/>
    <n v="45606324.719999999"/>
    <n v="8153168.3799999999"/>
    <n v="106783200.01000001"/>
    <n v="106783200.01000001"/>
    <n v="68370740.560000002"/>
    <n v="0.38133294815741092"/>
  </r>
  <r>
    <s v="21374900"/>
    <s v="ACTIVIDADES CENTRALES"/>
    <x v="1"/>
    <s v="280"/>
    <x v="112"/>
    <s v="MAQUINARIA, EQUIPO Y MOBILIARIO"/>
    <n v="118010000"/>
    <n v="72010000"/>
    <n v="72010000"/>
    <n v="51112723.329999998"/>
    <n v="9048780.8599999994"/>
    <n v="634566.81000000006"/>
    <n v="4051045.8"/>
    <n v="4051045.8"/>
    <n v="7162883.2000000002"/>
    <n v="5.6256711567837799E-2"/>
  </r>
  <r>
    <s v="21374900"/>
    <s v="ACTIVIDADES CENTRALES"/>
    <x v="1"/>
    <s v="280"/>
    <x v="113"/>
    <s v="EQUIPO DE TRANSPORTE"/>
    <n v="0"/>
    <n v="53000000"/>
    <n v="53000000"/>
    <n v="49789390"/>
    <n v="0"/>
    <n v="0"/>
    <n v="0"/>
    <n v="0"/>
    <n v="3210610"/>
    <n v="0"/>
  </r>
  <r>
    <s v="21374900"/>
    <s v="ACTIVIDADES CENTRALES"/>
    <x v="1"/>
    <s v="280"/>
    <x v="114"/>
    <s v="EQUIPO DE COMUNICACION"/>
    <n v="0"/>
    <n v="1418023.9"/>
    <n v="1418023.9"/>
    <n v="0"/>
    <n v="0"/>
    <n v="0"/>
    <n v="1355435"/>
    <n v="1355435"/>
    <n v="62588.9"/>
    <n v="0.9558618863899262"/>
  </r>
  <r>
    <s v="21374900"/>
    <s v="ACTIVIDADES CENTRALES"/>
    <x v="1"/>
    <s v="280"/>
    <x v="115"/>
    <s v="EQUIPO Y MOBILIARIO DE OFICINA"/>
    <n v="1010000"/>
    <n v="4782202.75"/>
    <n v="4782202.75"/>
    <n v="1323333.33"/>
    <n v="21552.87"/>
    <n v="0"/>
    <n v="2695610.8"/>
    <n v="2695610.8"/>
    <n v="741705.75"/>
    <n v="0.56367555725235607"/>
  </r>
  <r>
    <s v="21374900"/>
    <s v="ACTIVIDADES CENTRALES"/>
    <x v="1"/>
    <s v="280"/>
    <x v="116"/>
    <s v="EQUIPO Y PROGRAMAS DE COMPUTO"/>
    <n v="112000000"/>
    <n v="12809773.35"/>
    <n v="12809773.35"/>
    <n v="0"/>
    <n v="9027227.9900000002"/>
    <n v="634566.81000000006"/>
    <n v="0"/>
    <n v="0"/>
    <n v="3147978.55"/>
    <n v="0"/>
  </r>
  <r>
    <s v="21374900"/>
    <s v="ACTIVIDADES CENTRALES"/>
    <x v="1"/>
    <s v="280"/>
    <x v="117"/>
    <s v="EQUIPO Y MOBILIARIO EDUCACIONAL, DEP. Y RECREATIVO"/>
    <n v="5000000"/>
    <n v="0"/>
    <n v="0"/>
    <n v="0"/>
    <n v="0"/>
    <n v="0"/>
    <n v="0"/>
    <n v="0"/>
    <n v="0"/>
    <n v="0"/>
  </r>
  <r>
    <s v="21374900"/>
    <s v="ACTIVIDADES CENTRALES"/>
    <x v="1"/>
    <s v="280"/>
    <x v="118"/>
    <s v="CONSTRUCCIONES, ADICIONES Y MEJORAS"/>
    <n v="80000000"/>
    <n v="179016157"/>
    <n v="179016157"/>
    <n v="0"/>
    <n v="27402500"/>
    <n v="0"/>
    <n v="99765457.849999994"/>
    <n v="99765457.849999994"/>
    <n v="51848199.149999999"/>
    <n v="0.55729862333040692"/>
  </r>
  <r>
    <s v="21374900"/>
    <s v="ACTIVIDADES CENTRALES"/>
    <x v="1"/>
    <s v="280"/>
    <x v="119"/>
    <s v="OTRAS CONSTRUCCIONES, ADICIONES Y MEJORAS"/>
    <n v="80000000"/>
    <n v="179016157"/>
    <n v="179016157"/>
    <n v="0"/>
    <n v="27402500"/>
    <n v="0"/>
    <n v="99765457.849999994"/>
    <n v="99765457.849999994"/>
    <n v="51848199.149999999"/>
    <n v="0.55729862333040692"/>
  </r>
  <r>
    <s v="21374900"/>
    <s v="ACTIVIDADES CENTRALES"/>
    <x v="1"/>
    <s v="280"/>
    <x v="120"/>
    <s v="BIENES DURADEROS DIVERSOS"/>
    <n v="31000000"/>
    <n v="29000000"/>
    <n v="29000000"/>
    <n v="0"/>
    <n v="9155043.8599999994"/>
    <n v="7518601.5700000003"/>
    <n v="2966696.36"/>
    <n v="2966696.36"/>
    <n v="9359658.2100000009"/>
    <n v="0.10229987448275861"/>
  </r>
  <r>
    <s v="21374900"/>
    <s v="ACTIVIDADES CENTRALES"/>
    <x v="1"/>
    <s v="280"/>
    <x v="121"/>
    <s v="BIENES INTANGIBLES"/>
    <n v="31000000"/>
    <n v="29000000"/>
    <n v="29000000"/>
    <n v="0"/>
    <n v="9155043.8599999994"/>
    <n v="7518601.5700000003"/>
    <n v="2966696.36"/>
    <n v="2966696.36"/>
    <n v="9359658.2100000009"/>
    <n v="0.10229987448275861"/>
  </r>
  <r>
    <s v="21374900"/>
    <s v="ACTIVIDADES CENTRALES"/>
    <x v="1"/>
    <s v="280"/>
    <x v="122"/>
    <s v="TRANSFERENCIAS DE CAPITAL"/>
    <n v="20000000"/>
    <n v="20000000"/>
    <n v="20000000"/>
    <n v="0"/>
    <n v="1666674"/>
    <n v="0"/>
    <n v="18333326"/>
    <n v="18333326"/>
    <n v="0"/>
    <n v="0.91666630000000004"/>
  </r>
  <r>
    <s v="21374900"/>
    <s v="ACTIVIDADES CENTRALES"/>
    <x v="1"/>
    <s v="280"/>
    <x v="123"/>
    <s v="TRANSF. DE C.TAL A ENTID. PRIV. SIN FINES DE LUCRO"/>
    <n v="20000000"/>
    <n v="20000000"/>
    <n v="20000000"/>
    <n v="0"/>
    <n v="1666674"/>
    <n v="0"/>
    <n v="18333326"/>
    <n v="18333326"/>
    <n v="0"/>
    <n v="0.91666630000000004"/>
  </r>
  <r>
    <s v="21374900"/>
    <s v="ACTIVIDADES CENTRALES"/>
    <x v="1"/>
    <s v="280"/>
    <x v="124"/>
    <s v="FUNDACION PARQUE METROPOLITANO LA LIBERTAD (PARA LA CONCLUSION DEL DESARROLLO DE OBRAS DE MITIGACION DE RIESGO, CON PRIORIDAD EN LA"/>
    <n v="20000000"/>
    <n v="20000000"/>
    <n v="20000000"/>
    <n v="0"/>
    <n v="1666674"/>
    <n v="0"/>
    <n v="18333326"/>
    <n v="18333326"/>
    <n v="0"/>
    <n v="0.91666630000000004"/>
  </r>
  <r>
    <s v="21375101"/>
    <s v="DIRECCIÓN DE PATRIMONIO CULTURAL"/>
    <x v="2"/>
    <s v="001"/>
    <x v="0"/>
    <s v=""/>
    <n v="2196941049"/>
    <n v="2440214169.3699999"/>
    <n v="2440214169.3699999"/>
    <n v="215649.46"/>
    <n v="481226694.06999999"/>
    <n v="5005.8999999999996"/>
    <n v="1156121117.04"/>
    <n v="1147649413.49"/>
    <n v="802645702.89999998"/>
    <n v="0.47377854433919647"/>
  </r>
  <r>
    <s v="21375101"/>
    <s v="CENTRO INVEST. Y CONSERVACIÓN PATRIMONIO"/>
    <x v="3"/>
    <s v="001"/>
    <x v="1"/>
    <s v="REMUNERACIONES"/>
    <n v="694728397"/>
    <n v="659534730"/>
    <n v="659534730"/>
    <n v="0"/>
    <n v="15802900"/>
    <n v="0"/>
    <n v="535111432.36000001"/>
    <n v="535111432.36000001"/>
    <n v="108620397.64"/>
    <n v="0.81134686017217017"/>
  </r>
  <r>
    <s v="21375101"/>
    <s v="CENTRO INVEST. Y CONSERVACIÓN PATRIMONIO"/>
    <x v="3"/>
    <s v="001"/>
    <x v="2"/>
    <s v="REMUNERACIONES BASICAS"/>
    <n v="272020200"/>
    <n v="279294442"/>
    <n v="279294442"/>
    <n v="0"/>
    <n v="0"/>
    <n v="0"/>
    <n v="248577829.31999999"/>
    <n v="248577829.31999999"/>
    <n v="30716612.68"/>
    <n v="0.89002068046882221"/>
  </r>
  <r>
    <s v="21375101"/>
    <s v="CENTRO INVEST. Y CONSERVACIÓN PATRIMONIO"/>
    <x v="3"/>
    <s v="001"/>
    <x v="3"/>
    <s v="SUELDOS PARA CARGOS FIJOS"/>
    <n v="267020200"/>
    <n v="279294442"/>
    <n v="279294442"/>
    <n v="0"/>
    <n v="0"/>
    <n v="0"/>
    <n v="248577829.31999999"/>
    <n v="248577829.31999999"/>
    <n v="30716612.68"/>
    <n v="0.89002068046882221"/>
  </r>
  <r>
    <s v="21375101"/>
    <s v="CENTRO INVEST. Y CONSERVACIÓN PATRIMONIO"/>
    <x v="3"/>
    <s v="001"/>
    <x v="4"/>
    <s v="SUPLENCIAS"/>
    <n v="5000000"/>
    <n v="0"/>
    <n v="0"/>
    <n v="0"/>
    <n v="0"/>
    <n v="0"/>
    <n v="0"/>
    <n v="0"/>
    <n v="0"/>
    <n v="0"/>
  </r>
  <r>
    <s v="21375101"/>
    <s v="CENTRO INVEST. Y CONSERVACIÓN PATRIMONIO"/>
    <x v="3"/>
    <s v="001"/>
    <x v="5"/>
    <s v="REMUNERACIONES EVENTUALES"/>
    <n v="2000000"/>
    <n v="2000000"/>
    <n v="2000000"/>
    <n v="0"/>
    <n v="0"/>
    <n v="0"/>
    <n v="268639"/>
    <n v="268639"/>
    <n v="1731361"/>
    <n v="0.13431950000000001"/>
  </r>
  <r>
    <s v="21375101"/>
    <s v="CENTRO INVEST. Y CONSERVACIÓN PATRIMONIO"/>
    <x v="3"/>
    <s v="001"/>
    <x v="6"/>
    <s v="TIEMPO EXTRAORDINARIO"/>
    <n v="2000000"/>
    <n v="2000000"/>
    <n v="2000000"/>
    <n v="0"/>
    <n v="0"/>
    <n v="0"/>
    <n v="268639"/>
    <n v="268639"/>
    <n v="1731361"/>
    <n v="0.13431950000000001"/>
  </r>
  <r>
    <s v="21375101"/>
    <s v="CENTRO INVEST. Y CONSERVACIÓN PATRIMONIO"/>
    <x v="3"/>
    <s v="001"/>
    <x v="7"/>
    <s v="INCENTIVOS SALARIALES"/>
    <n v="313876051"/>
    <n v="277308614"/>
    <n v="277308614"/>
    <n v="0"/>
    <n v="0"/>
    <n v="0"/>
    <n v="201136190.03999999"/>
    <n v="201136190.03999999"/>
    <n v="76172423.959999993"/>
    <n v="0.72531533420018457"/>
  </r>
  <r>
    <s v="21375101"/>
    <s v="CENTRO INVEST. Y CONSERVACIÓN PATRIMONIO"/>
    <x v="3"/>
    <s v="001"/>
    <x v="8"/>
    <s v="RETRIBUCION POR AÑOS SERVIDOS"/>
    <n v="92200000"/>
    <n v="75706844"/>
    <n v="75706844"/>
    <n v="0"/>
    <n v="0"/>
    <n v="0"/>
    <n v="58329277.159999996"/>
    <n v="58329277.159999996"/>
    <n v="17377566.84"/>
    <n v="0.7704624057502647"/>
  </r>
  <r>
    <s v="21375101"/>
    <s v="CENTRO INVEST. Y CONSERVACIÓN PATRIMONIO"/>
    <x v="3"/>
    <s v="001"/>
    <x v="9"/>
    <s v="RESTRICCION AL EJERCICIO LIBERAL DE LA PROFESION"/>
    <n v="111759770"/>
    <n v="96681580"/>
    <n v="96681580"/>
    <n v="0"/>
    <n v="0"/>
    <n v="0"/>
    <n v="85235557.430000007"/>
    <n v="85235557.430000007"/>
    <n v="11446022.57"/>
    <n v="0.88161113450980022"/>
  </r>
  <r>
    <s v="21375101"/>
    <s v="CENTRO INVEST. Y CONSERVACIÓN PATRIMONIO"/>
    <x v="3"/>
    <s v="001"/>
    <x v="10"/>
    <s v="DECIMOTERCER MES"/>
    <n v="44774018"/>
    <n v="42478135"/>
    <n v="42478135"/>
    <n v="0"/>
    <n v="0"/>
    <n v="0"/>
    <n v="1338244.25"/>
    <n v="1338244.25"/>
    <n v="41139890.75"/>
    <n v="3.1504308039889226E-2"/>
  </r>
  <r>
    <s v="21375101"/>
    <s v="CENTRO INVEST. Y CONSERVACIÓN PATRIMONIO"/>
    <x v="3"/>
    <s v="001"/>
    <x v="11"/>
    <s v="SALARIO ESCOLAR"/>
    <n v="38742263"/>
    <n v="38942263"/>
    <n v="38942263"/>
    <n v="0"/>
    <n v="0"/>
    <n v="0"/>
    <n v="37425450.159999996"/>
    <n v="37425450.159999996"/>
    <n v="1516812.84"/>
    <n v="0.96104969965407494"/>
  </r>
  <r>
    <s v="21375101"/>
    <s v="CENTRO INVEST. Y CONSERVACIÓN PATRIMONIO"/>
    <x v="3"/>
    <s v="001"/>
    <x v="12"/>
    <s v="OTROS INCENTIVOS SALARIALES"/>
    <n v="26400000"/>
    <n v="23499792"/>
    <n v="23499792"/>
    <n v="0"/>
    <n v="0"/>
    <n v="0"/>
    <n v="18807661.039999999"/>
    <n v="18807661.039999999"/>
    <n v="4692130.96"/>
    <n v="0.80033308550135251"/>
  </r>
  <r>
    <s v="21375101"/>
    <s v="CENTRO INVEST. Y CONSERVACIÓN PATRIMONIO"/>
    <x v="3"/>
    <s v="001"/>
    <x v="13"/>
    <s v="CONTRIB. PATRONALES AL DES. Y LA SEGURIDAD SOCIAL"/>
    <n v="52954419"/>
    <n v="50029681"/>
    <n v="50029681"/>
    <n v="0"/>
    <n v="7833175"/>
    <n v="0"/>
    <n v="42196506"/>
    <n v="42196506"/>
    <n v="0"/>
    <n v="0.84342944341380066"/>
  </r>
  <r>
    <s v="21375101"/>
    <s v="CENTRO INVEST. Y CONSERVACIÓN PATRIMONIO"/>
    <x v="3"/>
    <s v="001"/>
    <x v="125"/>
    <s v="CCSS CONTRIBUCION PATRONAL SEGURO SALUD (CONTRIBUCION PATRONAL SEGURO DE SALUD, SEGUN LEY NO. 17 DEL 22 DE OCTUBRE DE 1943, LEY"/>
    <n v="50238807"/>
    <n v="47464056"/>
    <n v="47464056"/>
    <n v="0"/>
    <n v="7431470"/>
    <n v="0"/>
    <n v="40032586"/>
    <n v="40032586"/>
    <n v="0"/>
    <n v="0.84342952064610743"/>
  </r>
  <r>
    <s v="21375101"/>
    <s v="CENTRO INVEST. Y CONSERVACIÓN PATRIMONIO"/>
    <x v="3"/>
    <s v="001"/>
    <x v="126"/>
    <s v="BANCO POPULAR Y DE DESARROLLO COMUNAL. (BPDC) (SEGUN LEY NO. 4351 DEL 11 DE JULIO DE 1969, LEY ORGANICA DEL B.P.D.C.)."/>
    <n v="2715612"/>
    <n v="2565625"/>
    <n v="2565625"/>
    <n v="0"/>
    <n v="401705"/>
    <n v="0"/>
    <n v="2163920"/>
    <n v="2163920"/>
    <n v="0"/>
    <n v="0.84342801461632155"/>
  </r>
  <r>
    <s v="21375101"/>
    <s v="CENTRO INVEST. Y CONSERVACIÓN PATRIMONIO"/>
    <x v="3"/>
    <s v="001"/>
    <x v="16"/>
    <s v="CONTRIB PATRONALES A FOND PENS Y OTROS FOND CAPIT."/>
    <n v="53877727"/>
    <n v="50901993"/>
    <n v="50901993"/>
    <n v="0"/>
    <n v="7969725"/>
    <n v="0"/>
    <n v="42932268"/>
    <n v="42932268"/>
    <n v="0"/>
    <n v="0.84343000086460274"/>
  </r>
  <r>
    <s v="21375101"/>
    <s v="CENTRO INVEST. Y CONSERVACIÓN PATRIMONIO"/>
    <x v="3"/>
    <s v="001"/>
    <x v="127"/>
    <s v="CCSS CONTRIBUCION PATRONAL SEGURO PENSIONES (CONTRIBUCION PATRONAL SEGURO DE PENSIONES, SEGUN LEY NO. 17 DEL 22 DE OCTUBRE DE 1943, LEY"/>
    <n v="29437226"/>
    <n v="27811372"/>
    <n v="27811372"/>
    <n v="0"/>
    <n v="4354439"/>
    <n v="0"/>
    <n v="23456933"/>
    <n v="23456933"/>
    <n v="0"/>
    <n v="0.84342955104839845"/>
  </r>
  <r>
    <s v="21375101"/>
    <s v="CENTRO INVEST. Y CONSERVACIÓN PATRIMONIO"/>
    <x v="3"/>
    <s v="001"/>
    <x v="128"/>
    <s v="CCSS APORTE PATRONAL REGIMEN PENSIONES (APORTE PATRONAL AL REGIMEN DE PENSIONES, SEGUN LEY DE PROTECCION AL TRABAJADOR NO. 7983 DEL 16"/>
    <n v="16293667"/>
    <n v="15393747"/>
    <n v="15393747"/>
    <n v="0"/>
    <n v="2410189"/>
    <n v="0"/>
    <n v="12983558"/>
    <n v="12983558"/>
    <n v="0"/>
    <n v="0.84343064752201002"/>
  </r>
  <r>
    <s v="21375101"/>
    <s v="CENTRO INVEST. Y CONSERVACIÓN PATRIMONIO"/>
    <x v="3"/>
    <s v="001"/>
    <x v="129"/>
    <s v="CCSS APORTE PATRONAL FONDO CAPITALIZACION LABORAL (APORTE PATRONAL AL FONDO DE CAPITALIZACION LABORAL, SEGUN LEY DE PROTECCION AL TRABAJADOR"/>
    <n v="8146834"/>
    <n v="7696874"/>
    <n v="7696874"/>
    <n v="0"/>
    <n v="1205097"/>
    <n v="0"/>
    <n v="6491777"/>
    <n v="6491777"/>
    <n v="0"/>
    <n v="0.84343033288579239"/>
  </r>
  <r>
    <s v="21375101"/>
    <s v="CENTRO INVEST. Y CONSERVACIÓN PATRIMONIO"/>
    <x v="3"/>
    <s v="001"/>
    <x v="21"/>
    <s v="SERVICIOS"/>
    <n v="504482000"/>
    <n v="457850000"/>
    <n v="457850000"/>
    <n v="0"/>
    <n v="106244890.03"/>
    <n v="0"/>
    <n v="223279195.78"/>
    <n v="216307492.22999999"/>
    <n v="128325914.19"/>
    <n v="0.4876688779731353"/>
  </r>
  <r>
    <s v="21375101"/>
    <s v="CENTRO INVEST. Y CONSERVACIÓN PATRIMONIO"/>
    <x v="3"/>
    <s v="001"/>
    <x v="24"/>
    <s v="SERVICIOS BASICOS"/>
    <n v="23862000"/>
    <n v="15108000"/>
    <n v="15108000"/>
    <n v="0"/>
    <n v="3357400.45"/>
    <n v="0"/>
    <n v="11734945.460000001"/>
    <n v="11072996.93"/>
    <n v="15654.09"/>
    <n v="0.77673718956844062"/>
  </r>
  <r>
    <s v="21375101"/>
    <s v="CENTRO INVEST. Y CONSERVACIÓN PATRIMONIO"/>
    <x v="3"/>
    <s v="001"/>
    <x v="25"/>
    <s v="SERVICIO DE AGUA Y ALCANTARILLADO"/>
    <n v="1260000"/>
    <n v="893000"/>
    <n v="893000"/>
    <n v="0"/>
    <n v="236478"/>
    <n v="0"/>
    <n v="656522"/>
    <n v="595503"/>
    <n v="0"/>
    <n v="0.73518701007838749"/>
  </r>
  <r>
    <s v="21375101"/>
    <s v="CENTRO INVEST. Y CONSERVACIÓN PATRIMONIO"/>
    <x v="3"/>
    <s v="001"/>
    <x v="26"/>
    <s v="SERVICIO DE ENERGIA ELECTRICA"/>
    <n v="5922000"/>
    <n v="5922000"/>
    <n v="5922000"/>
    <n v="0"/>
    <n v="821485.45"/>
    <n v="0"/>
    <n v="5100514.55"/>
    <n v="5100514.55"/>
    <n v="0"/>
    <n v="0.86128242992232351"/>
  </r>
  <r>
    <s v="21375101"/>
    <s v="CENTRO INVEST. Y CONSERVACIÓN PATRIMONIO"/>
    <x v="3"/>
    <s v="001"/>
    <x v="27"/>
    <s v="SERVICIO DE CORREO"/>
    <n v="50000"/>
    <n v="0"/>
    <n v="0"/>
    <n v="0"/>
    <n v="0"/>
    <n v="0"/>
    <n v="0"/>
    <n v="0"/>
    <n v="0"/>
    <n v="0"/>
  </r>
  <r>
    <s v="21375101"/>
    <s v="CENTRO INVEST. Y CONSERVACIÓN PATRIMONIO"/>
    <x v="3"/>
    <s v="001"/>
    <x v="28"/>
    <s v="SERVICIO DE TELECOMUNICACIONES"/>
    <n v="16380000"/>
    <n v="8293000"/>
    <n v="8293000"/>
    <n v="0"/>
    <n v="2299437"/>
    <n v="0"/>
    <n v="5977908.9100000001"/>
    <n v="5376979.3799999999"/>
    <n v="15654.09"/>
    <n v="0.7208379247558182"/>
  </r>
  <r>
    <s v="21375101"/>
    <s v="CENTRO INVEST. Y CONSERVACIÓN PATRIMONIO"/>
    <x v="3"/>
    <s v="001"/>
    <x v="29"/>
    <s v="OTROS SERVICIOS BASICOS"/>
    <n v="250000"/>
    <n v="0"/>
    <n v="0"/>
    <n v="0"/>
    <n v="0"/>
    <n v="0"/>
    <n v="0"/>
    <n v="0"/>
    <n v="0"/>
    <n v="0"/>
  </r>
  <r>
    <s v="21375101"/>
    <s v="CENTRO INVEST. Y CONSERVACIÓN PATRIMONIO"/>
    <x v="3"/>
    <s v="001"/>
    <x v="30"/>
    <s v="SERVICIOS COMERCIALES Y FINANCIEROS"/>
    <n v="30000000"/>
    <n v="24686000"/>
    <n v="24686000"/>
    <n v="0"/>
    <n v="10189246.24"/>
    <n v="0"/>
    <n v="14201276.02"/>
    <n v="7891521"/>
    <n v="295477.74"/>
    <n v="0.57527651381349754"/>
  </r>
  <r>
    <s v="21375101"/>
    <s v="CENTRO INVEST. Y CONSERVACIÓN PATRIMONIO"/>
    <x v="3"/>
    <s v="001"/>
    <x v="31"/>
    <s v="INFORMACION"/>
    <n v="21000000"/>
    <n v="18827000"/>
    <n v="18827000"/>
    <n v="0"/>
    <n v="7676397.3300000001"/>
    <n v="0"/>
    <n v="11149918.369999999"/>
    <n v="4842988.3499999996"/>
    <n v="684.3"/>
    <n v="0.59223022095926059"/>
  </r>
  <r>
    <s v="21375101"/>
    <s v="CENTRO INVEST. Y CONSERVACIÓN PATRIMONIO"/>
    <x v="3"/>
    <s v="001"/>
    <x v="33"/>
    <s v="IMPRESION, ENCUADERNACION Y OTROS"/>
    <n v="2000000"/>
    <n v="1000000"/>
    <n v="1000000"/>
    <n v="0"/>
    <n v="0"/>
    <n v="0"/>
    <n v="936783.56"/>
    <n v="936783.56"/>
    <n v="63216.44"/>
    <n v="0.93678356000000007"/>
  </r>
  <r>
    <s v="21375101"/>
    <s v="CENTRO INVEST. Y CONSERVACIÓN PATRIMONIO"/>
    <x v="3"/>
    <s v="001"/>
    <x v="35"/>
    <s v="SERVICIOS DE TECNOLOGIAS DE INFORMACION"/>
    <n v="7000000"/>
    <n v="4859000"/>
    <n v="4859000"/>
    <n v="0"/>
    <n v="2512848.91"/>
    <n v="0"/>
    <n v="2114574.09"/>
    <n v="2111749.09"/>
    <n v="231577"/>
    <n v="0.43518709405227413"/>
  </r>
  <r>
    <s v="21375101"/>
    <s v="CENTRO INVEST. Y CONSERVACIÓN PATRIMONIO"/>
    <x v="3"/>
    <s v="001"/>
    <x v="36"/>
    <s v="SERVICIOS DE GESTION Y APOYO"/>
    <n v="255220000"/>
    <n v="271665000"/>
    <n v="271665000"/>
    <n v="0"/>
    <n v="85063264.269999996"/>
    <n v="0"/>
    <n v="176022244.31"/>
    <n v="176022244.31"/>
    <n v="10579491.42"/>
    <n v="0.64793861671543995"/>
  </r>
  <r>
    <s v="21375101"/>
    <s v="CENTRO INVEST. Y CONSERVACIÓN PATRIMONIO"/>
    <x v="3"/>
    <s v="001"/>
    <x v="130"/>
    <s v="SERVICIOS JURIDICOS"/>
    <n v="20000"/>
    <n v="20000"/>
    <n v="20000"/>
    <n v="0"/>
    <n v="0"/>
    <n v="0"/>
    <n v="0"/>
    <n v="0"/>
    <n v="20000"/>
    <n v="0"/>
  </r>
  <r>
    <s v="21375101"/>
    <s v="CENTRO INVEST. Y CONSERVACIÓN PATRIMONIO"/>
    <x v="3"/>
    <s v="001"/>
    <x v="131"/>
    <s v="SERVICIOS DE INGENIERIA Y ARQUITECTURA"/>
    <n v="80000000"/>
    <n v="72500000"/>
    <n v="72500000"/>
    <n v="0"/>
    <n v="6939880.04"/>
    <n v="0"/>
    <n v="65557067.969999999"/>
    <n v="65557067.969999999"/>
    <n v="3051.99"/>
    <n v="0.90423542027586201"/>
  </r>
  <r>
    <s v="21375101"/>
    <s v="CENTRO INVEST. Y CONSERVACIÓN PATRIMONIO"/>
    <x v="3"/>
    <s v="001"/>
    <x v="37"/>
    <s v="SERVICIOS EN CIENCIAS ECONOMICAS Y SOCIALES"/>
    <n v="100000000"/>
    <n v="100000000"/>
    <n v="100000000"/>
    <n v="0"/>
    <n v="65875689.729999997"/>
    <n v="0"/>
    <n v="25383329.100000001"/>
    <n v="25383329.100000001"/>
    <n v="8740981.1699999999"/>
    <n v="0.25383329100000002"/>
  </r>
  <r>
    <s v="21375101"/>
    <s v="CENTRO INVEST. Y CONSERVACIÓN PATRIMONIO"/>
    <x v="3"/>
    <s v="001"/>
    <x v="39"/>
    <s v="SERVICIOS GENERALES"/>
    <n v="75000000"/>
    <n v="75000000"/>
    <n v="75000000"/>
    <n v="0"/>
    <n v="12247694.5"/>
    <n v="0"/>
    <n v="60941847.100000001"/>
    <n v="60941847.100000001"/>
    <n v="1810458.4"/>
    <n v="0.81255796133333336"/>
  </r>
  <r>
    <s v="21375101"/>
    <s v="CENTRO INVEST. Y CONSERVACIÓN PATRIMONIO"/>
    <x v="3"/>
    <s v="001"/>
    <x v="40"/>
    <s v="OTROS SERVICIOS DE GESTION Y APOYO"/>
    <n v="200000"/>
    <n v="24145000"/>
    <n v="24145000"/>
    <n v="0"/>
    <n v="0"/>
    <n v="0"/>
    <n v="24140000.140000001"/>
    <n v="24140000.140000001"/>
    <n v="4999.8599999999997"/>
    <n v="0.99979292358666394"/>
  </r>
  <r>
    <s v="21375101"/>
    <s v="CENTRO INVEST. Y CONSERVACIÓN PATRIMONIO"/>
    <x v="3"/>
    <s v="001"/>
    <x v="41"/>
    <s v="GASTOS DE VIAJE Y DE TRANSPORTE"/>
    <n v="10500000"/>
    <n v="5500000"/>
    <n v="5500000"/>
    <n v="0"/>
    <n v="1759362.72"/>
    <n v="0"/>
    <n v="2519537.2799999998"/>
    <n v="2519537.2799999998"/>
    <n v="1221100"/>
    <n v="0.45809768727272726"/>
  </r>
  <r>
    <s v="21375101"/>
    <s v="CENTRO INVEST. Y CONSERVACIÓN PATRIMONIO"/>
    <x v="3"/>
    <s v="001"/>
    <x v="42"/>
    <s v="TRANSPORTE DENTRO DEL PAIS"/>
    <n v="500000"/>
    <n v="500000"/>
    <n v="500000"/>
    <n v="0"/>
    <n v="122062.72"/>
    <n v="0"/>
    <n v="377937.28"/>
    <n v="377937.28"/>
    <n v="0"/>
    <n v="0.75587456000000008"/>
  </r>
  <r>
    <s v="21375101"/>
    <s v="CENTRO INVEST. Y CONSERVACIÓN PATRIMONIO"/>
    <x v="3"/>
    <s v="001"/>
    <x v="43"/>
    <s v="VIATICOS DENTRO DEL PAIS"/>
    <n v="10000000"/>
    <n v="5000000"/>
    <n v="5000000"/>
    <n v="0"/>
    <n v="1637300"/>
    <n v="0"/>
    <n v="2141600"/>
    <n v="2141600"/>
    <n v="1221100"/>
    <n v="0.42831999999999998"/>
  </r>
  <r>
    <s v="21375101"/>
    <s v="CENTRO INVEST. Y CONSERVACIÓN PATRIMONIO"/>
    <x v="3"/>
    <s v="001"/>
    <x v="46"/>
    <s v="SEGUROS, REASEGUROS Y OTRAS OBLIGACIONES"/>
    <n v="2500000"/>
    <n v="2484000"/>
    <n v="2484000"/>
    <n v="0"/>
    <n v="407704"/>
    <n v="0"/>
    <n v="2076294"/>
    <n v="2076294"/>
    <n v="2"/>
    <n v="0.83586714975845411"/>
  </r>
  <r>
    <s v="21375101"/>
    <s v="CENTRO INVEST. Y CONSERVACIÓN PATRIMONIO"/>
    <x v="3"/>
    <s v="001"/>
    <x v="47"/>
    <s v="SEGUROS"/>
    <n v="2500000"/>
    <n v="2484000"/>
    <n v="2484000"/>
    <n v="0"/>
    <n v="407704"/>
    <n v="0"/>
    <n v="2076294"/>
    <n v="2076294"/>
    <n v="2"/>
    <n v="0.83586714975845411"/>
  </r>
  <r>
    <s v="21375101"/>
    <s v="CENTRO INVEST. Y CONSERVACIÓN PATRIMONIO"/>
    <x v="3"/>
    <s v="001"/>
    <x v="48"/>
    <s v="CAPACITACION Y PROTOCOLO"/>
    <n v="1300000"/>
    <n v="1280000"/>
    <n v="1280000"/>
    <n v="0"/>
    <n v="0"/>
    <n v="0"/>
    <n v="1076600.01"/>
    <n v="1076600.01"/>
    <n v="203399.99"/>
    <n v="0.84109375781249995"/>
  </r>
  <r>
    <s v="21375101"/>
    <s v="CENTRO INVEST. Y CONSERVACIÓN PATRIMONIO"/>
    <x v="3"/>
    <s v="001"/>
    <x v="49"/>
    <s v="ACTIVIDADES DE CAPACITACION"/>
    <n v="700000"/>
    <n v="700000"/>
    <n v="700000"/>
    <n v="0"/>
    <n v="0"/>
    <n v="0"/>
    <n v="502860"/>
    <n v="502860"/>
    <n v="197140"/>
    <n v="0.71837142857142855"/>
  </r>
  <r>
    <s v="21375101"/>
    <s v="CENTRO INVEST. Y CONSERVACIÓN PATRIMONIO"/>
    <x v="3"/>
    <s v="001"/>
    <x v="132"/>
    <s v="ACTIVIDADES PROTOCOLARIAS Y SOCIALES"/>
    <n v="600000"/>
    <n v="580000"/>
    <n v="580000"/>
    <n v="0"/>
    <n v="0"/>
    <n v="0"/>
    <n v="573740.01"/>
    <n v="573740.01"/>
    <n v="6259.99"/>
    <n v="0.98920691379310344"/>
  </r>
  <r>
    <s v="21375101"/>
    <s v="CENTRO INVEST. Y CONSERVACIÓN PATRIMONIO"/>
    <x v="3"/>
    <s v="001"/>
    <x v="51"/>
    <s v="MANTENIMIENTO Y REPARACION"/>
    <n v="179700000"/>
    <n v="135977000"/>
    <n v="135977000"/>
    <n v="0"/>
    <n v="4467918.8499999996"/>
    <n v="0"/>
    <n v="15648298.699999999"/>
    <n v="15648298.699999999"/>
    <n v="115860782.45"/>
    <n v="0.11508048199327826"/>
  </r>
  <r>
    <s v="21375101"/>
    <s v="CENTRO INVEST. Y CONSERVACIÓN PATRIMONIO"/>
    <x v="3"/>
    <s v="001"/>
    <x v="52"/>
    <s v="MANTENIMIENTO DE EDIFICIOS, LOCALES Y TERRENOS"/>
    <n v="136000000"/>
    <n v="112600000"/>
    <n v="112600000"/>
    <n v="0"/>
    <n v="408495"/>
    <n v="0"/>
    <n v="1225485"/>
    <n v="1225485"/>
    <n v="110966020"/>
    <n v="1.0883525754884547E-2"/>
  </r>
  <r>
    <s v="21375101"/>
    <s v="CENTRO INVEST. Y CONSERVACIÓN PATRIMONIO"/>
    <x v="3"/>
    <s v="001"/>
    <x v="53"/>
    <s v="MANT. Y REPARACION DE MAQUINARIA Y EQUIPO DE PROD."/>
    <n v="250000"/>
    <n v="0"/>
    <n v="0"/>
    <n v="0"/>
    <n v="0"/>
    <n v="0"/>
    <n v="0"/>
    <n v="0"/>
    <n v="0"/>
    <n v="0"/>
  </r>
  <r>
    <s v="21375101"/>
    <s v="CENTRO INVEST. Y CONSERVACIÓN PATRIMONIO"/>
    <x v="3"/>
    <s v="001"/>
    <x v="54"/>
    <s v="MANT. Y REPARACION DE EQUIPO DE TRANSPORTE"/>
    <n v="5000000"/>
    <n v="4977000"/>
    <n v="4977000"/>
    <n v="0"/>
    <n v="1628239.6"/>
    <n v="0"/>
    <n v="3342012.11"/>
    <n v="3342012.11"/>
    <n v="6748.29"/>
    <n v="0.67149128189672491"/>
  </r>
  <r>
    <s v="21375101"/>
    <s v="CENTRO INVEST. Y CONSERVACIÓN PATRIMONIO"/>
    <x v="3"/>
    <s v="001"/>
    <x v="55"/>
    <s v="MANT. Y REPARACION DE EQUIPO DE COMUNICAC."/>
    <n v="500000"/>
    <n v="500000"/>
    <n v="500000"/>
    <n v="0"/>
    <n v="0"/>
    <n v="0"/>
    <n v="0"/>
    <n v="0"/>
    <n v="500000"/>
    <n v="0"/>
  </r>
  <r>
    <s v="21375101"/>
    <s v="CENTRO INVEST. Y CONSERVACIÓN PATRIMONIO"/>
    <x v="3"/>
    <s v="001"/>
    <x v="56"/>
    <s v="MANT. Y REPARACION DE EQUIPO Y MOBILIARIO DE OFIC."/>
    <n v="500000"/>
    <n v="500000"/>
    <n v="500000"/>
    <n v="0"/>
    <n v="61798.78"/>
    <n v="0"/>
    <n v="185400.02"/>
    <n v="185400.02"/>
    <n v="252801.2"/>
    <n v="0.37080004"/>
  </r>
  <r>
    <s v="21375101"/>
    <s v="CENTRO INVEST. Y CONSERVACIÓN PATRIMONIO"/>
    <x v="3"/>
    <s v="001"/>
    <x v="57"/>
    <s v="MANT. Y REP. DE EQUIPO DE COMPUTO Y SIST. DE INF."/>
    <n v="37400000"/>
    <n v="17400000"/>
    <n v="17400000"/>
    <n v="0"/>
    <n v="2369385.4700000002"/>
    <n v="0"/>
    <n v="10895401.57"/>
    <n v="10895401.57"/>
    <n v="4135212.96"/>
    <n v="0.62617250402298852"/>
  </r>
  <r>
    <s v="21375101"/>
    <s v="CENTRO INVEST. Y CONSERVACIÓN PATRIMONIO"/>
    <x v="3"/>
    <s v="001"/>
    <x v="58"/>
    <s v="MANTENIMIENTO Y REPARACION DE OTROS EQUIPOS"/>
    <n v="50000"/>
    <n v="0"/>
    <n v="0"/>
    <n v="0"/>
    <n v="0"/>
    <n v="0"/>
    <n v="0"/>
    <n v="0"/>
    <n v="0"/>
    <n v="0"/>
  </r>
  <r>
    <s v="21375101"/>
    <s v="CENTRO INVEST. Y CONSERVACIÓN PATRIMONIO"/>
    <x v="3"/>
    <s v="001"/>
    <x v="59"/>
    <s v="IMPUESTOS"/>
    <n v="300000"/>
    <n v="150000"/>
    <n v="150000"/>
    <n v="0"/>
    <n v="0"/>
    <n v="0"/>
    <n v="0"/>
    <n v="0"/>
    <n v="150000"/>
    <n v="0"/>
  </r>
  <r>
    <s v="21375101"/>
    <s v="CENTRO INVEST. Y CONSERVACIÓN PATRIMONIO"/>
    <x v="3"/>
    <s v="001"/>
    <x v="60"/>
    <s v="OTROS IMPUESTOS"/>
    <n v="300000"/>
    <n v="150000"/>
    <n v="150000"/>
    <n v="0"/>
    <n v="0"/>
    <n v="0"/>
    <n v="0"/>
    <n v="0"/>
    <n v="150000"/>
    <n v="0"/>
  </r>
  <r>
    <s v="21375101"/>
    <s v="CENTRO INVEST. Y CONSERVACIÓN PATRIMONIO"/>
    <x v="3"/>
    <s v="001"/>
    <x v="61"/>
    <s v="SERVICIOS DIVERSOS"/>
    <n v="1100000"/>
    <n v="1000000"/>
    <n v="1000000"/>
    <n v="0"/>
    <n v="999993.5"/>
    <n v="0"/>
    <n v="0"/>
    <n v="0"/>
    <n v="6.5"/>
    <n v="0"/>
  </r>
  <r>
    <s v="21375101"/>
    <s v="CENTRO INVEST. Y CONSERVACIÓN PATRIMONIO"/>
    <x v="3"/>
    <s v="001"/>
    <x v="133"/>
    <s v="INTERESES MORATORIOS Y MULTAS"/>
    <n v="100000"/>
    <n v="0"/>
    <n v="0"/>
    <n v="0"/>
    <n v="0"/>
    <n v="0"/>
    <n v="0"/>
    <n v="0"/>
    <n v="0"/>
    <n v="0"/>
  </r>
  <r>
    <s v="21375101"/>
    <s v="CENTRO INVEST. Y CONSERVACIÓN PATRIMONIO"/>
    <x v="3"/>
    <s v="001"/>
    <x v="62"/>
    <s v="DEDUCIBLES"/>
    <n v="1000000"/>
    <n v="1000000"/>
    <n v="1000000"/>
    <n v="0"/>
    <n v="999993.5"/>
    <n v="0"/>
    <n v="0"/>
    <n v="0"/>
    <n v="6.5"/>
    <n v="0"/>
  </r>
  <r>
    <s v="21375101"/>
    <s v="CENTRO INVEST. Y CONSERVACIÓN PATRIMONIO"/>
    <x v="3"/>
    <s v="001"/>
    <x v="63"/>
    <s v="MATERIALES Y SUMINISTROS"/>
    <n v="12349380"/>
    <n v="8830380"/>
    <n v="8830380"/>
    <n v="215649.46"/>
    <n v="1277685.69"/>
    <n v="5005.8999999999996"/>
    <n v="6262658.3600000003"/>
    <n v="6262658.3600000003"/>
    <n v="1069380.5900000001"/>
    <n v="0.70921731114629272"/>
  </r>
  <r>
    <s v="21375101"/>
    <s v="CENTRO INVEST. Y CONSERVACIÓN PATRIMONIO"/>
    <x v="3"/>
    <s v="001"/>
    <x v="64"/>
    <s v="PRODUCTOS QUIMICOS Y CONEXOS"/>
    <n v="5050000"/>
    <n v="3840000"/>
    <n v="3840000"/>
    <n v="0"/>
    <n v="1247727.01"/>
    <n v="0"/>
    <n v="2081510.19"/>
    <n v="2081510.19"/>
    <n v="510762.8"/>
    <n v="0.54205994531250001"/>
  </r>
  <r>
    <s v="21375101"/>
    <s v="CENTRO INVEST. Y CONSERVACIÓN PATRIMONIO"/>
    <x v="3"/>
    <s v="001"/>
    <x v="65"/>
    <s v="COMBUSTIBLES Y LUBRICANTES"/>
    <n v="4000000"/>
    <n v="3000000"/>
    <n v="3000000"/>
    <n v="0"/>
    <n v="1219544"/>
    <n v="0"/>
    <n v="1270456"/>
    <n v="1270456"/>
    <n v="510000"/>
    <n v="0.42348533333333332"/>
  </r>
  <r>
    <s v="21375101"/>
    <s v="CENTRO INVEST. Y CONSERVACIÓN PATRIMONIO"/>
    <x v="3"/>
    <s v="001"/>
    <x v="66"/>
    <s v="PRODUCTOS FARMACEUTICOS Y MEDICINALES"/>
    <n v="50000"/>
    <n v="23000"/>
    <n v="23000"/>
    <n v="0"/>
    <n v="0"/>
    <n v="0"/>
    <n v="22950"/>
    <n v="22950"/>
    <n v="50"/>
    <n v="0.99782608695652175"/>
  </r>
  <r>
    <s v="21375101"/>
    <s v="CENTRO INVEST. Y CONSERVACIÓN PATRIMONIO"/>
    <x v="3"/>
    <s v="001"/>
    <x v="67"/>
    <s v="TINTAS, PINTURAS Y DILUYENTES"/>
    <n v="1000000"/>
    <n v="817000"/>
    <n v="817000"/>
    <n v="0"/>
    <n v="28183.01"/>
    <n v="0"/>
    <n v="788104.19"/>
    <n v="788104.19"/>
    <n v="712.8"/>
    <n v="0.96463181150550792"/>
  </r>
  <r>
    <s v="21375101"/>
    <s v="CENTRO INVEST. Y CONSERVACIÓN PATRIMONIO"/>
    <x v="3"/>
    <s v="001"/>
    <x v="69"/>
    <s v="ALIMENTOS Y PRODUCTOS AGROPECUARIOS"/>
    <n v="600000"/>
    <n v="0"/>
    <n v="0"/>
    <n v="0"/>
    <n v="0"/>
    <n v="0"/>
    <n v="0"/>
    <n v="0"/>
    <n v="0"/>
    <n v="0"/>
  </r>
  <r>
    <s v="21375101"/>
    <s v="CENTRO INVEST. Y CONSERVACIÓN PATRIMONIO"/>
    <x v="3"/>
    <s v="001"/>
    <x v="71"/>
    <s v="ALIMENTOS Y BEBIDAS"/>
    <n v="600000"/>
    <n v="0"/>
    <n v="0"/>
    <n v="0"/>
    <n v="0"/>
    <n v="0"/>
    <n v="0"/>
    <n v="0"/>
    <n v="0"/>
    <n v="0"/>
  </r>
  <r>
    <s v="21375101"/>
    <s v="CENTRO INVEST. Y CONSERVACIÓN PATRIMONIO"/>
    <x v="3"/>
    <s v="001"/>
    <x v="72"/>
    <s v="MATERIALES Y PROD DE USO EN LA CONSTRUC Y MANT."/>
    <n v="1499380"/>
    <n v="287380"/>
    <n v="287380"/>
    <n v="0"/>
    <n v="1777.58"/>
    <n v="0"/>
    <n v="285477.48"/>
    <n v="285477.48"/>
    <n v="124.94"/>
    <n v="0.9933797759064652"/>
  </r>
  <r>
    <s v="21375101"/>
    <s v="CENTRO INVEST. Y CONSERVACIÓN PATRIMONIO"/>
    <x v="3"/>
    <s v="001"/>
    <x v="73"/>
    <s v="MATERIALES Y PRODUCTOS METALICOS"/>
    <n v="500000"/>
    <n v="0"/>
    <n v="0"/>
    <n v="0"/>
    <n v="0"/>
    <n v="0"/>
    <n v="0"/>
    <n v="0"/>
    <n v="0"/>
    <n v="0"/>
  </r>
  <r>
    <s v="21375101"/>
    <s v="CENTRO INVEST. Y CONSERVACIÓN PATRIMONIO"/>
    <x v="3"/>
    <s v="001"/>
    <x v="74"/>
    <s v="MAT. Y PROD. ELECTRICOS, TELEFONICOS Y DE COMPUTO"/>
    <n v="999380"/>
    <n v="287380"/>
    <n v="287380"/>
    <n v="0"/>
    <n v="1777.58"/>
    <n v="0"/>
    <n v="285477.48"/>
    <n v="285477.48"/>
    <n v="124.94"/>
    <n v="0.9933797759064652"/>
  </r>
  <r>
    <s v="21375101"/>
    <s v="CENTRO INVEST. Y CONSERVACIÓN PATRIMONIO"/>
    <x v="3"/>
    <s v="001"/>
    <x v="77"/>
    <s v="HERRAMIENTAS, REPUESTOS Y ACCESORIOS"/>
    <n v="1500000"/>
    <n v="959000"/>
    <n v="959000"/>
    <n v="0"/>
    <n v="13744.89"/>
    <n v="0"/>
    <n v="910449.59"/>
    <n v="910449.59"/>
    <n v="34805.519999999997"/>
    <n v="0.94937392075078209"/>
  </r>
  <r>
    <s v="21375101"/>
    <s v="CENTRO INVEST. Y CONSERVACIÓN PATRIMONIO"/>
    <x v="3"/>
    <s v="001"/>
    <x v="78"/>
    <s v="HERRAMIENTAS E INSTRUMENTOS"/>
    <n v="500000"/>
    <n v="300000"/>
    <n v="300000"/>
    <n v="0"/>
    <n v="13744.89"/>
    <n v="0"/>
    <n v="251831.35"/>
    <n v="251831.35"/>
    <n v="34423.760000000002"/>
    <n v="0.83943783333333333"/>
  </r>
  <r>
    <s v="21375101"/>
    <s v="CENTRO INVEST. Y CONSERVACIÓN PATRIMONIO"/>
    <x v="3"/>
    <s v="001"/>
    <x v="79"/>
    <s v="REPUESTOS Y ACCESORIOS"/>
    <n v="1000000"/>
    <n v="659000"/>
    <n v="659000"/>
    <n v="0"/>
    <n v="0"/>
    <n v="0"/>
    <n v="658618.24"/>
    <n v="658618.24"/>
    <n v="381.76"/>
    <n v="0.99942069802731415"/>
  </r>
  <r>
    <s v="21375101"/>
    <s v="CENTRO INVEST. Y CONSERVACIÓN PATRIMONIO"/>
    <x v="3"/>
    <s v="001"/>
    <x v="80"/>
    <s v="UTILES, MATERIALES Y SUMINISTROS DIVERSOS"/>
    <n v="3700000"/>
    <n v="3744000"/>
    <n v="3744000"/>
    <n v="215649.46"/>
    <n v="14436.21"/>
    <n v="5005.8999999999996"/>
    <n v="2985221.1"/>
    <n v="2985221.1"/>
    <n v="523687.33"/>
    <n v="0.79733469551282055"/>
  </r>
  <r>
    <s v="21375101"/>
    <s v="CENTRO INVEST. Y CONSERVACIÓN PATRIMONIO"/>
    <x v="3"/>
    <s v="001"/>
    <x v="81"/>
    <s v="UTILES Y MATERIALES DE OFICINA Y COMPUTO"/>
    <n v="100000"/>
    <n v="40000"/>
    <n v="40000"/>
    <n v="0"/>
    <n v="0"/>
    <n v="5005.8999999999996"/>
    <n v="30052.35"/>
    <n v="30052.35"/>
    <n v="4941.75"/>
    <n v="0.75130874999999997"/>
  </r>
  <r>
    <s v="21375101"/>
    <s v="CENTRO INVEST. Y CONSERVACIÓN PATRIMONIO"/>
    <x v="3"/>
    <s v="001"/>
    <x v="83"/>
    <s v="PRODUCTOS DE PAPEL, CARTON E IMPRESOS"/>
    <n v="500000"/>
    <n v="470000"/>
    <n v="470000"/>
    <n v="215649.46"/>
    <n v="0"/>
    <n v="0"/>
    <n v="242874.65"/>
    <n v="242874.65"/>
    <n v="11475.89"/>
    <n v="0.51675457446808515"/>
  </r>
  <r>
    <s v="21375101"/>
    <s v="CENTRO INVEST. Y CONSERVACIÓN PATRIMONIO"/>
    <x v="3"/>
    <s v="001"/>
    <x v="84"/>
    <s v="TEXTILES Y VESTUARIO"/>
    <n v="500000"/>
    <n v="500000"/>
    <n v="500000"/>
    <n v="0"/>
    <n v="0"/>
    <n v="0"/>
    <n v="494940"/>
    <n v="494940"/>
    <n v="5060"/>
    <n v="0.98987999999999998"/>
  </r>
  <r>
    <s v="21375101"/>
    <s v="CENTRO INVEST. Y CONSERVACIÓN PATRIMONIO"/>
    <x v="3"/>
    <s v="001"/>
    <x v="85"/>
    <s v="UTILES Y MATERIALES DE LIMPIEZA"/>
    <n v="1500000"/>
    <n v="1480000"/>
    <n v="1480000"/>
    <n v="0"/>
    <n v="14436.21"/>
    <n v="0"/>
    <n v="1461723.1"/>
    <n v="1461723.1"/>
    <n v="3840.69"/>
    <n v="0.98765074324324331"/>
  </r>
  <r>
    <s v="21375101"/>
    <s v="CENTRO INVEST. Y CONSERVACIÓN PATRIMONIO"/>
    <x v="3"/>
    <s v="001"/>
    <x v="86"/>
    <s v="UTILES Y MATERIALES DE RESGUARDO Y SEGURIDAD"/>
    <n v="1000000"/>
    <n v="654000"/>
    <n v="654000"/>
    <n v="0"/>
    <n v="0"/>
    <n v="0"/>
    <n v="653140"/>
    <n v="653140"/>
    <n v="860"/>
    <n v="0.9986850152905199"/>
  </r>
  <r>
    <s v="21375101"/>
    <s v="CENTRO INVEST. Y CONSERVACIÓN PATRIMONIO"/>
    <x v="3"/>
    <s v="001"/>
    <x v="87"/>
    <s v="OTROS UTILES, MATERIALES Y SUMINISTROS DIVERSOS"/>
    <n v="100000"/>
    <n v="600000"/>
    <n v="600000"/>
    <n v="0"/>
    <n v="0"/>
    <n v="0"/>
    <n v="102491"/>
    <n v="102491"/>
    <n v="497509"/>
    <n v="0.17081833333333332"/>
  </r>
  <r>
    <s v="21375101"/>
    <s v="CENTRO INVEST. Y CONSERVACIÓN PATRIMONIO"/>
    <x v="3"/>
    <s v="001"/>
    <x v="111"/>
    <s v="BIENES DURADEROS"/>
    <n v="845612481"/>
    <n v="1189684872.3699999"/>
    <n v="1189684872.3699999"/>
    <n v="0"/>
    <n v="342669936.02999997"/>
    <n v="0"/>
    <n v="314680497.66000003"/>
    <n v="314680497.66000003"/>
    <n v="532334438.68000001"/>
    <n v="0.26450743803534915"/>
  </r>
  <r>
    <s v="21375101"/>
    <s v="CENTRO INVEST. Y CONSERVACIÓN PATRIMONIO"/>
    <x v="3"/>
    <s v="001"/>
    <x v="118"/>
    <s v="CONSTRUCCIONES, ADICIONES Y MEJORAS"/>
    <n v="827812481"/>
    <n v="1176424872.3699999"/>
    <n v="1176424872.3699999"/>
    <n v="0"/>
    <n v="336083473.19"/>
    <n v="0"/>
    <n v="308807516.79000002"/>
    <n v="308807516.79000002"/>
    <n v="531533882.38999999"/>
    <n v="0.26249658949141658"/>
  </r>
  <r>
    <s v="21375101"/>
    <s v="CENTRO INVEST. Y CONSERVACIÓN PATRIMONIO"/>
    <x v="3"/>
    <s v="001"/>
    <x v="119"/>
    <s v="OTRAS CONSTRUCCIONES, ADICIONES Y MEJORAS"/>
    <n v="0"/>
    <n v="388612391.37"/>
    <n v="388612391.37"/>
    <n v="0"/>
    <n v="0"/>
    <n v="0"/>
    <n v="0"/>
    <n v="0"/>
    <n v="388612391.37"/>
    <n v="0"/>
  </r>
  <r>
    <s v="21375101"/>
    <s v="CENTRO INVEST. Y CONSERVACIÓN PATRIMONIO"/>
    <x v="3"/>
    <s v="280"/>
    <x v="119"/>
    <s v="OTRAS CONSTRUCCIONES, ADICIONES Y MEJORAS"/>
    <n v="827812481"/>
    <n v="787812481"/>
    <n v="787812481"/>
    <n v="0"/>
    <n v="336083473.19"/>
    <n v="0"/>
    <n v="308807516.79000002"/>
    <n v="308807516.79000002"/>
    <n v="142921491.02000001"/>
    <n v="0.3919809907022786"/>
  </r>
  <r>
    <s v="21375101"/>
    <s v="CENTRO INVEST. Y CONSERVACIÓN PATRIMONIO"/>
    <x v="3"/>
    <s v="280"/>
    <x v="112"/>
    <s v="MAQUINARIA, EQUIPO Y MOBILIARIO"/>
    <n v="16200000"/>
    <n v="12046000"/>
    <n v="12046000"/>
    <n v="0"/>
    <n v="6481292.04"/>
    <n v="0"/>
    <n v="4764355.95"/>
    <n v="4764355.95"/>
    <n v="800352.01"/>
    <n v="0.39551352731197081"/>
  </r>
  <r>
    <s v="21375101"/>
    <s v="CENTRO INVEST. Y CONSERVACIÓN PATRIMONIO"/>
    <x v="3"/>
    <s v="280"/>
    <x v="113"/>
    <s v="EQUIPO DE TRANSPORTE"/>
    <n v="200000"/>
    <n v="0"/>
    <n v="0"/>
    <n v="0"/>
    <n v="0"/>
    <n v="0"/>
    <n v="0"/>
    <n v="0"/>
    <n v="0"/>
    <n v="0"/>
  </r>
  <r>
    <s v="21375101"/>
    <s v="CENTRO INVEST. Y CONSERVACIÓN PATRIMONIO"/>
    <x v="3"/>
    <s v="280"/>
    <x v="114"/>
    <s v="EQUIPO DE COMUNICACION"/>
    <n v="5000000"/>
    <n v="2672000"/>
    <n v="2672000"/>
    <n v="0"/>
    <n v="234282.01"/>
    <n v="0"/>
    <n v="2437606.62"/>
    <n v="2437606.62"/>
    <n v="111.37"/>
    <n v="0.91227792664670659"/>
  </r>
  <r>
    <s v="21375101"/>
    <s v="CENTRO INVEST. Y CONSERVACIÓN PATRIMONIO"/>
    <x v="3"/>
    <s v="280"/>
    <x v="115"/>
    <s v="EQUIPO Y MOBILIARIO DE OFICINA"/>
    <n v="2000000"/>
    <n v="1360000"/>
    <n v="1360000"/>
    <n v="0"/>
    <n v="0"/>
    <n v="0"/>
    <n v="1356265.55"/>
    <n v="1356265.55"/>
    <n v="3734.45"/>
    <n v="0.99725408088235301"/>
  </r>
  <r>
    <s v="21375101"/>
    <s v="CENTRO INVEST. Y CONSERVACIÓN PATRIMONIO"/>
    <x v="3"/>
    <s v="280"/>
    <x v="116"/>
    <s v="EQUIPO Y PROGRAMAS DE COMPUTO"/>
    <n v="7000000"/>
    <n v="7000000"/>
    <n v="7000000"/>
    <n v="0"/>
    <n v="6203591"/>
    <n v="0"/>
    <n v="0"/>
    <n v="0"/>
    <n v="796409"/>
    <n v="0"/>
  </r>
  <r>
    <s v="21375101"/>
    <s v="CENTRO INVEST. Y CONSERVACIÓN PATRIMONIO"/>
    <x v="3"/>
    <s v="280"/>
    <x v="134"/>
    <s v="MAQUINARIA, EQUIPO Y MOBILIARIO DIVERSO"/>
    <n v="2000000"/>
    <n v="1014000"/>
    <n v="1014000"/>
    <n v="0"/>
    <n v="43419.03"/>
    <n v="0"/>
    <n v="970483.78"/>
    <n v="970483.78"/>
    <n v="97.19"/>
    <n v="0.95708459566074955"/>
  </r>
  <r>
    <s v="21375101"/>
    <s v="CENTRO INVEST. Y CONSERVACIÓN PATRIMONIO"/>
    <x v="3"/>
    <s v="280"/>
    <x v="120"/>
    <s v="BIENES DURADEROS DIVERSOS"/>
    <n v="1600000"/>
    <n v="1214000"/>
    <n v="1214000"/>
    <n v="0"/>
    <n v="105170.8"/>
    <n v="0"/>
    <n v="1108624.92"/>
    <n v="1108624.92"/>
    <n v="204.28"/>
    <n v="0.91320009884678743"/>
  </r>
  <r>
    <s v="21375101"/>
    <s v="CENTRO INVEST. Y CONSERVACIÓN PATRIMONIO"/>
    <x v="3"/>
    <s v="280"/>
    <x v="121"/>
    <s v="BIENES INTANGIBLES"/>
    <n v="1600000"/>
    <n v="1214000"/>
    <n v="1214000"/>
    <n v="0"/>
    <n v="105170.8"/>
    <n v="0"/>
    <n v="1108624.92"/>
    <n v="1108624.92"/>
    <n v="204.28"/>
    <n v="0.91320009884678743"/>
  </r>
  <r>
    <s v="21375101"/>
    <s v="CENTRO INVEST. Y CONSERVACIÓN PATRIMONIO"/>
    <x v="3"/>
    <s v="001"/>
    <x v="88"/>
    <s v="TRANSFERENCIAS CORRIENTES"/>
    <n v="139768791"/>
    <n v="124314187"/>
    <n v="124314187"/>
    <n v="0"/>
    <n v="15231282.32"/>
    <n v="0"/>
    <n v="76787332.879999995"/>
    <n v="75287332.879999995"/>
    <n v="32295571.800000001"/>
    <n v="0.61768760857519822"/>
  </r>
  <r>
    <s v="21375101"/>
    <s v="CENTRO INVEST. Y CONSERVACIÓN PATRIMONIO"/>
    <x v="3"/>
    <s v="001"/>
    <x v="89"/>
    <s v="TRANSFERENCIAS CORRIENTES AL SECTOR PUBLICO"/>
    <n v="9884826"/>
    <n v="9338874"/>
    <n v="9338874"/>
    <n v="0"/>
    <n v="1288697.49"/>
    <n v="0"/>
    <n v="7903145.5099999998"/>
    <n v="7903145.5099999998"/>
    <n v="147031"/>
    <n v="0.84626321224593026"/>
  </r>
  <r>
    <s v="21375101"/>
    <s v="CENTRO INVEST. Y CONSERVACIÓN PATRIMONIO"/>
    <x v="3"/>
    <s v="001"/>
    <x v="135"/>
    <s v="CCSS CONTRIBUCION ESTATAL SEGURO PENSIONES (CONTRIBUCION ESTATAL AL SEGURO DE PENSIONES, SEGUN LEY NO. 17 DEL 22 DE OCTUBRE DE 1943, LEY"/>
    <n v="8527020"/>
    <n v="8056062"/>
    <n v="8056062"/>
    <n v="0"/>
    <n v="1238513.43"/>
    <n v="0"/>
    <n v="6817548.5700000003"/>
    <n v="6817548.5700000003"/>
    <n v="0"/>
    <n v="0.84626317051681088"/>
  </r>
  <r>
    <s v="21375101"/>
    <s v="CENTRO INVEST. Y CONSERVACIÓN PATRIMONIO"/>
    <x v="3"/>
    <s v="001"/>
    <x v="136"/>
    <s v="CCSS CONTRIBUCION ESTATAL SEGURO SALUD (CONTRIBUCION ESTATAL AL SEGURO DE SALUD, SEGUN LEY NO. 17 DEL 22 DE OCTUBRE DE 1943, LEY"/>
    <n v="1357806"/>
    <n v="1282812"/>
    <n v="1282812"/>
    <n v="0"/>
    <n v="50184.06"/>
    <n v="0"/>
    <n v="1085596.94"/>
    <n v="1085596.94"/>
    <n v="147031"/>
    <n v="0.84626347430488635"/>
  </r>
  <r>
    <s v="21375101"/>
    <s v="CENTRO INVEST. Y CONSERVACIÓN PATRIMONIO"/>
    <x v="3"/>
    <s v="001"/>
    <x v="93"/>
    <s v="TRANSFERENCIAS CORRIENTES A PERSONAS"/>
    <n v="53000000"/>
    <n v="51100000"/>
    <n v="51100000"/>
    <n v="0"/>
    <n v="12500000"/>
    <n v="0"/>
    <n v="38510750"/>
    <n v="37010750"/>
    <n v="89250"/>
    <n v="0.75363502935420745"/>
  </r>
  <r>
    <s v="21375101"/>
    <s v="CENTRO INVEST. Y CONSERVACIÓN PATRIMONIO"/>
    <x v="3"/>
    <s v="001"/>
    <x v="95"/>
    <s v="OTRAS TRANSFERENCIAS A PERSONAS"/>
    <n v="53000000"/>
    <n v="51100000"/>
    <n v="51100000"/>
    <n v="0"/>
    <n v="12500000"/>
    <n v="0"/>
    <n v="38510750"/>
    <n v="37010750"/>
    <n v="89250"/>
    <n v="0.75363502935420745"/>
  </r>
  <r>
    <s v="21375101"/>
    <s v="CENTRO INVEST. Y CONSERVACIÓN PATRIMONIO"/>
    <x v="3"/>
    <s v="001"/>
    <x v="96"/>
    <s v="PRESTACIONES"/>
    <n v="12500000"/>
    <n v="9000000"/>
    <n v="9000000"/>
    <n v="0"/>
    <n v="1442584.83"/>
    <n v="0"/>
    <n v="5498479.1699999999"/>
    <n v="5498479.1699999999"/>
    <n v="2058936"/>
    <n v="0.61094212999999997"/>
  </r>
  <r>
    <s v="21375101"/>
    <s v="CENTRO INVEST. Y CONSERVACIÓN PATRIMONIO"/>
    <x v="3"/>
    <s v="001"/>
    <x v="97"/>
    <s v="PRESTACIONES LEGALES"/>
    <n v="7500000"/>
    <n v="5500000"/>
    <n v="5500000"/>
    <n v="0"/>
    <n v="1442584.83"/>
    <n v="0"/>
    <n v="4057358.17"/>
    <n v="4057358.17"/>
    <n v="57"/>
    <n v="0.73770148545454539"/>
  </r>
  <r>
    <s v="21375101"/>
    <s v="CENTRO INVEST. Y CONSERVACIÓN PATRIMONIO"/>
    <x v="3"/>
    <s v="001"/>
    <x v="98"/>
    <s v="OTRAS PRESTACIONES"/>
    <n v="5000000"/>
    <n v="3500000"/>
    <n v="3500000"/>
    <n v="0"/>
    <n v="0"/>
    <n v="0"/>
    <n v="1441121"/>
    <n v="1441121"/>
    <n v="2058879"/>
    <n v="0.41174885714285714"/>
  </r>
  <r>
    <s v="21375101"/>
    <s v="CENTRO INVEST. Y CONSERVACIÓN PATRIMONIO"/>
    <x v="3"/>
    <s v="001"/>
    <x v="99"/>
    <s v="TRANSF. C.TES A ENTIDADES PRIV. SIN FINES DE LUCRO"/>
    <n v="29993345"/>
    <n v="23587693"/>
    <n v="23587693"/>
    <n v="0"/>
    <n v="0"/>
    <n v="0"/>
    <n v="23587693"/>
    <n v="23587693"/>
    <n v="0"/>
    <n v="1"/>
  </r>
  <r>
    <s v="21375101"/>
    <s v="CENTRO INVEST. Y CONSERVACIÓN PATRIMONIO"/>
    <x v="3"/>
    <s v="001"/>
    <x v="137"/>
    <s v="ASOCIACION ACADEMIA COSTARRICENSE DE CIENCIAS GENEALOGICAS (PARA GASTOS DE OPERACION, SEGUN DECRETO EJECUTIVO NO. 8543-G DEL 03/05/78 Y SEGUN"/>
    <n v="3462515"/>
    <n v="0"/>
    <n v="0"/>
    <n v="0"/>
    <n v="0"/>
    <n v="0"/>
    <n v="0"/>
    <n v="0"/>
    <n v="0"/>
    <n v="0"/>
  </r>
  <r>
    <s v="21375101"/>
    <s v="CENTRO INVEST. Y CONSERVACIÓN PATRIMONIO"/>
    <x v="3"/>
    <s v="001"/>
    <x v="138"/>
    <s v="ACADEMIA DE GEOGRAFIA E HISTORIA. (PARA GASTOS DE OPERACION, SEGUN DECRETO EJECUTIVO N°32556-C DEL 08/06/2005 Y SEGUN LOS"/>
    <n v="2943137"/>
    <n v="0"/>
    <n v="0"/>
    <n v="0"/>
    <n v="0"/>
    <n v="0"/>
    <n v="0"/>
    <n v="0"/>
    <n v="0"/>
    <n v="0"/>
  </r>
  <r>
    <s v="21375101"/>
    <s v="CENTRO INVEST. Y CONSERVACIÓN PATRIMONIO"/>
    <x v="3"/>
    <s v="001"/>
    <x v="139"/>
    <s v="ACADEMIA COSTARRICENSE DE LA LENGUA. (PARA GASTOS DE OPERACION, SEGUN LEY NO. 3191 DEL 17/09/63 , CONVENIO MULTILATERAL DE"/>
    <n v="9160549"/>
    <n v="9160549"/>
    <n v="9160549"/>
    <n v="0"/>
    <n v="0"/>
    <n v="0"/>
    <n v="9160549"/>
    <n v="9160549"/>
    <n v="0"/>
    <n v="1"/>
  </r>
  <r>
    <s v="21375101"/>
    <s v="CENTRO INVEST. Y CONSERVACIÓN PATRIMONIO"/>
    <x v="3"/>
    <s v="001"/>
    <x v="140"/>
    <s v="TEMPORALIDADES DE LA ARQUIDIOCESIS DE SAN JOSE. (PARA EL ARCHIVO HISTORICO ARQUIDIOCESANO, SEGUN LEY NO. 6475 DEL 25/09/1980 Y SEGUN LOS ARTICULOS"/>
    <n v="14427144"/>
    <n v="14427144"/>
    <n v="14427144"/>
    <n v="0"/>
    <n v="0"/>
    <n v="0"/>
    <n v="14427144"/>
    <n v="14427144"/>
    <n v="0"/>
    <n v="1"/>
  </r>
  <r>
    <s v="21375101"/>
    <s v="CENTRO INVEST. Y CONSERVACIÓN PATRIMONIO"/>
    <x v="3"/>
    <s v="001"/>
    <x v="103"/>
    <s v="OTRAS TRANSFERENCIAS CORRIENTES AL SECTOR PRIVADO"/>
    <n v="33000000"/>
    <n v="30000000"/>
    <n v="30000000"/>
    <n v="0"/>
    <n v="0"/>
    <n v="0"/>
    <n v="0"/>
    <n v="0"/>
    <n v="30000000"/>
    <n v="0"/>
  </r>
  <r>
    <s v="21375101"/>
    <s v="CENTRO INVEST. Y CONSERVACIÓN PATRIMONIO"/>
    <x v="3"/>
    <s v="001"/>
    <x v="104"/>
    <s v="INDEMNIZACIONES"/>
    <n v="33000000"/>
    <n v="30000000"/>
    <n v="30000000"/>
    <n v="0"/>
    <n v="0"/>
    <n v="0"/>
    <n v="0"/>
    <n v="0"/>
    <n v="30000000"/>
    <n v="0"/>
  </r>
  <r>
    <s v="21375101"/>
    <s v="CENTRO INVEST. Y CONSERVACIÓN PATRIMONIO"/>
    <x v="3"/>
    <s v="001"/>
    <x v="105"/>
    <s v="TRANSFERENCIAS CORRIENTES AL SECTOR EXTERNO"/>
    <n v="1390620"/>
    <n v="1287620"/>
    <n v="1287620"/>
    <n v="0"/>
    <n v="0"/>
    <n v="0"/>
    <n v="1287265.2"/>
    <n v="1287265.2"/>
    <n v="354.8"/>
    <n v="0.99972445286652889"/>
  </r>
  <r>
    <s v="21375101"/>
    <s v="CENTRO INVEST. Y CONSERVACIÓN PATRIMONIO"/>
    <x v="3"/>
    <s v="001"/>
    <x v="141"/>
    <s v="UNESCO CONVENCION PARA LA SALVAGUARDIA DEL PATRIMONIO CULTURAL INMATERIAL. (CUOTA DE MEMBRESIA, SEGUN TRATADO INTERNACIONAL N°8560,"/>
    <n v="1390620"/>
    <n v="1287620"/>
    <n v="1287620"/>
    <n v="0"/>
    <n v="0"/>
    <n v="0"/>
    <n v="1287265.2"/>
    <n v="1287265.2"/>
    <n v="354.8"/>
    <n v="0.99972445286652889"/>
  </r>
  <r>
    <s v="21375102"/>
    <s v="MUSEO NACIONAL DE COSTA RICA"/>
    <x v="4"/>
    <s v="001"/>
    <x v="0"/>
    <s v=""/>
    <n v="3572379516"/>
    <n v="3393034430"/>
    <n v="3393034430"/>
    <n v="0"/>
    <n v="0"/>
    <n v="0"/>
    <n v="2615788644"/>
    <n v="2515168140.9400001"/>
    <n v="777245786"/>
    <n v="0.77092900115369589"/>
  </r>
  <r>
    <s v="21375102"/>
    <s v="MUSEO NACIONAL DE COSTA RICA"/>
    <x v="4"/>
    <s v="001"/>
    <x v="1"/>
    <s v="REMUNERACIONES"/>
    <n v="2420456786"/>
    <n v="2239530219"/>
    <n v="2239530219"/>
    <n v="0"/>
    <n v="0"/>
    <n v="0"/>
    <n v="1752513009.5899999"/>
    <n v="1752513009.5899999"/>
    <n v="487017209.41000003"/>
    <n v="0.78253599559488685"/>
  </r>
  <r>
    <s v="21375102"/>
    <s v="MUSEO NACIONAL DE COSTA RICA"/>
    <x v="4"/>
    <s v="001"/>
    <x v="2"/>
    <s v="REMUNERACIONES BASICAS"/>
    <n v="948457200"/>
    <n v="970147952"/>
    <n v="970147952"/>
    <n v="0"/>
    <n v="0"/>
    <n v="0"/>
    <n v="819487421.90999997"/>
    <n v="819487421.90999997"/>
    <n v="150660530.09"/>
    <n v="0.84470355291746257"/>
  </r>
  <r>
    <s v="21375102"/>
    <s v="MUSEO NACIONAL DE COSTA RICA"/>
    <x v="4"/>
    <s v="001"/>
    <x v="3"/>
    <s v="SUELDOS PARA CARGOS FIJOS"/>
    <n v="896457200"/>
    <n v="918147952"/>
    <n v="918147952"/>
    <n v="0"/>
    <n v="0"/>
    <n v="0"/>
    <n v="778350383.96000004"/>
    <n v="778350383.96000004"/>
    <n v="139797568.03999999"/>
    <n v="0.84773960696042594"/>
  </r>
  <r>
    <s v="21375102"/>
    <s v="MUSEO NACIONAL DE COSTA RICA"/>
    <x v="4"/>
    <s v="001"/>
    <x v="142"/>
    <s v="JORNALES"/>
    <n v="40000000"/>
    <n v="40000000"/>
    <n v="40000000"/>
    <n v="0"/>
    <n v="0"/>
    <n v="0"/>
    <n v="39345852.950000003"/>
    <n v="39345852.950000003"/>
    <n v="654147.05000000005"/>
    <n v="0.98364632375000005"/>
  </r>
  <r>
    <s v="21375102"/>
    <s v="MUSEO NACIONAL DE COSTA RICA"/>
    <x v="4"/>
    <s v="001"/>
    <x v="4"/>
    <s v="SUPLENCIAS"/>
    <n v="12000000"/>
    <n v="12000000"/>
    <n v="12000000"/>
    <n v="0"/>
    <n v="0"/>
    <n v="0"/>
    <n v="1791185"/>
    <n v="1791185"/>
    <n v="10208815"/>
    <n v="0.14926541666666668"/>
  </r>
  <r>
    <s v="21375102"/>
    <s v="MUSEO NACIONAL DE COSTA RICA"/>
    <x v="4"/>
    <s v="001"/>
    <x v="5"/>
    <s v="REMUNERACIONES EVENTUALES"/>
    <n v="6000000"/>
    <n v="14000000"/>
    <n v="14000000"/>
    <n v="0"/>
    <n v="0"/>
    <n v="0"/>
    <n v="10034028.49"/>
    <n v="10034028.49"/>
    <n v="3965971.51"/>
    <n v="0.7167163207142857"/>
  </r>
  <r>
    <s v="21375102"/>
    <s v="MUSEO NACIONAL DE COSTA RICA"/>
    <x v="4"/>
    <s v="001"/>
    <x v="6"/>
    <s v="TIEMPO EXTRAORDINARIO"/>
    <n v="6000000"/>
    <n v="14000000"/>
    <n v="14000000"/>
    <n v="0"/>
    <n v="0"/>
    <n v="0"/>
    <n v="10034028.49"/>
    <n v="10034028.49"/>
    <n v="3965971.51"/>
    <n v="0.7167163207142857"/>
  </r>
  <r>
    <s v="21375102"/>
    <s v="MUSEO NACIONAL DE COSTA RICA"/>
    <x v="4"/>
    <s v="001"/>
    <x v="7"/>
    <s v="INCENTIVOS SALARIALES"/>
    <n v="1021664173"/>
    <n v="839785596"/>
    <n v="839785596"/>
    <n v="0"/>
    <n v="0"/>
    <n v="0"/>
    <n v="594942931.15999997"/>
    <n v="594942931.15999997"/>
    <n v="244842664.84"/>
    <n v="0.70844622007543934"/>
  </r>
  <r>
    <s v="21375102"/>
    <s v="MUSEO NACIONAL DE COSTA RICA"/>
    <x v="4"/>
    <s v="001"/>
    <x v="8"/>
    <s v="RETRIBUCION POR AÑOS SERVIDOS"/>
    <n v="319400000"/>
    <n v="242206991"/>
    <n v="242206991"/>
    <n v="0"/>
    <n v="0"/>
    <n v="0"/>
    <n v="201223894"/>
    <n v="201223894"/>
    <n v="40983097"/>
    <n v="0.83079308804922147"/>
  </r>
  <r>
    <s v="21375102"/>
    <s v="MUSEO NACIONAL DE COSTA RICA"/>
    <x v="4"/>
    <s v="001"/>
    <x v="9"/>
    <s v="RESTRICCION AL EJERCICIO LIBERAL DE LA PROFESION"/>
    <n v="329205720"/>
    <n v="255277156"/>
    <n v="255277156"/>
    <n v="0"/>
    <n v="0"/>
    <n v="0"/>
    <n v="207053878.47999999"/>
    <n v="207053878.47999999"/>
    <n v="48223277.520000003"/>
    <n v="0.81109442663956965"/>
  </r>
  <r>
    <s v="21375102"/>
    <s v="MUSEO NACIONAL DE COSTA RICA"/>
    <x v="4"/>
    <s v="001"/>
    <x v="10"/>
    <s v="DECIMOTERCER MES"/>
    <n v="149301796"/>
    <n v="140408648"/>
    <n v="140408648"/>
    <n v="0"/>
    <n v="0"/>
    <n v="0"/>
    <n v="5976244.1100000003"/>
    <n v="5976244.1100000003"/>
    <n v="134432403.88999999"/>
    <n v="4.2563219539013014E-2"/>
  </r>
  <r>
    <s v="21375102"/>
    <s v="MUSEO NACIONAL DE COSTA RICA"/>
    <x v="4"/>
    <s v="001"/>
    <x v="11"/>
    <s v="SALARIO ESCOLAR"/>
    <n v="121856657"/>
    <n v="121856657"/>
    <n v="121856657"/>
    <n v="0"/>
    <n v="0"/>
    <n v="0"/>
    <n v="114212859.86"/>
    <n v="114212859.86"/>
    <n v="7643797.1399999997"/>
    <n v="0.93727222354376583"/>
  </r>
  <r>
    <s v="21375102"/>
    <s v="MUSEO NACIONAL DE COSTA RICA"/>
    <x v="4"/>
    <s v="001"/>
    <x v="12"/>
    <s v="OTROS INCENTIVOS SALARIALES"/>
    <n v="101900000"/>
    <n v="80036144"/>
    <n v="80036144"/>
    <n v="0"/>
    <n v="0"/>
    <n v="0"/>
    <n v="66476054.710000001"/>
    <n v="66476054.710000001"/>
    <n v="13560089.289999999"/>
    <n v="0.83057542989577315"/>
  </r>
  <r>
    <s v="21375102"/>
    <s v="MUSEO NACIONAL DE COSTA RICA"/>
    <x v="4"/>
    <s v="001"/>
    <x v="13"/>
    <s v="CONTRIB. PATRONALES AL DES. Y LA SEGURIDAD SOCIAL"/>
    <n v="178114909"/>
    <n v="165852442"/>
    <n v="165852442"/>
    <n v="0"/>
    <n v="0"/>
    <n v="0"/>
    <n v="138301993.47999999"/>
    <n v="138301993.47999999"/>
    <n v="27550448.52"/>
    <n v="0.83388578312280737"/>
  </r>
  <r>
    <s v="21375102"/>
    <s v="MUSEO NACIONAL DE COSTA RICA"/>
    <x v="4"/>
    <s v="001"/>
    <x v="143"/>
    <s v="CCSS CONTRIBUCION PATRONAL SEGURO SALUD (CONTRIBUCION PATRONAL SEGURO DE SALUD, SEGUN LEY NO. 17 DEL 22 DE OCTUBRE DE 1943, LEY"/>
    <n v="168980811"/>
    <n v="157347188"/>
    <n v="157347188"/>
    <n v="0"/>
    <n v="0"/>
    <n v="0"/>
    <n v="131210152.79000001"/>
    <n v="131210152.79000001"/>
    <n v="26137035.210000001"/>
    <n v="0.83388940379411169"/>
  </r>
  <r>
    <s v="21375102"/>
    <s v="MUSEO NACIONAL DE COSTA RICA"/>
    <x v="4"/>
    <s v="001"/>
    <x v="144"/>
    <s v="BANCO POPULAR Y DE DESARROLLO COMUNAL. (BPDC) (SEGUN LEY NO. 4351 DEL 11 DE JULIO DE 1969, LEY ORGANICA DEL B.P.D.C.)."/>
    <n v="9134098"/>
    <n v="8505254"/>
    <n v="8505254"/>
    <n v="0"/>
    <n v="0"/>
    <n v="0"/>
    <n v="7091840.6900000004"/>
    <n v="7091840.6900000004"/>
    <n v="1413413.31"/>
    <n v="0.83381880070836223"/>
  </r>
  <r>
    <s v="21375102"/>
    <s v="MUSEO NACIONAL DE COSTA RICA"/>
    <x v="4"/>
    <s v="001"/>
    <x v="16"/>
    <s v="CONTRIB PATRONALES A FOND PENS Y OTROS FOND CAPIT."/>
    <n v="266220504"/>
    <n v="249744229"/>
    <n v="249744229"/>
    <n v="0"/>
    <n v="0"/>
    <n v="0"/>
    <n v="189746634.55000001"/>
    <n v="189746634.55000001"/>
    <n v="59997594.450000003"/>
    <n v="0.75976384042892142"/>
  </r>
  <r>
    <s v="21375102"/>
    <s v="MUSEO NACIONAL DE COSTA RICA"/>
    <x v="4"/>
    <s v="001"/>
    <x v="145"/>
    <s v="CCSS CONTRIBUCION PATRONAL SEGURO PENSIONES (CONTRIBUCION PATRONAL SEGURO DE PENSIONES, SEGUN LEY NO. 17 DEL 22 DE OCTUBRE DE 1943, LEY"/>
    <n v="99013622"/>
    <n v="92196947"/>
    <n v="92196947"/>
    <n v="0"/>
    <n v="0"/>
    <n v="0"/>
    <n v="76882057.140000001"/>
    <n v="76882057.140000001"/>
    <n v="15314889.859999999"/>
    <n v="0.83388940351788443"/>
  </r>
  <r>
    <s v="21375102"/>
    <s v="MUSEO NACIONAL DE COSTA RICA"/>
    <x v="4"/>
    <s v="001"/>
    <x v="146"/>
    <s v="CCSS APORTE PATRONAL REGIMEN PENSIONES (APORTE PATRONAL AL REGIMEN DE PENSIONES, SEGUN LEY DE PROTECCION AL TRABAJADOR NO. 7983 DEL 16"/>
    <n v="54804588"/>
    <n v="51031521"/>
    <n v="51031521"/>
    <n v="0"/>
    <n v="0"/>
    <n v="0"/>
    <n v="42554643.990000002"/>
    <n v="42554643.990000002"/>
    <n v="8476877.0099999998"/>
    <n v="0.83388939142143148"/>
  </r>
  <r>
    <s v="21375102"/>
    <s v="MUSEO NACIONAL DE COSTA RICA"/>
    <x v="4"/>
    <s v="001"/>
    <x v="147"/>
    <s v="CCSS APORTE PATRONAL FONDO CAPITALIZACION LABORAL (APORTE PATRONAL AL FONDO DE CAPITALIZACION LABORAL, SEGUN LEY DE PROTECCION AL TRABAJADOR"/>
    <n v="27402294"/>
    <n v="25515761"/>
    <n v="25515761"/>
    <n v="0"/>
    <n v="0"/>
    <n v="0"/>
    <n v="21277322.02"/>
    <n v="21277322.02"/>
    <n v="4238438.9800000004"/>
    <n v="0.83388937606054547"/>
  </r>
  <r>
    <s v="21375102"/>
    <s v="MUSEO NACIONAL DE COSTA RICA"/>
    <x v="4"/>
    <s v="001"/>
    <x v="148"/>
    <s v="ASOCIACION SOLIDARISTA DE EMPLEADOS MUSEO NACIONAL-ASEMUN. (PARA EL APORTE PATRONAL A LA ASOCIACION SOLIDARISTA)."/>
    <n v="85000000"/>
    <n v="81000000"/>
    <n v="81000000"/>
    <n v="0"/>
    <n v="0"/>
    <n v="0"/>
    <n v="49032611.399999999"/>
    <n v="49032611.399999999"/>
    <n v="31967388.600000001"/>
    <n v="0.60534088148148146"/>
  </r>
  <r>
    <s v="21375102"/>
    <s v="MUSEO NACIONAL DE COSTA RICA"/>
    <x v="4"/>
    <s v="001"/>
    <x v="21"/>
    <s v="SERVICIOS"/>
    <n v="924004905"/>
    <n v="910349610"/>
    <n v="910349610"/>
    <n v="0"/>
    <n v="0"/>
    <n v="0"/>
    <n v="663927740.83000004"/>
    <n v="589801650.59000003"/>
    <n v="246421869.16999999"/>
    <n v="0.72931073242289857"/>
  </r>
  <r>
    <s v="21375102"/>
    <s v="MUSEO NACIONAL DE COSTA RICA"/>
    <x v="4"/>
    <s v="001"/>
    <x v="22"/>
    <s v="ALQUILERES"/>
    <n v="14300000"/>
    <n v="11100000"/>
    <n v="11100000"/>
    <n v="0"/>
    <n v="0"/>
    <n v="0"/>
    <n v="10000500"/>
    <n v="2563474.9700000002"/>
    <n v="1099500"/>
    <n v="0.9009459459459459"/>
  </r>
  <r>
    <s v="21375102"/>
    <s v="MUSEO NACIONAL DE COSTA RICA"/>
    <x v="4"/>
    <s v="001"/>
    <x v="149"/>
    <s v="ALQUILER DE MAQUINARIA, EQUIPO Y MOBILIARIO"/>
    <n v="0"/>
    <n v="600000"/>
    <n v="600000"/>
    <n v="0"/>
    <n v="0"/>
    <n v="0"/>
    <n v="0"/>
    <n v="0"/>
    <n v="600000"/>
    <n v="0"/>
  </r>
  <r>
    <s v="21375102"/>
    <s v="MUSEO NACIONAL DE COSTA RICA"/>
    <x v="4"/>
    <s v="001"/>
    <x v="150"/>
    <s v="ALQUILER Y DERECHOS PARA TELECOMUNICACIONES"/>
    <n v="14300000"/>
    <n v="10500000"/>
    <n v="10500000"/>
    <n v="0"/>
    <n v="0"/>
    <n v="0"/>
    <n v="10000500"/>
    <n v="2563474.9700000002"/>
    <n v="499500"/>
    <n v="0.9524285714285714"/>
  </r>
  <r>
    <s v="21375102"/>
    <s v="MUSEO NACIONAL DE COSTA RICA"/>
    <x v="4"/>
    <s v="001"/>
    <x v="24"/>
    <s v="SERVICIOS BASICOS"/>
    <n v="182520864"/>
    <n v="151030988"/>
    <n v="151030988"/>
    <n v="0"/>
    <n v="0"/>
    <n v="0"/>
    <n v="119196699.18000001"/>
    <n v="114394056.58"/>
    <n v="31834288.82"/>
    <n v="0.78922015116526956"/>
  </r>
  <r>
    <s v="21375102"/>
    <s v="MUSEO NACIONAL DE COSTA RICA"/>
    <x v="4"/>
    <s v="001"/>
    <x v="25"/>
    <s v="SERVICIO DE AGUA Y ALCANTARILLADO"/>
    <n v="38000000"/>
    <n v="10000000"/>
    <n v="10000000"/>
    <n v="0"/>
    <n v="0"/>
    <n v="0"/>
    <n v="7759774"/>
    <n v="7759774"/>
    <n v="2240226"/>
    <n v="0.77597740000000004"/>
  </r>
  <r>
    <s v="21375102"/>
    <s v="MUSEO NACIONAL DE COSTA RICA"/>
    <x v="4"/>
    <s v="001"/>
    <x v="26"/>
    <s v="SERVICIO DE ENERGIA ELECTRICA"/>
    <n v="70000000"/>
    <n v="80300000"/>
    <n v="80300000"/>
    <n v="0"/>
    <n v="0"/>
    <n v="0"/>
    <n v="67098215"/>
    <n v="67098215"/>
    <n v="13201785"/>
    <n v="0.83559420921544214"/>
  </r>
  <r>
    <s v="21375102"/>
    <s v="MUSEO NACIONAL DE COSTA RICA"/>
    <x v="4"/>
    <s v="001"/>
    <x v="27"/>
    <s v="SERVICIO DE CORREO"/>
    <n v="2530000"/>
    <n v="2530000"/>
    <n v="2530000"/>
    <n v="0"/>
    <n v="0"/>
    <n v="0"/>
    <n v="2519662"/>
    <n v="2519662"/>
    <n v="10338"/>
    <n v="0.99591383399209488"/>
  </r>
  <r>
    <s v="21375102"/>
    <s v="MUSEO NACIONAL DE COSTA RICA"/>
    <x v="4"/>
    <s v="001"/>
    <x v="28"/>
    <s v="SERVICIO DE TELECOMUNICACIONES"/>
    <n v="40000000"/>
    <n v="36210124"/>
    <n v="36210124"/>
    <n v="0"/>
    <n v="0"/>
    <n v="0"/>
    <n v="26608477.780000001"/>
    <n v="25608477.780000001"/>
    <n v="9601646.2200000007"/>
    <n v="0.73483531235629018"/>
  </r>
  <r>
    <s v="21375102"/>
    <s v="MUSEO NACIONAL DE COSTA RICA"/>
    <x v="4"/>
    <s v="001"/>
    <x v="29"/>
    <s v="OTROS SERVICIOS BASICOS"/>
    <n v="31990864"/>
    <n v="21990864"/>
    <n v="21990864"/>
    <n v="0"/>
    <n v="0"/>
    <n v="0"/>
    <n v="15210570.4"/>
    <n v="11407927.800000001"/>
    <n v="6780293.5999999996"/>
    <n v="0.69167679814672134"/>
  </r>
  <r>
    <s v="21375102"/>
    <s v="MUSEO NACIONAL DE COSTA RICA"/>
    <x v="4"/>
    <s v="001"/>
    <x v="30"/>
    <s v="SERVICIOS COMERCIALES Y FINANCIEROS"/>
    <n v="75236894"/>
    <n v="64914859"/>
    <n v="64914859"/>
    <n v="0"/>
    <n v="0"/>
    <n v="0"/>
    <n v="43032609.43"/>
    <n v="29213345.550000001"/>
    <n v="21882249.57"/>
    <n v="0.66290846337662079"/>
  </r>
  <r>
    <s v="21375102"/>
    <s v="MUSEO NACIONAL DE COSTA RICA"/>
    <x v="4"/>
    <s v="001"/>
    <x v="31"/>
    <s v="INFORMACION"/>
    <n v="22500000"/>
    <n v="13700000"/>
    <n v="13700000"/>
    <n v="0"/>
    <n v="0"/>
    <n v="0"/>
    <n v="8041673.9500000002"/>
    <n v="5096990"/>
    <n v="5658326.0499999998"/>
    <n v="0.58698349999999999"/>
  </r>
  <r>
    <s v="21375102"/>
    <s v="MUSEO NACIONAL DE COSTA RICA"/>
    <x v="4"/>
    <s v="001"/>
    <x v="32"/>
    <s v="PUBLICIDAD Y PROPAGANDA"/>
    <n v="1175000"/>
    <n v="1175000"/>
    <n v="1175000"/>
    <n v="0"/>
    <n v="0"/>
    <n v="0"/>
    <n v="596350.27"/>
    <n v="596350.27"/>
    <n v="578649.73"/>
    <n v="0.50753214468085106"/>
  </r>
  <r>
    <s v="21375102"/>
    <s v="MUSEO NACIONAL DE COSTA RICA"/>
    <x v="4"/>
    <s v="001"/>
    <x v="33"/>
    <s v="IMPRESION, ENCUADERNACION Y OTROS"/>
    <n v="7750000"/>
    <n v="13050000"/>
    <n v="13050000"/>
    <n v="0"/>
    <n v="0"/>
    <n v="0"/>
    <n v="7788350"/>
    <n v="3257615"/>
    <n v="5261650"/>
    <n v="0.59680842911877396"/>
  </r>
  <r>
    <s v="21375102"/>
    <s v="MUSEO NACIONAL DE COSTA RICA"/>
    <x v="4"/>
    <s v="001"/>
    <x v="151"/>
    <s v="TRANSPORTE DE BIENES"/>
    <n v="2000000"/>
    <n v="2000000"/>
    <n v="2000000"/>
    <n v="0"/>
    <n v="0"/>
    <n v="0"/>
    <n v="1920990.96"/>
    <n v="0"/>
    <n v="79009.039999999994"/>
    <n v="0.96049547999999996"/>
  </r>
  <r>
    <s v="21375102"/>
    <s v="MUSEO NACIONAL DE COSTA RICA"/>
    <x v="4"/>
    <s v="001"/>
    <x v="152"/>
    <s v="SERVICIOS ADUANEROS"/>
    <n v="470000"/>
    <n v="470000"/>
    <n v="470000"/>
    <n v="0"/>
    <n v="0"/>
    <n v="0"/>
    <n v="189287.63"/>
    <n v="0"/>
    <n v="280712.37"/>
    <n v="0.40273963829787235"/>
  </r>
  <r>
    <s v="21375102"/>
    <s v="MUSEO NACIONAL DE COSTA RICA"/>
    <x v="4"/>
    <s v="001"/>
    <x v="34"/>
    <s v="COMIS. Y GASTOS POR SERV. FINANCIEROS Y COMERCIAL."/>
    <n v="23091894"/>
    <n v="16269859"/>
    <n v="16269859"/>
    <n v="0"/>
    <n v="0"/>
    <n v="0"/>
    <n v="11334983.34"/>
    <n v="7101417"/>
    <n v="4934875.66"/>
    <n v="0.69668602167972071"/>
  </r>
  <r>
    <s v="21375102"/>
    <s v="MUSEO NACIONAL DE COSTA RICA"/>
    <x v="4"/>
    <s v="001"/>
    <x v="35"/>
    <s v="SERVICIOS DE TECNOLOGIAS DE INFORMACION"/>
    <n v="18250000"/>
    <n v="18250000"/>
    <n v="18250000"/>
    <n v="0"/>
    <n v="0"/>
    <n v="0"/>
    <n v="13160973.279999999"/>
    <n v="13160973.279999999"/>
    <n v="5089026.72"/>
    <n v="0.72114922082191779"/>
  </r>
  <r>
    <s v="21375102"/>
    <s v="MUSEO NACIONAL DE COSTA RICA"/>
    <x v="4"/>
    <s v="001"/>
    <x v="36"/>
    <s v="SERVICIOS DE GESTION Y APOYO"/>
    <n v="492447347"/>
    <n v="520161536"/>
    <n v="520161536"/>
    <n v="0"/>
    <n v="0"/>
    <n v="0"/>
    <n v="399370531.98000002"/>
    <n v="391686531.98000002"/>
    <n v="120791004.02"/>
    <n v="0.76778174536150245"/>
  </r>
  <r>
    <s v="21375102"/>
    <s v="MUSEO NACIONAL DE COSTA RICA"/>
    <x v="4"/>
    <s v="001"/>
    <x v="37"/>
    <s v="SERVICIOS EN CIENCIAS ECONOMICAS Y SOCIALES"/>
    <n v="12000000"/>
    <n v="9220800"/>
    <n v="9220800"/>
    <n v="0"/>
    <n v="0"/>
    <n v="0"/>
    <n v="7684000"/>
    <n v="0"/>
    <n v="1536800"/>
    <n v="0.83333333333333337"/>
  </r>
  <r>
    <s v="21375102"/>
    <s v="MUSEO NACIONAL DE COSTA RICA"/>
    <x v="4"/>
    <s v="001"/>
    <x v="39"/>
    <s v="SERVICIOS GENERALES"/>
    <n v="389216169"/>
    <n v="419709558"/>
    <n v="419709558"/>
    <n v="0"/>
    <n v="0"/>
    <n v="0"/>
    <n v="331781581.82999998"/>
    <n v="331781581.82999998"/>
    <n v="87927976.170000002"/>
    <n v="0.79050280248800053"/>
  </r>
  <r>
    <s v="21375102"/>
    <s v="MUSEO NACIONAL DE COSTA RICA"/>
    <x v="4"/>
    <s v="001"/>
    <x v="40"/>
    <s v="OTROS SERVICIOS DE GESTION Y APOYO"/>
    <n v="91231178"/>
    <n v="91231178"/>
    <n v="91231178"/>
    <n v="0"/>
    <n v="0"/>
    <n v="0"/>
    <n v="59904950.149999999"/>
    <n v="59904950.149999999"/>
    <n v="31326227.850000001"/>
    <n v="0.65662804606118319"/>
  </r>
  <r>
    <s v="21375102"/>
    <s v="MUSEO NACIONAL DE COSTA RICA"/>
    <x v="4"/>
    <s v="001"/>
    <x v="41"/>
    <s v="GASTOS DE VIAJE Y DE TRANSPORTE"/>
    <n v="27195000"/>
    <n v="27195000"/>
    <n v="27195000"/>
    <n v="0"/>
    <n v="0"/>
    <n v="0"/>
    <n v="19770459.07"/>
    <n v="19770459.07"/>
    <n v="7424540.9299999997"/>
    <n v="0.72698875050560763"/>
  </r>
  <r>
    <s v="21375102"/>
    <s v="MUSEO NACIONAL DE COSTA RICA"/>
    <x v="4"/>
    <s v="001"/>
    <x v="42"/>
    <s v="TRANSPORTE DENTRO DEL PAIS"/>
    <n v="1895000"/>
    <n v="1895000"/>
    <n v="1895000"/>
    <n v="0"/>
    <n v="0"/>
    <n v="0"/>
    <n v="1227975.17"/>
    <n v="1227975.17"/>
    <n v="667024.82999999996"/>
    <n v="0.64800800527704483"/>
  </r>
  <r>
    <s v="21375102"/>
    <s v="MUSEO NACIONAL DE COSTA RICA"/>
    <x v="4"/>
    <s v="001"/>
    <x v="43"/>
    <s v="VIATICOS DENTRO DEL PAIS"/>
    <n v="25300000"/>
    <n v="25300000"/>
    <n v="25300000"/>
    <n v="0"/>
    <n v="0"/>
    <n v="0"/>
    <n v="18542483.899999999"/>
    <n v="18542483.899999999"/>
    <n v="6757516.0999999996"/>
    <n v="0.73290450197628454"/>
  </r>
  <r>
    <s v="21375102"/>
    <s v="MUSEO NACIONAL DE COSTA RICA"/>
    <x v="4"/>
    <s v="001"/>
    <x v="46"/>
    <s v="SEGUROS, REASEGUROS Y OTRAS OBLIGACIONES"/>
    <n v="60000000"/>
    <n v="60000000"/>
    <n v="60000000"/>
    <n v="0"/>
    <n v="0"/>
    <n v="0"/>
    <n v="26024987.489999998"/>
    <n v="20372080"/>
    <n v="33975012.509999998"/>
    <n v="0.43374979149999998"/>
  </r>
  <r>
    <s v="21375102"/>
    <s v="MUSEO NACIONAL DE COSTA RICA"/>
    <x v="4"/>
    <s v="001"/>
    <x v="47"/>
    <s v="SEGUROS"/>
    <n v="60000000"/>
    <n v="60000000"/>
    <n v="60000000"/>
    <n v="0"/>
    <n v="0"/>
    <n v="0"/>
    <n v="26024987.489999998"/>
    <n v="20372080"/>
    <n v="33975012.509999998"/>
    <n v="0.43374979149999998"/>
  </r>
  <r>
    <s v="21375102"/>
    <s v="MUSEO NACIONAL DE COSTA RICA"/>
    <x v="4"/>
    <s v="001"/>
    <x v="48"/>
    <s v="CAPACITACION Y PROTOCOLO"/>
    <n v="13260000"/>
    <n v="17460000"/>
    <n v="17460000"/>
    <n v="0"/>
    <n v="0"/>
    <n v="0"/>
    <n v="11164892.02"/>
    <n v="6754309.9199999999"/>
    <n v="6295107.9800000004"/>
    <n v="0.6394554421534937"/>
  </r>
  <r>
    <s v="21375102"/>
    <s v="MUSEO NACIONAL DE COSTA RICA"/>
    <x v="4"/>
    <s v="001"/>
    <x v="49"/>
    <s v="ACTIVIDADES DE CAPACITACION"/>
    <n v="6760000"/>
    <n v="9560000"/>
    <n v="9560000"/>
    <n v="0"/>
    <n v="0"/>
    <n v="0"/>
    <n v="6371917.9199999999"/>
    <n v="6371917.9199999999"/>
    <n v="3188082.08"/>
    <n v="0.66651861087866104"/>
  </r>
  <r>
    <s v="21375102"/>
    <s v="MUSEO NACIONAL DE COSTA RICA"/>
    <x v="4"/>
    <s v="001"/>
    <x v="132"/>
    <s v="ACTIVIDADES PROTOCOLARIAS Y SOCIALES"/>
    <n v="6300000"/>
    <n v="7700000"/>
    <n v="7700000"/>
    <n v="0"/>
    <n v="0"/>
    <n v="0"/>
    <n v="4792974.0999999996"/>
    <n v="382392"/>
    <n v="2907025.9"/>
    <n v="0.62246416883116873"/>
  </r>
  <r>
    <s v="21375102"/>
    <s v="MUSEO NACIONAL DE COSTA RICA"/>
    <x v="4"/>
    <s v="001"/>
    <x v="50"/>
    <s v="GASTOS DE REPRESENTACION INSTITUCIONAL"/>
    <n v="200000"/>
    <n v="200000"/>
    <n v="200000"/>
    <n v="0"/>
    <n v="0"/>
    <n v="0"/>
    <n v="0"/>
    <n v="0"/>
    <n v="200000"/>
    <n v="0"/>
  </r>
  <r>
    <s v="21375102"/>
    <s v="MUSEO NACIONAL DE COSTA RICA"/>
    <x v="4"/>
    <s v="001"/>
    <x v="51"/>
    <s v="MANTENIMIENTO Y REPARACION"/>
    <n v="56794800"/>
    <n v="56794800"/>
    <n v="56794800"/>
    <n v="0"/>
    <n v="0"/>
    <n v="0"/>
    <n v="35359134.659999996"/>
    <n v="5047392.5199999996"/>
    <n v="21435665.34"/>
    <n v="0.62257697289188441"/>
  </r>
  <r>
    <s v="21375102"/>
    <s v="MUSEO NACIONAL DE COSTA RICA"/>
    <x v="4"/>
    <s v="001"/>
    <x v="52"/>
    <s v="MANTENIMIENTO DE EDIFICIOS, LOCALES Y TERRENOS"/>
    <n v="5604800"/>
    <n v="5604800"/>
    <n v="5604800"/>
    <n v="0"/>
    <n v="0"/>
    <n v="0"/>
    <n v="2945969.36"/>
    <n v="2945969.36"/>
    <n v="2658830.64"/>
    <n v="0.52561542963174424"/>
  </r>
  <r>
    <s v="21375102"/>
    <s v="MUSEO NACIONAL DE COSTA RICA"/>
    <x v="4"/>
    <s v="001"/>
    <x v="53"/>
    <s v="MANT. Y REPARACION DE MAQUINARIA Y EQUIPO DE PROD."/>
    <n v="1600000"/>
    <n v="1600000"/>
    <n v="1600000"/>
    <n v="0"/>
    <n v="0"/>
    <n v="0"/>
    <n v="1498453.32"/>
    <n v="0"/>
    <n v="101546.68"/>
    <n v="0.93653332500000008"/>
  </r>
  <r>
    <s v="21375102"/>
    <s v="MUSEO NACIONAL DE COSTA RICA"/>
    <x v="4"/>
    <s v="001"/>
    <x v="54"/>
    <s v="MANT. Y REPARACION DE EQUIPO DE TRANSPORTE"/>
    <n v="7910000"/>
    <n v="7910000"/>
    <n v="7910000"/>
    <n v="0"/>
    <n v="0"/>
    <n v="0"/>
    <n v="5730030"/>
    <n v="0"/>
    <n v="2179970"/>
    <n v="0.7244032869785082"/>
  </r>
  <r>
    <s v="21375102"/>
    <s v="MUSEO NACIONAL DE COSTA RICA"/>
    <x v="4"/>
    <s v="001"/>
    <x v="55"/>
    <s v="MANT. Y REPARACION DE EQUIPO DE COMUNICAC."/>
    <n v="7000000"/>
    <n v="7000000"/>
    <n v="7000000"/>
    <n v="0"/>
    <n v="0"/>
    <n v="0"/>
    <n v="6244874.6100000003"/>
    <n v="0"/>
    <n v="755125.39"/>
    <n v="0.89212494428571432"/>
  </r>
  <r>
    <s v="21375102"/>
    <s v="MUSEO NACIONAL DE COSTA RICA"/>
    <x v="4"/>
    <s v="001"/>
    <x v="56"/>
    <s v="MANT. Y REPARACION DE EQUIPO Y MOBILIARIO DE OFIC."/>
    <n v="18000000"/>
    <n v="18000000"/>
    <n v="18000000"/>
    <n v="0"/>
    <n v="0"/>
    <n v="0"/>
    <n v="13562500"/>
    <n v="2101423.16"/>
    <n v="4437500"/>
    <n v="0.75347222222222221"/>
  </r>
  <r>
    <s v="21375102"/>
    <s v="MUSEO NACIONAL DE COSTA RICA"/>
    <x v="4"/>
    <s v="001"/>
    <x v="57"/>
    <s v="MANT. Y REP. DE EQUIPO DE COMPUTO Y SIST. DE INF."/>
    <n v="13000000"/>
    <n v="13000000"/>
    <n v="13000000"/>
    <n v="0"/>
    <n v="0"/>
    <n v="0"/>
    <n v="5374807.3700000001"/>
    <n v="0"/>
    <n v="7625192.6299999999"/>
    <n v="0.41344672076923078"/>
  </r>
  <r>
    <s v="21375102"/>
    <s v="MUSEO NACIONAL DE COSTA RICA"/>
    <x v="4"/>
    <s v="001"/>
    <x v="58"/>
    <s v="MANTENIMIENTO Y REPARACION DE OTROS EQUIPOS"/>
    <n v="3680000"/>
    <n v="3680000"/>
    <n v="3680000"/>
    <n v="0"/>
    <n v="0"/>
    <n v="0"/>
    <n v="2500"/>
    <n v="0"/>
    <n v="3677500"/>
    <n v="6.793478260869565E-4"/>
  </r>
  <r>
    <s v="21375102"/>
    <s v="MUSEO NACIONAL DE COSTA RICA"/>
    <x v="4"/>
    <s v="001"/>
    <x v="59"/>
    <s v="IMPUESTOS"/>
    <n v="1100000"/>
    <n v="1100000"/>
    <n v="1100000"/>
    <n v="0"/>
    <n v="0"/>
    <n v="0"/>
    <n v="0"/>
    <n v="0"/>
    <n v="1100000"/>
    <n v="0"/>
  </r>
  <r>
    <s v="21375102"/>
    <s v="MUSEO NACIONAL DE COSTA RICA"/>
    <x v="4"/>
    <s v="001"/>
    <x v="60"/>
    <s v="OTROS IMPUESTOS"/>
    <n v="1100000"/>
    <n v="1100000"/>
    <n v="1100000"/>
    <n v="0"/>
    <n v="0"/>
    <n v="0"/>
    <n v="0"/>
    <n v="0"/>
    <n v="1100000"/>
    <n v="0"/>
  </r>
  <r>
    <s v="21375102"/>
    <s v="MUSEO NACIONAL DE COSTA RICA"/>
    <x v="4"/>
    <s v="001"/>
    <x v="61"/>
    <s v="SERVICIOS DIVERSOS"/>
    <n v="1150000"/>
    <n v="592427"/>
    <n v="592427"/>
    <n v="0"/>
    <n v="0"/>
    <n v="0"/>
    <n v="7927"/>
    <n v="0"/>
    <n v="584500"/>
    <n v="1.3380551527867568E-2"/>
  </r>
  <r>
    <s v="21375102"/>
    <s v="MUSEO NACIONAL DE COSTA RICA"/>
    <x v="4"/>
    <s v="001"/>
    <x v="62"/>
    <s v="DEDUCIBLES"/>
    <n v="0"/>
    <n v="500000"/>
    <n v="500000"/>
    <n v="0"/>
    <n v="0"/>
    <n v="0"/>
    <n v="0"/>
    <n v="0"/>
    <n v="500000"/>
    <n v="0"/>
  </r>
  <r>
    <s v="21375102"/>
    <s v="MUSEO NACIONAL DE COSTA RICA"/>
    <x v="4"/>
    <s v="001"/>
    <x v="153"/>
    <s v="OTROS SERVICIOS NO ESPECIFICADOS"/>
    <n v="1150000"/>
    <n v="92427"/>
    <n v="92427"/>
    <n v="0"/>
    <n v="0"/>
    <n v="0"/>
    <n v="7927"/>
    <n v="0"/>
    <n v="84500"/>
    <n v="8.5764982093976871E-2"/>
  </r>
  <r>
    <s v="21375102"/>
    <s v="MUSEO NACIONAL DE COSTA RICA"/>
    <x v="4"/>
    <s v="001"/>
    <x v="63"/>
    <s v="MATERIALES Y SUMINISTROS"/>
    <n v="87199300"/>
    <n v="87199300"/>
    <n v="87199300"/>
    <n v="0"/>
    <n v="0"/>
    <n v="0"/>
    <n v="74360681.930000007"/>
    <n v="47866269.109999999"/>
    <n v="12838618.07"/>
    <n v="0.85276695948247294"/>
  </r>
  <r>
    <s v="21375102"/>
    <s v="MUSEO NACIONAL DE COSTA RICA"/>
    <x v="4"/>
    <s v="001"/>
    <x v="64"/>
    <s v="PRODUCTOS QUIMICOS Y CONEXOS"/>
    <n v="23250000"/>
    <n v="24730000"/>
    <n v="24730000"/>
    <n v="0"/>
    <n v="0"/>
    <n v="0"/>
    <n v="17010490.77"/>
    <n v="8143436.4199999999"/>
    <n v="7719509.2300000004"/>
    <n v="0.68784839344925186"/>
  </r>
  <r>
    <s v="21375102"/>
    <s v="MUSEO NACIONAL DE COSTA RICA"/>
    <x v="4"/>
    <s v="001"/>
    <x v="65"/>
    <s v="COMBUSTIBLES Y LUBRICANTES"/>
    <n v="10000000"/>
    <n v="10150000"/>
    <n v="10150000"/>
    <n v="0"/>
    <n v="0"/>
    <n v="0"/>
    <n v="6749617"/>
    <n v="6036586"/>
    <n v="3400383"/>
    <n v="0.66498689655172416"/>
  </r>
  <r>
    <s v="21375102"/>
    <s v="MUSEO NACIONAL DE COSTA RICA"/>
    <x v="4"/>
    <s v="001"/>
    <x v="66"/>
    <s v="PRODUCTOS FARMACEUTICOS Y MEDICINALES"/>
    <n v="700000"/>
    <n v="2430000"/>
    <n v="2430000"/>
    <n v="0"/>
    <n v="0"/>
    <n v="0"/>
    <n v="195715.6"/>
    <n v="0"/>
    <n v="2234284.4"/>
    <n v="8.0541399176954728E-2"/>
  </r>
  <r>
    <s v="21375102"/>
    <s v="MUSEO NACIONAL DE COSTA RICA"/>
    <x v="4"/>
    <s v="001"/>
    <x v="67"/>
    <s v="TINTAS, PINTURAS Y DILUYENTES"/>
    <n v="10250000"/>
    <n v="10250000"/>
    <n v="10250000"/>
    <n v="0"/>
    <n v="0"/>
    <n v="0"/>
    <n v="9065424.5700000003"/>
    <n v="2106850.42"/>
    <n v="1184575.43"/>
    <n v="0.88443166536585371"/>
  </r>
  <r>
    <s v="21375102"/>
    <s v="MUSEO NACIONAL DE COSTA RICA"/>
    <x v="4"/>
    <s v="001"/>
    <x v="68"/>
    <s v="OTROS PRODUCTOS QUIMICOS Y CONEXOS"/>
    <n v="2300000"/>
    <n v="1900000"/>
    <n v="1900000"/>
    <n v="0"/>
    <n v="0"/>
    <n v="0"/>
    <n v="999733.6"/>
    <n v="0"/>
    <n v="900266.4"/>
    <n v="0.52617557894736844"/>
  </r>
  <r>
    <s v="21375102"/>
    <s v="MUSEO NACIONAL DE COSTA RICA"/>
    <x v="4"/>
    <s v="001"/>
    <x v="69"/>
    <s v="ALIMENTOS Y PRODUCTOS AGROPECUARIOS"/>
    <n v="200000"/>
    <n v="200000"/>
    <n v="200000"/>
    <n v="0"/>
    <n v="0"/>
    <n v="0"/>
    <n v="200000"/>
    <n v="0"/>
    <n v="0"/>
    <n v="1"/>
  </r>
  <r>
    <s v="21375102"/>
    <s v="MUSEO NACIONAL DE COSTA RICA"/>
    <x v="4"/>
    <s v="001"/>
    <x v="71"/>
    <s v="ALIMENTOS Y BEBIDAS"/>
    <n v="200000"/>
    <n v="200000"/>
    <n v="200000"/>
    <n v="0"/>
    <n v="0"/>
    <n v="0"/>
    <n v="200000"/>
    <n v="0"/>
    <n v="0"/>
    <n v="1"/>
  </r>
  <r>
    <s v="21375102"/>
    <s v="MUSEO NACIONAL DE COSTA RICA"/>
    <x v="4"/>
    <s v="001"/>
    <x v="72"/>
    <s v="MATERIALES Y PROD DE USO EN LA CONSTRUC Y MANT."/>
    <n v="13750000"/>
    <n v="12700000"/>
    <n v="12700000"/>
    <n v="0"/>
    <n v="0"/>
    <n v="0"/>
    <n v="11609661.58"/>
    <n v="0"/>
    <n v="1090338.42"/>
    <n v="0.91414658110236224"/>
  </r>
  <r>
    <s v="21375102"/>
    <s v="MUSEO NACIONAL DE COSTA RICA"/>
    <x v="4"/>
    <s v="001"/>
    <x v="73"/>
    <s v="MATERIALES Y PRODUCTOS METALICOS"/>
    <n v="2100000"/>
    <n v="2300000"/>
    <n v="2300000"/>
    <n v="0"/>
    <n v="0"/>
    <n v="0"/>
    <n v="1999460.42"/>
    <n v="0"/>
    <n v="300539.58"/>
    <n v="0.86933061739130435"/>
  </r>
  <r>
    <s v="21375102"/>
    <s v="MUSEO NACIONAL DE COSTA RICA"/>
    <x v="4"/>
    <s v="001"/>
    <x v="154"/>
    <s v="MATERIALES Y PRODUCTOS MINERALES Y ASFALTICOS"/>
    <n v="1600000"/>
    <n v="1250000"/>
    <n v="1250000"/>
    <n v="0"/>
    <n v="0"/>
    <n v="0"/>
    <n v="1245661.1499999999"/>
    <n v="0"/>
    <n v="4338.8500000000004"/>
    <n v="0.99652891999999993"/>
  </r>
  <r>
    <s v="21375102"/>
    <s v="MUSEO NACIONAL DE COSTA RICA"/>
    <x v="4"/>
    <s v="001"/>
    <x v="155"/>
    <s v="MADERA Y SUS DERIVADOS"/>
    <n v="300000"/>
    <n v="300000"/>
    <n v="300000"/>
    <n v="0"/>
    <n v="0"/>
    <n v="0"/>
    <n v="0"/>
    <n v="0"/>
    <n v="300000"/>
    <n v="0"/>
  </r>
  <r>
    <s v="21375102"/>
    <s v="MUSEO NACIONAL DE COSTA RICA"/>
    <x v="4"/>
    <s v="001"/>
    <x v="74"/>
    <s v="MAT. Y PROD. ELECTRICOS, TELEFONICOS Y DE COMPUTO"/>
    <n v="4800000"/>
    <n v="5000000"/>
    <n v="5000000"/>
    <n v="0"/>
    <n v="0"/>
    <n v="0"/>
    <n v="4544872.76"/>
    <n v="0"/>
    <n v="455127.24"/>
    <n v="0.90897455199999999"/>
  </r>
  <r>
    <s v="21375102"/>
    <s v="MUSEO NACIONAL DE COSTA RICA"/>
    <x v="4"/>
    <s v="001"/>
    <x v="156"/>
    <s v="MATERIALES Y PRODUCTOS DE VIDRIO"/>
    <n v="300000"/>
    <n v="900000"/>
    <n v="900000"/>
    <n v="0"/>
    <n v="0"/>
    <n v="0"/>
    <n v="886146"/>
    <n v="0"/>
    <n v="13854"/>
    <n v="0.98460666666666663"/>
  </r>
  <r>
    <s v="21375102"/>
    <s v="MUSEO NACIONAL DE COSTA RICA"/>
    <x v="4"/>
    <s v="001"/>
    <x v="75"/>
    <s v="MATERIALES Y PRODUCTOS DE PLASTICO"/>
    <n v="3950000"/>
    <n v="2250000"/>
    <n v="2250000"/>
    <n v="0"/>
    <n v="0"/>
    <n v="0"/>
    <n v="2234972.7599999998"/>
    <n v="0"/>
    <n v="15027.24"/>
    <n v="0.99332122666666656"/>
  </r>
  <r>
    <s v="21375102"/>
    <s v="MUSEO NACIONAL DE COSTA RICA"/>
    <x v="4"/>
    <s v="001"/>
    <x v="76"/>
    <s v="OTROS MAT. Y PROD.DE USO EN LA CONSTRU. Y MANTENIM"/>
    <n v="700000"/>
    <n v="700000"/>
    <n v="700000"/>
    <n v="0"/>
    <n v="0"/>
    <n v="0"/>
    <n v="698548.49"/>
    <n v="0"/>
    <n v="1451.51"/>
    <n v="0.99792641428571427"/>
  </r>
  <r>
    <s v="21375102"/>
    <s v="MUSEO NACIONAL DE COSTA RICA"/>
    <x v="4"/>
    <s v="001"/>
    <x v="77"/>
    <s v="HERRAMIENTAS, REPUESTOS Y ACCESORIOS"/>
    <n v="19129300"/>
    <n v="19129300"/>
    <n v="19129300"/>
    <n v="0"/>
    <n v="0"/>
    <n v="0"/>
    <n v="17044929.699999999"/>
    <n v="16544978.15"/>
    <n v="2084370.3"/>
    <n v="0.89103781633410528"/>
  </r>
  <r>
    <s v="21375102"/>
    <s v="MUSEO NACIONAL DE COSTA RICA"/>
    <x v="4"/>
    <s v="001"/>
    <x v="78"/>
    <s v="HERRAMIENTAS E INSTRUMENTOS"/>
    <n v="600000"/>
    <n v="600000"/>
    <n v="600000"/>
    <n v="0"/>
    <n v="0"/>
    <n v="0"/>
    <n v="499951.55"/>
    <n v="0"/>
    <n v="100048.45"/>
    <n v="0.8332525833333333"/>
  </r>
  <r>
    <s v="21375102"/>
    <s v="MUSEO NACIONAL DE COSTA RICA"/>
    <x v="4"/>
    <s v="001"/>
    <x v="79"/>
    <s v="REPUESTOS Y ACCESORIOS"/>
    <n v="18529300"/>
    <n v="18529300"/>
    <n v="18529300"/>
    <n v="0"/>
    <n v="0"/>
    <n v="0"/>
    <n v="16544978.15"/>
    <n v="16544978.15"/>
    <n v="1984321.85"/>
    <n v="0.89290896849854018"/>
  </r>
  <r>
    <s v="21375102"/>
    <s v="MUSEO NACIONAL DE COSTA RICA"/>
    <x v="4"/>
    <s v="001"/>
    <x v="80"/>
    <s v="UTILES, MATERIALES Y SUMINISTROS DIVERSOS"/>
    <n v="30870000"/>
    <n v="30440000"/>
    <n v="30440000"/>
    <n v="0"/>
    <n v="0"/>
    <n v="0"/>
    <n v="28495599.879999999"/>
    <n v="23177854.539999999"/>
    <n v="1944400.12"/>
    <n v="0.93612351773981595"/>
  </r>
  <r>
    <s v="21375102"/>
    <s v="MUSEO NACIONAL DE COSTA RICA"/>
    <x v="4"/>
    <s v="001"/>
    <x v="81"/>
    <s v="UTILES Y MATERIALES DE OFICINA Y COMPUTO"/>
    <n v="1390000"/>
    <n v="1350000"/>
    <n v="1350000"/>
    <n v="0"/>
    <n v="0"/>
    <n v="0"/>
    <n v="1350000"/>
    <n v="1350000"/>
    <n v="0"/>
    <n v="1"/>
  </r>
  <r>
    <s v="21375102"/>
    <s v="MUSEO NACIONAL DE COSTA RICA"/>
    <x v="4"/>
    <s v="001"/>
    <x v="82"/>
    <s v="UTILES Y MATERIALES MEDICO, HOSPITALARIO Y DE INV."/>
    <n v="150000"/>
    <n v="150000"/>
    <n v="150000"/>
    <n v="0"/>
    <n v="0"/>
    <n v="0"/>
    <n v="0"/>
    <n v="0"/>
    <n v="150000"/>
    <n v="0"/>
  </r>
  <r>
    <s v="21375102"/>
    <s v="MUSEO NACIONAL DE COSTA RICA"/>
    <x v="4"/>
    <s v="001"/>
    <x v="83"/>
    <s v="PRODUCTOS DE PAPEL, CARTON E IMPRESOS"/>
    <n v="7600000"/>
    <n v="4740000"/>
    <n v="4740000"/>
    <n v="0"/>
    <n v="0"/>
    <n v="0"/>
    <n v="4220560.91"/>
    <n v="4220560.91"/>
    <n v="519439.09"/>
    <n v="0.890413694092827"/>
  </r>
  <r>
    <s v="21375102"/>
    <s v="MUSEO NACIONAL DE COSTA RICA"/>
    <x v="4"/>
    <s v="001"/>
    <x v="84"/>
    <s v="TEXTILES Y VESTUARIO"/>
    <n v="2200000"/>
    <n v="3470030"/>
    <n v="3470030"/>
    <n v="0"/>
    <n v="0"/>
    <n v="0"/>
    <n v="3271056.2"/>
    <n v="646675.78"/>
    <n v="198973.8"/>
    <n v="0.9426593430027983"/>
  </r>
  <r>
    <s v="21375102"/>
    <s v="MUSEO NACIONAL DE COSTA RICA"/>
    <x v="4"/>
    <s v="001"/>
    <x v="85"/>
    <s v="UTILES Y MATERIALES DE LIMPIEZA"/>
    <n v="8680000"/>
    <n v="9879970"/>
    <n v="9879970"/>
    <n v="0"/>
    <n v="0"/>
    <n v="0"/>
    <n v="9716018.3499999996"/>
    <n v="9716018.3499999996"/>
    <n v="163951.65"/>
    <n v="0.98340565305360239"/>
  </r>
  <r>
    <s v="21375102"/>
    <s v="MUSEO NACIONAL DE COSTA RICA"/>
    <x v="4"/>
    <s v="001"/>
    <x v="86"/>
    <s v="UTILES Y MATERIALES DE RESGUARDO Y SEGURIDAD"/>
    <n v="2600000"/>
    <n v="2600000"/>
    <n v="2600000"/>
    <n v="0"/>
    <n v="0"/>
    <n v="0"/>
    <n v="2598716.12"/>
    <n v="0"/>
    <n v="1283.8800000000001"/>
    <n v="0.99950620000000001"/>
  </r>
  <r>
    <s v="21375102"/>
    <s v="MUSEO NACIONAL DE COSTA RICA"/>
    <x v="4"/>
    <s v="001"/>
    <x v="157"/>
    <s v="UTILES Y MATERIALES DE COCINA Y COMEDOR"/>
    <n v="100000"/>
    <n v="100000"/>
    <n v="100000"/>
    <n v="0"/>
    <n v="0"/>
    <n v="0"/>
    <n v="94648.8"/>
    <n v="0"/>
    <n v="5351.2"/>
    <n v="0.946488"/>
  </r>
  <r>
    <s v="21375102"/>
    <s v="MUSEO NACIONAL DE COSTA RICA"/>
    <x v="4"/>
    <s v="001"/>
    <x v="87"/>
    <s v="OTROS UTILES, MATERIALES Y SUMINISTROS DIVERSOS"/>
    <n v="8150000"/>
    <n v="8150000"/>
    <n v="8150000"/>
    <n v="0"/>
    <n v="0"/>
    <n v="0"/>
    <n v="7244599.5"/>
    <n v="7244599.5"/>
    <n v="905400.5"/>
    <n v="0.88890791411042946"/>
  </r>
  <r>
    <s v="21375102"/>
    <s v="MUSEO NACIONAL DE COSTA RICA"/>
    <x v="4"/>
    <s v="001"/>
    <x v="88"/>
    <s v="TRANSFERENCIAS CORRIENTES"/>
    <n v="68748117"/>
    <n v="83984893"/>
    <n v="83984893"/>
    <n v="0"/>
    <n v="0"/>
    <n v="0"/>
    <n v="61429244.509999998"/>
    <n v="61429244.509999998"/>
    <n v="22555648.489999998"/>
    <n v="0.73143207445653347"/>
  </r>
  <r>
    <s v="21375102"/>
    <s v="MUSEO NACIONAL DE COSTA RICA"/>
    <x v="4"/>
    <s v="001"/>
    <x v="89"/>
    <s v="TRANSFERENCIAS CORRIENTES AL SECTOR PUBLICO"/>
    <n v="33248117"/>
    <n v="30959123"/>
    <n v="30959123"/>
    <n v="0"/>
    <n v="0"/>
    <n v="0"/>
    <n v="14444413.619999999"/>
    <n v="14444413.619999999"/>
    <n v="16514709.380000001"/>
    <n v="0.46656404381997513"/>
  </r>
  <r>
    <s v="21375102"/>
    <s v="MUSEO NACIONAL DE COSTA RICA"/>
    <x v="4"/>
    <s v="001"/>
    <x v="158"/>
    <s v="CCSS CONTRIBUCION ESTATAL SEGURO PENSIONES (CONTRIBUCION ESTATAL AL SEGURO DE PENSIONES, SEGUN LEY NO. 17 DEL 22 DE OCTUBRE DE 1943, LEY"/>
    <n v="28681068"/>
    <n v="26706496"/>
    <n v="26706496"/>
    <n v="0"/>
    <n v="0"/>
    <n v="0"/>
    <n v="12460290.859999999"/>
    <n v="12460290.859999999"/>
    <n v="14246205.140000001"/>
    <n v="0.46656404718911831"/>
  </r>
  <r>
    <s v="21375102"/>
    <s v="MUSEO NACIONAL DE COSTA RICA"/>
    <x v="4"/>
    <s v="001"/>
    <x v="159"/>
    <s v="CCSS CONTRIBUCION ESTATAL SEGURO SALUD (CONTRIBUCION ESTATAL AL SEGURO DE SALUD, SEGUN LEY NO. 17 DEL 22 DE OCTUBRE DE 1943, LEY"/>
    <n v="4567049"/>
    <n v="4252627"/>
    <n v="4252627"/>
    <n v="0"/>
    <n v="0"/>
    <n v="0"/>
    <n v="1984122.76"/>
    <n v="1984122.76"/>
    <n v="2268504.2400000002"/>
    <n v="0.46656402266175706"/>
  </r>
  <r>
    <s v="21375102"/>
    <s v="MUSEO NACIONAL DE COSTA RICA"/>
    <x v="4"/>
    <s v="001"/>
    <x v="96"/>
    <s v="PRESTACIONES"/>
    <n v="35500000"/>
    <n v="53025770"/>
    <n v="53025770"/>
    <n v="0"/>
    <n v="0"/>
    <n v="0"/>
    <n v="46984830.890000001"/>
    <n v="46984830.890000001"/>
    <n v="6040939.1100000003"/>
    <n v="0.88607540993747003"/>
  </r>
  <r>
    <s v="21375102"/>
    <s v="MUSEO NACIONAL DE COSTA RICA"/>
    <x v="4"/>
    <s v="001"/>
    <x v="97"/>
    <s v="PRESTACIONES LEGALES"/>
    <n v="19500000"/>
    <n v="37025770"/>
    <n v="37025770"/>
    <n v="0"/>
    <n v="0"/>
    <n v="0"/>
    <n v="35542714.640000001"/>
    <n v="35542714.640000001"/>
    <n v="1483055.36"/>
    <n v="0.95994532024587198"/>
  </r>
  <r>
    <s v="21375102"/>
    <s v="MUSEO NACIONAL DE COSTA RICA"/>
    <x v="4"/>
    <s v="001"/>
    <x v="98"/>
    <s v="OTRAS PRESTACIONES"/>
    <n v="16000000"/>
    <n v="16000000"/>
    <n v="16000000"/>
    <n v="0"/>
    <n v="0"/>
    <n v="0"/>
    <n v="11442116.25"/>
    <n v="11442116.25"/>
    <n v="4557883.75"/>
    <n v="0.71513226562499999"/>
  </r>
  <r>
    <s v="21375102"/>
    <s v="MUSEO NACIONAL DE COSTA RICA"/>
    <x v="4"/>
    <s v="280"/>
    <x v="111"/>
    <s v="BIENES DURADEROS"/>
    <n v="71970408"/>
    <n v="71970408"/>
    <n v="71970408"/>
    <n v="0"/>
    <n v="0"/>
    <n v="0"/>
    <n v="63557967.140000001"/>
    <n v="63557967.140000001"/>
    <n v="8412440.8599999994"/>
    <n v="0.88311250284978238"/>
  </r>
  <r>
    <s v="21375102"/>
    <s v="MUSEO NACIONAL DE COSTA RICA"/>
    <x v="4"/>
    <s v="280"/>
    <x v="112"/>
    <s v="MAQUINARIA, EQUIPO Y MOBILIARIO"/>
    <n v="41970408"/>
    <n v="41970408"/>
    <n v="41970408"/>
    <n v="0"/>
    <n v="0"/>
    <n v="0"/>
    <n v="35824306.950000003"/>
    <n v="35824306.950000003"/>
    <n v="6146101.0499999998"/>
    <n v="0.85356108403806807"/>
  </r>
  <r>
    <s v="21375102"/>
    <s v="MUSEO NACIONAL DE COSTA RICA"/>
    <x v="4"/>
    <s v="280"/>
    <x v="114"/>
    <s v="EQUIPO DE COMUNICACION"/>
    <n v="10500000"/>
    <n v="10500000"/>
    <n v="10500000"/>
    <n v="0"/>
    <n v="0"/>
    <n v="0"/>
    <n v="9391873.5600000005"/>
    <n v="9391873.5600000005"/>
    <n v="1108126.44"/>
    <n v="0.89446414857142864"/>
  </r>
  <r>
    <s v="21375102"/>
    <s v="MUSEO NACIONAL DE COSTA RICA"/>
    <x v="4"/>
    <s v="280"/>
    <x v="116"/>
    <s v="EQUIPO Y PROGRAMAS DE COMPUTO"/>
    <n v="31470408"/>
    <n v="31470408"/>
    <n v="31470408"/>
    <n v="0"/>
    <n v="0"/>
    <n v="0"/>
    <n v="26432433.390000001"/>
    <n v="26432433.390000001"/>
    <n v="5037974.6100000003"/>
    <n v="0.83991390864713289"/>
  </r>
  <r>
    <s v="21375102"/>
    <s v="MUSEO NACIONAL DE COSTA RICA"/>
    <x v="4"/>
    <s v="280"/>
    <x v="120"/>
    <s v="BIENES DURADEROS DIVERSOS"/>
    <n v="30000000"/>
    <n v="30000000"/>
    <n v="30000000"/>
    <n v="0"/>
    <n v="0"/>
    <n v="0"/>
    <n v="27733660.190000001"/>
    <n v="27733660.190000001"/>
    <n v="2266339.81"/>
    <n v="0.92445533966666671"/>
  </r>
  <r>
    <s v="21375102"/>
    <s v="MUSEO NACIONAL DE COSTA RICA"/>
    <x v="4"/>
    <s v="280"/>
    <x v="121"/>
    <s v="BIENES INTANGIBLES"/>
    <n v="30000000"/>
    <n v="30000000"/>
    <n v="30000000"/>
    <n v="0"/>
    <n v="0"/>
    <n v="0"/>
    <n v="27733660.190000001"/>
    <n v="27733660.190000001"/>
    <n v="2266339.81"/>
    <n v="0.92445533966666671"/>
  </r>
  <r>
    <s v="21375103"/>
    <s v="MUSEO DE ARTE COSTARRICENSE"/>
    <x v="5"/>
    <s v="001"/>
    <x v="0"/>
    <s v=""/>
    <n v="1859222380"/>
    <n v="1806319950"/>
    <n v="1806319950"/>
    <n v="0"/>
    <n v="0"/>
    <n v="0"/>
    <n v="1275256420.1700001"/>
    <n v="1265827730.1700001"/>
    <n v="531063529.82999998"/>
    <n v="0.70599697477182821"/>
  </r>
  <r>
    <s v="21375103"/>
    <s v="MUSEO DE ARTE COSTARRICENSE"/>
    <x v="5"/>
    <s v="001"/>
    <x v="1"/>
    <s v="REMUNERACIONES"/>
    <n v="941076082"/>
    <n v="903641360"/>
    <n v="903641360"/>
    <n v="0"/>
    <n v="0"/>
    <n v="0"/>
    <n v="724538806.10000002"/>
    <n v="715110116.10000002"/>
    <n v="179102553.90000001"/>
    <n v="0.80179907446910137"/>
  </r>
  <r>
    <s v="21375103"/>
    <s v="MUSEO DE ARTE COSTARRICENSE"/>
    <x v="5"/>
    <s v="001"/>
    <x v="2"/>
    <s v="REMUNERACIONES BASICAS"/>
    <n v="471314250"/>
    <n v="449899137"/>
    <n v="449899137"/>
    <n v="0"/>
    <n v="0"/>
    <n v="0"/>
    <n v="369580336.22000003"/>
    <n v="369580336.22000003"/>
    <n v="80318800.780000001"/>
    <n v="0.82147376117327386"/>
  </r>
  <r>
    <s v="21375103"/>
    <s v="MUSEO DE ARTE COSTARRICENSE"/>
    <x v="5"/>
    <s v="001"/>
    <x v="3"/>
    <s v="SUELDOS PARA CARGOS FIJOS"/>
    <n v="458814250"/>
    <n v="445595137"/>
    <n v="445595137"/>
    <n v="0"/>
    <n v="0"/>
    <n v="0"/>
    <n v="365724248.12"/>
    <n v="365724248.12"/>
    <n v="79870888.879999995"/>
    <n v="0.8207545768615514"/>
  </r>
  <r>
    <s v="21375103"/>
    <s v="MUSEO DE ARTE COSTARRICENSE"/>
    <x v="5"/>
    <s v="001"/>
    <x v="142"/>
    <s v="JORNALES"/>
    <n v="8500000"/>
    <n v="4304000"/>
    <n v="4304000"/>
    <n v="0"/>
    <n v="0"/>
    <n v="0"/>
    <n v="3856088.1"/>
    <n v="3856088.1"/>
    <n v="447911.9"/>
    <n v="0.89593125000000007"/>
  </r>
  <r>
    <s v="21375103"/>
    <s v="MUSEO DE ARTE COSTARRICENSE"/>
    <x v="5"/>
    <s v="001"/>
    <x v="4"/>
    <s v="SUPLENCIAS"/>
    <n v="4000000"/>
    <n v="0"/>
    <n v="0"/>
    <n v="0"/>
    <n v="0"/>
    <n v="0"/>
    <n v="0"/>
    <n v="0"/>
    <n v="0"/>
    <n v="0"/>
  </r>
  <r>
    <s v="21375103"/>
    <s v="MUSEO DE ARTE COSTARRICENSE"/>
    <x v="5"/>
    <s v="001"/>
    <x v="5"/>
    <s v="REMUNERACIONES EVENTUALES"/>
    <n v="6800000"/>
    <n v="6800000"/>
    <n v="6800000"/>
    <n v="0"/>
    <n v="0"/>
    <n v="0"/>
    <n v="4241302"/>
    <n v="4241302"/>
    <n v="2558698"/>
    <n v="0.62372088235294121"/>
  </r>
  <r>
    <s v="21375103"/>
    <s v="MUSEO DE ARTE COSTARRICENSE"/>
    <x v="5"/>
    <s v="001"/>
    <x v="6"/>
    <s v="TIEMPO EXTRAORDINARIO"/>
    <n v="6800000"/>
    <n v="6800000"/>
    <n v="6800000"/>
    <n v="0"/>
    <n v="0"/>
    <n v="0"/>
    <n v="4241302"/>
    <n v="4241302"/>
    <n v="2558698"/>
    <n v="0.62372088235294121"/>
  </r>
  <r>
    <s v="21375103"/>
    <s v="MUSEO DE ARTE COSTARRICENSE"/>
    <x v="5"/>
    <s v="001"/>
    <x v="7"/>
    <s v="INCENTIVOS SALARIALES"/>
    <n v="309698029"/>
    <n v="299543911"/>
    <n v="299543911"/>
    <n v="0"/>
    <n v="0"/>
    <n v="0"/>
    <n v="221075579.16999999"/>
    <n v="221075579.16999999"/>
    <n v="78468331.829999998"/>
    <n v="0.7380406379550809"/>
  </r>
  <r>
    <s v="21375103"/>
    <s v="MUSEO DE ARTE COSTARRICENSE"/>
    <x v="5"/>
    <s v="001"/>
    <x v="8"/>
    <s v="RETRIBUCION POR AÑOS SERVIDOS"/>
    <n v="121200000"/>
    <n v="112054305"/>
    <n v="112054305"/>
    <n v="0"/>
    <n v="0"/>
    <n v="0"/>
    <n v="98355868.859999999"/>
    <n v="98355868.859999999"/>
    <n v="13698436.140000001"/>
    <n v="0.87775180846465473"/>
  </r>
  <r>
    <s v="21375103"/>
    <s v="MUSEO DE ARTE COSTARRICENSE"/>
    <x v="5"/>
    <s v="001"/>
    <x v="9"/>
    <s v="RESTRICCION AL EJERCICIO LIBERAL DE LA PROFESION"/>
    <n v="63946610"/>
    <n v="63946610"/>
    <n v="63946610"/>
    <n v="0"/>
    <n v="0"/>
    <n v="0"/>
    <n v="55888907.670000002"/>
    <n v="55888907.670000002"/>
    <n v="8057702.3300000001"/>
    <n v="0.87399328392857734"/>
  </r>
  <r>
    <s v="21375103"/>
    <s v="MUSEO DE ARTE COSTARRICENSE"/>
    <x v="5"/>
    <s v="001"/>
    <x v="10"/>
    <s v="DECIMOTERCER MES"/>
    <n v="59475720"/>
    <n v="57725958"/>
    <n v="57725958"/>
    <n v="0"/>
    <n v="0"/>
    <n v="0"/>
    <n v="2804494.41"/>
    <n v="2804494.41"/>
    <n v="54921463.590000004"/>
    <n v="4.8582899395104025E-2"/>
  </r>
  <r>
    <s v="21375103"/>
    <s v="MUSEO DE ARTE COSTARRICENSE"/>
    <x v="5"/>
    <s v="001"/>
    <x v="11"/>
    <s v="SALARIO ESCOLAR"/>
    <n v="48575699"/>
    <n v="49317038"/>
    <n v="49317038"/>
    <n v="0"/>
    <n v="0"/>
    <n v="0"/>
    <n v="48834177.969999999"/>
    <n v="48834177.969999999"/>
    <n v="482860.03"/>
    <n v="0.99020906263673014"/>
  </r>
  <r>
    <s v="21375103"/>
    <s v="MUSEO DE ARTE COSTARRICENSE"/>
    <x v="5"/>
    <s v="001"/>
    <x v="12"/>
    <s v="OTROS INCENTIVOS SALARIALES"/>
    <n v="16500000"/>
    <n v="16500000"/>
    <n v="16500000"/>
    <n v="0"/>
    <n v="0"/>
    <n v="0"/>
    <n v="15192130.26"/>
    <n v="15192130.26"/>
    <n v="1307869.74"/>
    <n v="0.92073516727272731"/>
  </r>
  <r>
    <s v="21375103"/>
    <s v="MUSEO DE ARTE COSTARRICENSE"/>
    <x v="5"/>
    <s v="001"/>
    <x v="13"/>
    <s v="CONTRIB. PATRONALES AL DES. Y LA SEGURIDAD SOCIAL"/>
    <n v="71012815"/>
    <n v="68105416"/>
    <n v="68105416"/>
    <n v="0"/>
    <n v="0"/>
    <n v="0"/>
    <n v="60483233"/>
    <n v="55809150"/>
    <n v="7622183"/>
    <n v="0.88808257187651563"/>
  </r>
  <r>
    <s v="21375103"/>
    <s v="MUSEO DE ARTE COSTARRICENSE"/>
    <x v="5"/>
    <s v="001"/>
    <x v="160"/>
    <s v="CCSS CONTRIBUCION PATRONAL SEGURO SALUD (CONTRIBUCION PATRONAL SEGURO DE SALUD, SEGUN LEY NO. 17 DEL 22 DE OCTUBRE DE 1943, LEY"/>
    <n v="67371132"/>
    <n v="64612831"/>
    <n v="64612831"/>
    <n v="0"/>
    <n v="0"/>
    <n v="0"/>
    <n v="57391574"/>
    <n v="52957139"/>
    <n v="7221257"/>
    <n v="0.88823803433098292"/>
  </r>
  <r>
    <s v="21375103"/>
    <s v="MUSEO DE ARTE COSTARRICENSE"/>
    <x v="5"/>
    <s v="001"/>
    <x v="161"/>
    <s v="BANCO POPULAR Y DE DESARROLLO COMUNAL. (BPDC) (SEGUN LEY NO. 4351 DEL 11 DE JULIO DE 1969, LEY ORGANICA DEL B.P.D.C.)."/>
    <n v="3641683"/>
    <n v="3492585"/>
    <n v="3492585"/>
    <n v="0"/>
    <n v="0"/>
    <n v="0"/>
    <n v="3091659"/>
    <n v="2852011"/>
    <n v="400926"/>
    <n v="0.88520651609051748"/>
  </r>
  <r>
    <s v="21375103"/>
    <s v="MUSEO DE ARTE COSTARRICENSE"/>
    <x v="5"/>
    <s v="001"/>
    <x v="16"/>
    <s v="CONTRIB PATRONALES A FOND PENS Y OTROS FOND CAPIT."/>
    <n v="82250988"/>
    <n v="79292896"/>
    <n v="79292896"/>
    <n v="0"/>
    <n v="0"/>
    <n v="0"/>
    <n v="69158355.709999993"/>
    <n v="64403748.710000001"/>
    <n v="10134540.289999999"/>
    <n v="0.87218854649980238"/>
  </r>
  <r>
    <s v="21375103"/>
    <s v="MUSEO DE ARTE COSTARRICENSE"/>
    <x v="5"/>
    <s v="001"/>
    <x v="162"/>
    <s v="CCSS CONTRIBUCION PATRONAL SEGURO PENSIONES (CONTRIBUCION PATRONAL SEGURO DE PENSIONES, SEGUN LEY NO. 17 DEL 22 DE OCTUBRE DE 1943, LEY"/>
    <n v="39475842"/>
    <n v="37859627"/>
    <n v="37859627"/>
    <n v="0"/>
    <n v="0"/>
    <n v="0"/>
    <n v="33590748"/>
    <n v="30992968"/>
    <n v="4268879"/>
    <n v="0.88724455737506347"/>
  </r>
  <r>
    <s v="21375103"/>
    <s v="MUSEO DE ARTE COSTARRICENSE"/>
    <x v="5"/>
    <s v="001"/>
    <x v="163"/>
    <s v="CCSS APORTE PATRONAL REGIMEN PENSIONES (APORTE PATRONAL AL REGIMEN DE PENSIONES, SEGUN LEY DE PROTECCION AL TRABAJADOR NO. 7983 DEL 16"/>
    <n v="21850097"/>
    <n v="20955512"/>
    <n v="20955512"/>
    <n v="0"/>
    <n v="0"/>
    <n v="0"/>
    <n v="18549990"/>
    <n v="17112107"/>
    <n v="2405522"/>
    <n v="0.8852081495312546"/>
  </r>
  <r>
    <s v="21375103"/>
    <s v="MUSEO DE ARTE COSTARRICENSE"/>
    <x v="5"/>
    <s v="001"/>
    <x v="164"/>
    <s v="CCSS APORTE PATRONAL FONDO CAPITALIZACION LABORAL (APORTE PATRONAL AL FONDO DE CAPITALIZACION LABORAL, SEGUN LEY DE PROTECCION AL TRABAJADOR"/>
    <n v="10925049"/>
    <n v="10477757"/>
    <n v="10477757"/>
    <n v="0"/>
    <n v="0"/>
    <n v="0"/>
    <n v="9274981"/>
    <n v="8556037"/>
    <n v="1202776"/>
    <n v="0.88520672888290886"/>
  </r>
  <r>
    <s v="21375103"/>
    <s v="MUSEO DE ARTE COSTARRICENSE"/>
    <x v="5"/>
    <s v="001"/>
    <x v="165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7742636.71"/>
    <n v="7742636.71"/>
    <n v="2257363.29"/>
    <n v="0.77426367100000004"/>
  </r>
  <r>
    <s v="21375103"/>
    <s v="MUSEO DE ARTE COSTARRICENSE"/>
    <x v="5"/>
    <s v="001"/>
    <x v="21"/>
    <s v="SERVICIOS"/>
    <n v="654295484"/>
    <n v="643055279"/>
    <n v="643055279"/>
    <n v="0"/>
    <n v="0"/>
    <n v="0"/>
    <n v="405676501.00999999"/>
    <n v="405676501.00999999"/>
    <n v="237378777.99000001"/>
    <n v="0.63085789707046325"/>
  </r>
  <r>
    <s v="21375103"/>
    <s v="MUSEO DE ARTE COSTARRICENSE"/>
    <x v="5"/>
    <s v="001"/>
    <x v="22"/>
    <s v="ALQUILERES"/>
    <n v="130305712"/>
    <n v="130305712"/>
    <n v="130305712"/>
    <n v="0"/>
    <n v="0"/>
    <n v="0"/>
    <n v="87474880.549999997"/>
    <n v="87474880.549999997"/>
    <n v="42830831.450000003"/>
    <n v="0.67130503496270366"/>
  </r>
  <r>
    <s v="21375103"/>
    <s v="MUSEO DE ARTE COSTARRICENSE"/>
    <x v="5"/>
    <s v="001"/>
    <x v="166"/>
    <s v="ALQUILER DE EDIFICIOS, LOCALES Y TERRENOS"/>
    <n v="119793578"/>
    <n v="119793578"/>
    <n v="119793578"/>
    <n v="0"/>
    <n v="0"/>
    <n v="0"/>
    <n v="79431361.109999999"/>
    <n v="79431361.109999999"/>
    <n v="40362216.890000001"/>
    <n v="0.66306860881974827"/>
  </r>
  <r>
    <s v="21375103"/>
    <s v="MUSEO DE ARTE COSTARRICENSE"/>
    <x v="5"/>
    <s v="001"/>
    <x v="23"/>
    <s v="ALQUILER DE EQUIPO DE COMPUTO"/>
    <n v="10512134"/>
    <n v="10512134"/>
    <n v="10512134"/>
    <n v="0"/>
    <n v="0"/>
    <n v="0"/>
    <n v="8043519.4400000004"/>
    <n v="8043519.4400000004"/>
    <n v="2468614.56"/>
    <n v="0.76516523096071654"/>
  </r>
  <r>
    <s v="21375103"/>
    <s v="MUSEO DE ARTE COSTARRICENSE"/>
    <x v="5"/>
    <s v="001"/>
    <x v="24"/>
    <s v="SERVICIOS BASICOS"/>
    <n v="59248335"/>
    <n v="53628535"/>
    <n v="53628535"/>
    <n v="0"/>
    <n v="0"/>
    <n v="0"/>
    <n v="39309826.149999999"/>
    <n v="39309826.149999999"/>
    <n v="14318708.85"/>
    <n v="0.73300205105360416"/>
  </r>
  <r>
    <s v="21375103"/>
    <s v="MUSEO DE ARTE COSTARRICENSE"/>
    <x v="5"/>
    <s v="001"/>
    <x v="25"/>
    <s v="SERVICIO DE AGUA Y ALCANTARILLADO"/>
    <n v="2496585"/>
    <n v="1596585"/>
    <n v="1596585"/>
    <n v="0"/>
    <n v="0"/>
    <n v="0"/>
    <n v="1160890"/>
    <n v="1160890"/>
    <n v="435695"/>
    <n v="0.72710817150355289"/>
  </r>
  <r>
    <s v="21375103"/>
    <s v="MUSEO DE ARTE COSTARRICENSE"/>
    <x v="5"/>
    <s v="001"/>
    <x v="26"/>
    <s v="SERVICIO DE ENERGIA ELECTRICA"/>
    <n v="20133750"/>
    <n v="18864750"/>
    <n v="18864750"/>
    <n v="0"/>
    <n v="0"/>
    <n v="0"/>
    <n v="16004775"/>
    <n v="16004775"/>
    <n v="2859975"/>
    <n v="0.84839581759631055"/>
  </r>
  <r>
    <s v="21375103"/>
    <s v="MUSEO DE ARTE COSTARRICENSE"/>
    <x v="5"/>
    <s v="001"/>
    <x v="27"/>
    <s v="SERVICIO DE CORREO"/>
    <n v="16800"/>
    <n v="1592000"/>
    <n v="1592000"/>
    <n v="0"/>
    <n v="0"/>
    <n v="0"/>
    <n v="0"/>
    <n v="0"/>
    <n v="1592000"/>
    <n v="0"/>
  </r>
  <r>
    <s v="21375103"/>
    <s v="MUSEO DE ARTE COSTARRICENSE"/>
    <x v="5"/>
    <s v="001"/>
    <x v="28"/>
    <s v="SERVICIO DE TELECOMUNICACIONES"/>
    <n v="36601200"/>
    <n v="31575200"/>
    <n v="31575200"/>
    <n v="0"/>
    <n v="0"/>
    <n v="0"/>
    <n v="22144161.149999999"/>
    <n v="22144161.149999999"/>
    <n v="9431038.8499999996"/>
    <n v="0.70131499246243878"/>
  </r>
  <r>
    <s v="21375103"/>
    <s v="MUSEO DE ARTE COSTARRICENSE"/>
    <x v="5"/>
    <s v="001"/>
    <x v="30"/>
    <s v="SERVICIOS COMERCIALES Y FINANCIEROS"/>
    <n v="45611356"/>
    <n v="45747356"/>
    <n v="45747356"/>
    <n v="0"/>
    <n v="0"/>
    <n v="0"/>
    <n v="26521213.469999999"/>
    <n v="26521213.469999999"/>
    <n v="19226142.530000001"/>
    <n v="0.57973215916565757"/>
  </r>
  <r>
    <s v="21375103"/>
    <s v="MUSEO DE ARTE COSTARRICENSE"/>
    <x v="5"/>
    <s v="001"/>
    <x v="31"/>
    <s v="INFORMACION"/>
    <n v="400000"/>
    <n v="536000"/>
    <n v="536000"/>
    <n v="0"/>
    <n v="0"/>
    <n v="0"/>
    <n v="0"/>
    <n v="0"/>
    <n v="536000"/>
    <n v="0"/>
  </r>
  <r>
    <s v="21375103"/>
    <s v="MUSEO DE ARTE COSTARRICENSE"/>
    <x v="5"/>
    <s v="001"/>
    <x v="33"/>
    <s v="IMPRESION, ENCUADERNACION Y OTROS"/>
    <n v="40171356"/>
    <n v="40171356"/>
    <n v="40171356"/>
    <n v="0"/>
    <n v="0"/>
    <n v="0"/>
    <n v="24683426.699999999"/>
    <n v="24683426.699999999"/>
    <n v="15487929.300000001"/>
    <n v="0.61445341053461078"/>
  </r>
  <r>
    <s v="21375103"/>
    <s v="MUSEO DE ARTE COSTARRICENSE"/>
    <x v="5"/>
    <s v="001"/>
    <x v="34"/>
    <s v="COMIS. Y GASTOS POR SERV. FINANCIEROS Y COMERCIAL."/>
    <n v="4340000"/>
    <n v="4340000"/>
    <n v="4340000"/>
    <n v="0"/>
    <n v="0"/>
    <n v="0"/>
    <n v="1694961.56"/>
    <n v="1694961.56"/>
    <n v="2645038.44"/>
    <n v="0.39054413824884793"/>
  </r>
  <r>
    <s v="21375103"/>
    <s v="MUSEO DE ARTE COSTARRICENSE"/>
    <x v="5"/>
    <s v="001"/>
    <x v="35"/>
    <s v="SERVICIOS DE TECNOLOGIAS DE INFORMACION"/>
    <n v="700000"/>
    <n v="700000"/>
    <n v="700000"/>
    <n v="0"/>
    <n v="0"/>
    <n v="0"/>
    <n v="142825.21"/>
    <n v="142825.21"/>
    <n v="557174.79"/>
    <n v="0.20403601428571427"/>
  </r>
  <r>
    <s v="21375103"/>
    <s v="MUSEO DE ARTE COSTARRICENSE"/>
    <x v="5"/>
    <s v="001"/>
    <x v="36"/>
    <s v="SERVICIOS DE GESTION Y APOYO"/>
    <n v="308638820"/>
    <n v="304560820"/>
    <n v="304560820"/>
    <n v="0"/>
    <n v="0"/>
    <n v="0"/>
    <n v="232586786.25"/>
    <n v="232586786.25"/>
    <n v="71974033.75"/>
    <n v="0.76367927512803513"/>
  </r>
  <r>
    <s v="21375103"/>
    <s v="MUSEO DE ARTE COSTARRICENSE"/>
    <x v="5"/>
    <s v="001"/>
    <x v="37"/>
    <s v="SERVICIOS EN CIENCIAS ECONOMICAS Y SOCIALES"/>
    <n v="3419359"/>
    <n v="3419359"/>
    <n v="3419359"/>
    <n v="0"/>
    <n v="0"/>
    <n v="0"/>
    <n v="0"/>
    <n v="0"/>
    <n v="3419359"/>
    <n v="0"/>
  </r>
  <r>
    <s v="21375103"/>
    <s v="MUSEO DE ARTE COSTARRICENSE"/>
    <x v="5"/>
    <s v="001"/>
    <x v="38"/>
    <s v="SERVICIOS INFORMATICOS"/>
    <n v="11919461"/>
    <n v="11500461"/>
    <n v="11500461"/>
    <n v="0"/>
    <n v="0"/>
    <n v="0"/>
    <n v="9585936.9000000004"/>
    <n v="9585936.9000000004"/>
    <n v="1914524.1"/>
    <n v="0.83352631690155732"/>
  </r>
  <r>
    <s v="21375103"/>
    <s v="MUSEO DE ARTE COSTARRICENSE"/>
    <x v="5"/>
    <s v="001"/>
    <x v="39"/>
    <s v="SERVICIOS GENERALES"/>
    <n v="240000000"/>
    <n v="236650000"/>
    <n v="236650000"/>
    <n v="0"/>
    <n v="0"/>
    <n v="0"/>
    <n v="195485930.16999999"/>
    <n v="195485930.16999999"/>
    <n v="41164069.829999998"/>
    <n v="0.82605506093386849"/>
  </r>
  <r>
    <s v="21375103"/>
    <s v="MUSEO DE ARTE COSTARRICENSE"/>
    <x v="5"/>
    <s v="001"/>
    <x v="40"/>
    <s v="OTROS SERVICIOS DE GESTION Y APOYO"/>
    <n v="53300000"/>
    <n v="52991000"/>
    <n v="52991000"/>
    <n v="0"/>
    <n v="0"/>
    <n v="0"/>
    <n v="27514919.18"/>
    <n v="27514919.18"/>
    <n v="25476080.82"/>
    <n v="0.51923759091166422"/>
  </r>
  <r>
    <s v="21375103"/>
    <s v="MUSEO DE ARTE COSTARRICENSE"/>
    <x v="5"/>
    <s v="001"/>
    <x v="41"/>
    <s v="GASTOS DE VIAJE Y DE TRANSPORTE"/>
    <n v="3000000"/>
    <n v="2900000"/>
    <n v="2900000"/>
    <n v="0"/>
    <n v="0"/>
    <n v="0"/>
    <n v="2404440"/>
    <n v="2404440"/>
    <n v="495560"/>
    <n v="0.82911724137931031"/>
  </r>
  <r>
    <s v="21375103"/>
    <s v="MUSEO DE ARTE COSTARRICENSE"/>
    <x v="5"/>
    <s v="001"/>
    <x v="42"/>
    <s v="TRANSPORTE DENTRO DEL PAIS"/>
    <n v="200000"/>
    <n v="100000"/>
    <n v="100000"/>
    <n v="0"/>
    <n v="0"/>
    <n v="0"/>
    <n v="0"/>
    <n v="0"/>
    <n v="100000"/>
    <n v="0"/>
  </r>
  <r>
    <s v="21375103"/>
    <s v="MUSEO DE ARTE COSTARRICENSE"/>
    <x v="5"/>
    <s v="001"/>
    <x v="43"/>
    <s v="VIATICOS DENTRO DEL PAIS"/>
    <n v="2800000"/>
    <n v="2800000"/>
    <n v="2800000"/>
    <n v="0"/>
    <n v="0"/>
    <n v="0"/>
    <n v="2404440"/>
    <n v="2404440"/>
    <n v="395560"/>
    <n v="0.8587285714285714"/>
  </r>
  <r>
    <s v="21375103"/>
    <s v="MUSEO DE ARTE COSTARRICENSE"/>
    <x v="5"/>
    <s v="001"/>
    <x v="46"/>
    <s v="SEGUROS, REASEGUROS Y OTRAS OBLIGACIONES"/>
    <n v="70000000"/>
    <n v="70000000"/>
    <n v="70000000"/>
    <n v="0"/>
    <n v="0"/>
    <n v="0"/>
    <n v="0"/>
    <n v="0"/>
    <n v="70000000"/>
    <n v="0"/>
  </r>
  <r>
    <s v="21375103"/>
    <s v="MUSEO DE ARTE COSTARRICENSE"/>
    <x v="5"/>
    <s v="001"/>
    <x v="47"/>
    <s v="SEGUROS"/>
    <n v="70000000"/>
    <n v="70000000"/>
    <n v="70000000"/>
    <n v="0"/>
    <n v="0"/>
    <n v="0"/>
    <n v="0"/>
    <n v="0"/>
    <n v="70000000"/>
    <n v="0"/>
  </r>
  <r>
    <s v="21375103"/>
    <s v="MUSEO DE ARTE COSTARRICENSE"/>
    <x v="5"/>
    <s v="001"/>
    <x v="48"/>
    <s v="CAPACITACION Y PROTOCOLO"/>
    <n v="100000"/>
    <n v="0"/>
    <n v="0"/>
    <n v="0"/>
    <n v="0"/>
    <n v="0"/>
    <n v="0"/>
    <n v="0"/>
    <n v="0"/>
    <n v="0"/>
  </r>
  <r>
    <s v="21375103"/>
    <s v="MUSEO DE ARTE COSTARRICENSE"/>
    <x v="5"/>
    <s v="001"/>
    <x v="50"/>
    <s v="GASTOS DE REPRESENTACION INSTITUCIONAL"/>
    <n v="100000"/>
    <n v="0"/>
    <n v="0"/>
    <n v="0"/>
    <n v="0"/>
    <n v="0"/>
    <n v="0"/>
    <n v="0"/>
    <n v="0"/>
    <n v="0"/>
  </r>
  <r>
    <s v="21375103"/>
    <s v="MUSEO DE ARTE COSTARRICENSE"/>
    <x v="5"/>
    <s v="001"/>
    <x v="51"/>
    <s v="MANTENIMIENTO Y REPARACION"/>
    <n v="36871261"/>
    <n v="35492856"/>
    <n v="35492856"/>
    <n v="0"/>
    <n v="0"/>
    <n v="0"/>
    <n v="17368913.390000001"/>
    <n v="17368913.390000001"/>
    <n v="18123942.609999999"/>
    <n v="0.48936364517975112"/>
  </r>
  <r>
    <s v="21375103"/>
    <s v="MUSEO DE ARTE COSTARRICENSE"/>
    <x v="5"/>
    <s v="001"/>
    <x v="52"/>
    <s v="MANTENIMIENTO DE EDIFICIOS, LOCALES Y TERRENOS"/>
    <n v="16432401"/>
    <n v="16432401"/>
    <n v="16432401"/>
    <n v="0"/>
    <n v="0"/>
    <n v="0"/>
    <n v="1406850"/>
    <n v="1406850"/>
    <n v="15025551"/>
    <n v="8.5614390739369134E-2"/>
  </r>
  <r>
    <s v="21375103"/>
    <s v="MUSEO DE ARTE COSTARRICENSE"/>
    <x v="5"/>
    <s v="001"/>
    <x v="167"/>
    <s v="MANTENIMIENTO DE INSTALACIONES Y OTRAS OBRAS"/>
    <n v="2109000"/>
    <n v="2109000"/>
    <n v="2109000"/>
    <n v="0"/>
    <n v="0"/>
    <n v="0"/>
    <n v="2027220"/>
    <n v="2027220"/>
    <n v="81780"/>
    <n v="0.96122332859174964"/>
  </r>
  <r>
    <s v="21375103"/>
    <s v="MUSEO DE ARTE COSTARRICENSE"/>
    <x v="5"/>
    <s v="001"/>
    <x v="53"/>
    <s v="MANT. Y REPARACION DE MAQUINARIA Y EQUIPO DE PROD."/>
    <n v="707471"/>
    <n v="707471"/>
    <n v="707471"/>
    <n v="0"/>
    <n v="0"/>
    <n v="0"/>
    <n v="680260"/>
    <n v="680260"/>
    <n v="27211"/>
    <n v="0.96153764606605785"/>
  </r>
  <r>
    <s v="21375103"/>
    <s v="MUSEO DE ARTE COSTARRICENSE"/>
    <x v="5"/>
    <s v="001"/>
    <x v="54"/>
    <s v="MANT. Y REPARACION DE EQUIPO DE TRANSPORTE"/>
    <n v="1500000"/>
    <n v="1000000"/>
    <n v="1000000"/>
    <n v="0"/>
    <n v="0"/>
    <n v="0"/>
    <n v="41000"/>
    <n v="41000"/>
    <n v="959000"/>
    <n v="4.1000000000000002E-2"/>
  </r>
  <r>
    <s v="21375103"/>
    <s v="MUSEO DE ARTE COSTARRICENSE"/>
    <x v="5"/>
    <s v="001"/>
    <x v="56"/>
    <s v="MANT. Y REPARACION DE EQUIPO Y MOBILIARIO DE OFIC."/>
    <n v="1148000"/>
    <n v="820000"/>
    <n v="820000"/>
    <n v="0"/>
    <n v="0"/>
    <n v="0"/>
    <n v="0"/>
    <n v="0"/>
    <n v="820000"/>
    <n v="0"/>
  </r>
  <r>
    <s v="21375103"/>
    <s v="MUSEO DE ARTE COSTARRICENSE"/>
    <x v="5"/>
    <s v="001"/>
    <x v="57"/>
    <s v="MANT. Y REP. DE EQUIPO DE COMPUTO Y SIST. DE INF."/>
    <n v="14850405"/>
    <n v="14300000"/>
    <n v="14300000"/>
    <n v="0"/>
    <n v="0"/>
    <n v="0"/>
    <n v="13094368.390000001"/>
    <n v="13094368.390000001"/>
    <n v="1205631.6100000001"/>
    <n v="0.91569009720279726"/>
  </r>
  <r>
    <s v="21375103"/>
    <s v="MUSEO DE ARTE COSTARRICENSE"/>
    <x v="5"/>
    <s v="001"/>
    <x v="58"/>
    <s v="MANTENIMIENTO Y REPARACION DE OTROS EQUIPOS"/>
    <n v="123984"/>
    <n v="123984"/>
    <n v="123984"/>
    <n v="0"/>
    <n v="0"/>
    <n v="0"/>
    <n v="119215"/>
    <n v="119215"/>
    <n v="4769"/>
    <n v="0.96153535940121304"/>
  </r>
  <r>
    <s v="21375103"/>
    <s v="MUSEO DE ARTE COSTARRICENSE"/>
    <x v="5"/>
    <s v="001"/>
    <x v="59"/>
    <s v="IMPUESTOS"/>
    <n v="210000"/>
    <n v="110000"/>
    <n v="110000"/>
    <n v="0"/>
    <n v="0"/>
    <n v="0"/>
    <n v="10441.200000000001"/>
    <n v="10441.200000000001"/>
    <n v="99558.8"/>
    <n v="9.4920000000000004E-2"/>
  </r>
  <r>
    <s v="21375103"/>
    <s v="MUSEO DE ARTE COSTARRICENSE"/>
    <x v="5"/>
    <s v="001"/>
    <x v="60"/>
    <s v="OTROS IMPUESTOS"/>
    <n v="210000"/>
    <n v="110000"/>
    <n v="110000"/>
    <n v="0"/>
    <n v="0"/>
    <n v="0"/>
    <n v="10441.200000000001"/>
    <n v="10441.200000000001"/>
    <n v="99558.8"/>
    <n v="9.4920000000000004E-2"/>
  </r>
  <r>
    <s v="21375103"/>
    <s v="MUSEO DE ARTE COSTARRICENSE"/>
    <x v="5"/>
    <s v="001"/>
    <x v="61"/>
    <s v="SERVICIOS DIVERSOS"/>
    <n v="310000"/>
    <n v="310000"/>
    <n v="310000"/>
    <n v="0"/>
    <n v="0"/>
    <n v="0"/>
    <n v="0"/>
    <n v="0"/>
    <n v="310000"/>
    <n v="0"/>
  </r>
  <r>
    <s v="21375103"/>
    <s v="MUSEO DE ARTE COSTARRICENSE"/>
    <x v="5"/>
    <s v="001"/>
    <x v="62"/>
    <s v="DEDUCIBLES"/>
    <n v="100000"/>
    <n v="100000"/>
    <n v="100000"/>
    <n v="0"/>
    <n v="0"/>
    <n v="0"/>
    <n v="0"/>
    <n v="0"/>
    <n v="100000"/>
    <n v="0"/>
  </r>
  <r>
    <s v="21375103"/>
    <s v="MUSEO DE ARTE COSTARRICENSE"/>
    <x v="5"/>
    <s v="001"/>
    <x v="153"/>
    <s v="OTROS SERVICIOS NO ESPECIFICADOS"/>
    <n v="210000"/>
    <n v="210000"/>
    <n v="210000"/>
    <n v="0"/>
    <n v="0"/>
    <n v="0"/>
    <n v="0"/>
    <n v="0"/>
    <n v="210000"/>
    <n v="0"/>
  </r>
  <r>
    <s v="21375103"/>
    <s v="MUSEO DE ARTE COSTARRICENSE"/>
    <x v="5"/>
    <s v="001"/>
    <x v="63"/>
    <s v="MATERIALES Y SUMINISTROS"/>
    <n v="26886448"/>
    <n v="25312373"/>
    <n v="25312373"/>
    <n v="0"/>
    <n v="0"/>
    <n v="0"/>
    <n v="3841958.18"/>
    <n v="3841958.18"/>
    <n v="21470414.82"/>
    <n v="0.15178182543375132"/>
  </r>
  <r>
    <s v="21375103"/>
    <s v="MUSEO DE ARTE COSTARRICENSE"/>
    <x v="5"/>
    <s v="001"/>
    <x v="64"/>
    <s v="PRODUCTOS QUIMICOS Y CONEXOS"/>
    <n v="4350000"/>
    <n v="4300000"/>
    <n v="4300000"/>
    <n v="0"/>
    <n v="0"/>
    <n v="0"/>
    <n v="2323668"/>
    <n v="2323668"/>
    <n v="1976332"/>
    <n v="0.54038790697674421"/>
  </r>
  <r>
    <s v="21375103"/>
    <s v="MUSEO DE ARTE COSTARRICENSE"/>
    <x v="5"/>
    <s v="001"/>
    <x v="65"/>
    <s v="COMBUSTIBLES Y LUBRICANTES"/>
    <n v="3000000"/>
    <n v="3000000"/>
    <n v="3000000"/>
    <n v="0"/>
    <n v="0"/>
    <n v="0"/>
    <n v="1172198"/>
    <n v="1172198"/>
    <n v="1827802"/>
    <n v="0.39073266666666667"/>
  </r>
  <r>
    <s v="21375103"/>
    <s v="MUSEO DE ARTE COSTARRICENSE"/>
    <x v="5"/>
    <s v="001"/>
    <x v="66"/>
    <s v="PRODUCTOS FARMACEUTICOS Y MEDICINALES"/>
    <n v="50000"/>
    <n v="0"/>
    <n v="0"/>
    <n v="0"/>
    <n v="0"/>
    <n v="0"/>
    <n v="0"/>
    <n v="0"/>
    <n v="0"/>
    <n v="0"/>
  </r>
  <r>
    <s v="21375103"/>
    <s v="MUSEO DE ARTE COSTARRICENSE"/>
    <x v="5"/>
    <s v="001"/>
    <x v="67"/>
    <s v="TINTAS, PINTURAS Y DILUYENTES"/>
    <n v="1300000"/>
    <n v="1300000"/>
    <n v="1300000"/>
    <n v="0"/>
    <n v="0"/>
    <n v="0"/>
    <n v="1151470"/>
    <n v="1151470"/>
    <n v="148530"/>
    <n v="0.88574615384615385"/>
  </r>
  <r>
    <s v="21375103"/>
    <s v="MUSEO DE ARTE COSTARRICENSE"/>
    <x v="5"/>
    <s v="001"/>
    <x v="69"/>
    <s v="ALIMENTOS Y PRODUCTOS AGROPECUARIOS"/>
    <n v="500000"/>
    <n v="0"/>
    <n v="0"/>
    <n v="0"/>
    <n v="0"/>
    <n v="0"/>
    <n v="0"/>
    <n v="0"/>
    <n v="0"/>
    <n v="0"/>
  </r>
  <r>
    <s v="21375103"/>
    <s v="MUSEO DE ARTE COSTARRICENSE"/>
    <x v="5"/>
    <s v="001"/>
    <x v="71"/>
    <s v="ALIMENTOS Y BEBIDAS"/>
    <n v="500000"/>
    <n v="0"/>
    <n v="0"/>
    <n v="0"/>
    <n v="0"/>
    <n v="0"/>
    <n v="0"/>
    <n v="0"/>
    <n v="0"/>
    <n v="0"/>
  </r>
  <r>
    <s v="21375103"/>
    <s v="MUSEO DE ARTE COSTARRICENSE"/>
    <x v="5"/>
    <s v="001"/>
    <x v="72"/>
    <s v="MATERIALES Y PROD DE USO EN LA CONSTRUC Y MANT."/>
    <n v="3386000"/>
    <n v="2550000"/>
    <n v="2550000"/>
    <n v="0"/>
    <n v="0"/>
    <n v="0"/>
    <n v="1518290.18"/>
    <n v="1518290.18"/>
    <n v="1031709.82"/>
    <n v="0.59540791372549018"/>
  </r>
  <r>
    <s v="21375103"/>
    <s v="MUSEO DE ARTE COSTARRICENSE"/>
    <x v="5"/>
    <s v="001"/>
    <x v="73"/>
    <s v="MATERIALES Y PRODUCTOS METALICOS"/>
    <n v="200000"/>
    <n v="200000"/>
    <n v="200000"/>
    <n v="0"/>
    <n v="0"/>
    <n v="0"/>
    <n v="77461.5"/>
    <n v="77461.5"/>
    <n v="122538.5"/>
    <n v="0.38730750000000003"/>
  </r>
  <r>
    <s v="21375103"/>
    <s v="MUSEO DE ARTE COSTARRICENSE"/>
    <x v="5"/>
    <s v="001"/>
    <x v="154"/>
    <s v="MATERIALES Y PRODUCTOS MINERALES Y ASFALTICOS"/>
    <n v="150000"/>
    <n v="150000"/>
    <n v="150000"/>
    <n v="0"/>
    <n v="0"/>
    <n v="0"/>
    <n v="49300"/>
    <n v="49300"/>
    <n v="100700"/>
    <n v="0.32866666666666666"/>
  </r>
  <r>
    <s v="21375103"/>
    <s v="MUSEO DE ARTE COSTARRICENSE"/>
    <x v="5"/>
    <s v="001"/>
    <x v="155"/>
    <s v="MADERA Y SUS DERIVADOS"/>
    <n v="500000"/>
    <n v="0"/>
    <n v="0"/>
    <n v="0"/>
    <n v="0"/>
    <n v="0"/>
    <n v="0"/>
    <n v="0"/>
    <n v="0"/>
    <n v="0"/>
  </r>
  <r>
    <s v="21375103"/>
    <s v="MUSEO DE ARTE COSTARRICENSE"/>
    <x v="5"/>
    <s v="001"/>
    <x v="74"/>
    <s v="MAT. Y PROD. ELECTRICOS, TELEFONICOS Y DE COMPUTO"/>
    <n v="1000000"/>
    <n v="1000000"/>
    <n v="1000000"/>
    <n v="0"/>
    <n v="0"/>
    <n v="0"/>
    <n v="505834.11"/>
    <n v="505834.11"/>
    <n v="494165.89"/>
    <n v="0.50583411"/>
  </r>
  <r>
    <s v="21375103"/>
    <s v="MUSEO DE ARTE COSTARRICENSE"/>
    <x v="5"/>
    <s v="001"/>
    <x v="156"/>
    <s v="MATERIALES Y PRODUCTOS DE VIDRIO"/>
    <n v="36000"/>
    <n v="0"/>
    <n v="0"/>
    <n v="0"/>
    <n v="0"/>
    <n v="0"/>
    <n v="0"/>
    <n v="0"/>
    <n v="0"/>
    <n v="0"/>
  </r>
  <r>
    <s v="21375103"/>
    <s v="MUSEO DE ARTE COSTARRICENSE"/>
    <x v="5"/>
    <s v="001"/>
    <x v="75"/>
    <s v="MATERIALES Y PRODUCTOS DE PLASTICO"/>
    <n v="500000"/>
    <n v="200000"/>
    <n v="200000"/>
    <n v="0"/>
    <n v="0"/>
    <n v="0"/>
    <n v="0"/>
    <n v="0"/>
    <n v="200000"/>
    <n v="0"/>
  </r>
  <r>
    <s v="21375103"/>
    <s v="MUSEO DE ARTE COSTARRICENSE"/>
    <x v="5"/>
    <s v="001"/>
    <x v="76"/>
    <s v="OTROS MAT. Y PROD.DE USO EN LA CONSTRU. Y MANTENIM"/>
    <n v="1000000"/>
    <n v="1000000"/>
    <n v="1000000"/>
    <n v="0"/>
    <n v="0"/>
    <n v="0"/>
    <n v="885694.57"/>
    <n v="885694.57"/>
    <n v="114305.43"/>
    <n v="0.88569456999999996"/>
  </r>
  <r>
    <s v="21375103"/>
    <s v="MUSEO DE ARTE COSTARRICENSE"/>
    <x v="5"/>
    <s v="001"/>
    <x v="77"/>
    <s v="HERRAMIENTAS, REPUESTOS Y ACCESORIOS"/>
    <n v="10500000"/>
    <n v="6500000"/>
    <n v="6500000"/>
    <n v="0"/>
    <n v="0"/>
    <n v="0"/>
    <n v="0"/>
    <n v="0"/>
    <n v="6500000"/>
    <n v="0"/>
  </r>
  <r>
    <s v="21375103"/>
    <s v="MUSEO DE ARTE COSTARRICENSE"/>
    <x v="5"/>
    <s v="001"/>
    <x v="78"/>
    <s v="HERRAMIENTAS E INSTRUMENTOS"/>
    <n v="10000000"/>
    <n v="6000000"/>
    <n v="6000000"/>
    <n v="0"/>
    <n v="0"/>
    <n v="0"/>
    <n v="0"/>
    <n v="0"/>
    <n v="6000000"/>
    <n v="0"/>
  </r>
  <r>
    <s v="21375103"/>
    <s v="MUSEO DE ARTE COSTARRICENSE"/>
    <x v="5"/>
    <s v="001"/>
    <x v="79"/>
    <s v="REPUESTOS Y ACCESORIOS"/>
    <n v="500000"/>
    <n v="500000"/>
    <n v="500000"/>
    <n v="0"/>
    <n v="0"/>
    <n v="0"/>
    <n v="0"/>
    <n v="0"/>
    <n v="500000"/>
    <n v="0"/>
  </r>
  <r>
    <s v="21375103"/>
    <s v="MUSEO DE ARTE COSTARRICENSE"/>
    <x v="5"/>
    <s v="001"/>
    <x v="80"/>
    <s v="UTILES, MATERIALES Y SUMINISTROS DIVERSOS"/>
    <n v="8150448"/>
    <n v="11962373"/>
    <n v="11962373"/>
    <n v="0"/>
    <n v="0"/>
    <n v="0"/>
    <n v="0"/>
    <n v="0"/>
    <n v="11962373"/>
    <n v="0"/>
  </r>
  <r>
    <s v="21375103"/>
    <s v="MUSEO DE ARTE COSTARRICENSE"/>
    <x v="5"/>
    <s v="001"/>
    <x v="81"/>
    <s v="UTILES Y MATERIALES DE OFICINA Y COMPUTO"/>
    <n v="1000000"/>
    <n v="500000"/>
    <n v="500000"/>
    <n v="0"/>
    <n v="0"/>
    <n v="0"/>
    <n v="0"/>
    <n v="0"/>
    <n v="500000"/>
    <n v="0"/>
  </r>
  <r>
    <s v="21375103"/>
    <s v="MUSEO DE ARTE COSTARRICENSE"/>
    <x v="5"/>
    <s v="001"/>
    <x v="82"/>
    <s v="UTILES Y MATERIALES MEDICO, HOSPITALARIO Y DE INV."/>
    <n v="20000"/>
    <n v="0"/>
    <n v="0"/>
    <n v="0"/>
    <n v="0"/>
    <n v="0"/>
    <n v="0"/>
    <n v="0"/>
    <n v="0"/>
    <n v="0"/>
  </r>
  <r>
    <s v="21375103"/>
    <s v="MUSEO DE ARTE COSTARRICENSE"/>
    <x v="5"/>
    <s v="001"/>
    <x v="83"/>
    <s v="PRODUCTOS DE PAPEL, CARTON E IMPRESOS"/>
    <n v="2005448"/>
    <n v="9041448"/>
    <n v="9041448"/>
    <n v="0"/>
    <n v="0"/>
    <n v="0"/>
    <n v="0"/>
    <n v="0"/>
    <n v="9041448"/>
    <n v="0"/>
  </r>
  <r>
    <s v="21375103"/>
    <s v="MUSEO DE ARTE COSTARRICENSE"/>
    <x v="5"/>
    <s v="001"/>
    <x v="84"/>
    <s v="TEXTILES Y VESTUARIO"/>
    <n v="20000"/>
    <n v="0"/>
    <n v="0"/>
    <n v="0"/>
    <n v="0"/>
    <n v="0"/>
    <n v="0"/>
    <n v="0"/>
    <n v="0"/>
    <n v="0"/>
  </r>
  <r>
    <s v="21375103"/>
    <s v="MUSEO DE ARTE COSTARRICENSE"/>
    <x v="5"/>
    <s v="001"/>
    <x v="85"/>
    <s v="UTILES Y MATERIALES DE LIMPIEZA"/>
    <n v="5000000"/>
    <n v="2395925"/>
    <n v="2395925"/>
    <n v="0"/>
    <n v="0"/>
    <n v="0"/>
    <n v="0"/>
    <n v="0"/>
    <n v="2395925"/>
    <n v="0"/>
  </r>
  <r>
    <s v="21375103"/>
    <s v="MUSEO DE ARTE COSTARRICENSE"/>
    <x v="5"/>
    <s v="001"/>
    <x v="86"/>
    <s v="UTILES Y MATERIALES DE RESGUARDO Y SEGURIDAD"/>
    <n v="50000"/>
    <n v="0"/>
    <n v="0"/>
    <n v="0"/>
    <n v="0"/>
    <n v="0"/>
    <n v="0"/>
    <n v="0"/>
    <n v="0"/>
    <n v="0"/>
  </r>
  <r>
    <s v="21375103"/>
    <s v="MUSEO DE ARTE COSTARRICENSE"/>
    <x v="5"/>
    <s v="001"/>
    <x v="157"/>
    <s v="UTILES Y MATERIALES DE COCINA Y COMEDOR"/>
    <n v="5000"/>
    <n v="25000"/>
    <n v="25000"/>
    <n v="0"/>
    <n v="0"/>
    <n v="0"/>
    <n v="0"/>
    <n v="0"/>
    <n v="25000"/>
    <n v="0"/>
  </r>
  <r>
    <s v="21375103"/>
    <s v="MUSEO DE ARTE COSTARRICENSE"/>
    <x v="5"/>
    <s v="001"/>
    <x v="87"/>
    <s v="OTROS UTILES, MATERIALES Y SUMINISTROS DIVERSOS"/>
    <n v="50000"/>
    <n v="0"/>
    <n v="0"/>
    <n v="0"/>
    <n v="0"/>
    <n v="0"/>
    <n v="0"/>
    <n v="0"/>
    <n v="0"/>
    <n v="0"/>
  </r>
  <r>
    <s v="21375103"/>
    <s v="MUSEO DE ARTE COSTARRICENSE"/>
    <x v="5"/>
    <s v="001"/>
    <x v="88"/>
    <s v="TRANSFERENCIAS CORRIENTES"/>
    <n v="163381032"/>
    <n v="164456624"/>
    <n v="164456624"/>
    <n v="0"/>
    <n v="0"/>
    <n v="0"/>
    <n v="86626581.150000006"/>
    <n v="86626581.150000006"/>
    <n v="77830042.849999994"/>
    <n v="0.52674425050826779"/>
  </r>
  <r>
    <s v="21375103"/>
    <s v="MUSEO DE ARTE COSTARRICENSE"/>
    <x v="5"/>
    <s v="001"/>
    <x v="89"/>
    <s v="TRANSFERENCIAS CORRIENTES AL SECTOR PUBLICO"/>
    <n v="13255726"/>
    <n v="12713011"/>
    <n v="12713011"/>
    <n v="0"/>
    <n v="0"/>
    <n v="0"/>
    <n v="9497808.4399999995"/>
    <n v="9497808.4399999995"/>
    <n v="3215202.56"/>
    <n v="0.74709354377180981"/>
  </r>
  <r>
    <s v="21375103"/>
    <s v="MUSEO DE ARTE COSTARRICENSE"/>
    <x v="5"/>
    <s v="001"/>
    <x v="168"/>
    <s v="CCSS CONTRIBUCION ESTATAL SEGURO PENSIONES (CONTRIBUCION ESTATAL AL SEGURO DE PENSIONES, SEGUN LEY NO. 17 DEL 22 DE OCTUBRE DE 1943, LEY"/>
    <n v="11434884"/>
    <n v="10966718"/>
    <n v="10966718"/>
    <n v="0"/>
    <n v="0"/>
    <n v="0"/>
    <n v="8193164.4299999997"/>
    <n v="8193164.4299999997"/>
    <n v="2773553.57"/>
    <n v="0.7470935634526209"/>
  </r>
  <r>
    <s v="21375103"/>
    <s v="MUSEO DE ARTE COSTARRICENSE"/>
    <x v="5"/>
    <s v="001"/>
    <x v="169"/>
    <s v="CCSS CONTRIBUCION ESTATAL SEGURO SALUD (CONTRIBUCION ESTATAL AL SEGURO DE SALUD, SEGUN LEY NO. 17 DEL 22 DE OCTUBRE DE 1943, LEY"/>
    <n v="1820842"/>
    <n v="1746293"/>
    <n v="1746293"/>
    <n v="0"/>
    <n v="0"/>
    <n v="0"/>
    <n v="1304644.01"/>
    <n v="1304644.01"/>
    <n v="441648.99"/>
    <n v="0.74709342017633928"/>
  </r>
  <r>
    <s v="21375103"/>
    <s v="MUSEO DE ARTE COSTARRICENSE"/>
    <x v="5"/>
    <s v="001"/>
    <x v="93"/>
    <s v="TRANSFERENCIAS CORRIENTES A PERSONAS"/>
    <n v="134625200"/>
    <n v="134625200"/>
    <n v="134625200"/>
    <n v="0"/>
    <n v="0"/>
    <n v="0"/>
    <n v="62625200"/>
    <n v="62625200"/>
    <n v="72000000"/>
    <n v="0.46518185302603077"/>
  </r>
  <r>
    <s v="21375103"/>
    <s v="MUSEO DE ARTE COSTARRICENSE"/>
    <x v="5"/>
    <s v="001"/>
    <x v="94"/>
    <s v="BECAS A TERCERAS PERSONAS"/>
    <n v="4500000"/>
    <n v="4500000"/>
    <n v="4500000"/>
    <n v="0"/>
    <n v="0"/>
    <n v="0"/>
    <n v="0"/>
    <n v="0"/>
    <n v="4500000"/>
    <n v="0"/>
  </r>
  <r>
    <s v="21375103"/>
    <s v="MUSEO DE ARTE COSTARRICENSE"/>
    <x v="5"/>
    <s v="001"/>
    <x v="95"/>
    <s v="OTRAS TRANSFERENCIAS A PERSONAS"/>
    <n v="130125200"/>
    <n v="130125200"/>
    <n v="130125200"/>
    <n v="0"/>
    <n v="0"/>
    <n v="0"/>
    <n v="62625200"/>
    <n v="62625200"/>
    <n v="67500000"/>
    <n v="0.48126880880874728"/>
  </r>
  <r>
    <s v="21375103"/>
    <s v="MUSEO DE ARTE COSTARRICENSE"/>
    <x v="5"/>
    <s v="001"/>
    <x v="96"/>
    <s v="PRESTACIONES"/>
    <n v="13000000"/>
    <n v="15600000"/>
    <n v="15600000"/>
    <n v="0"/>
    <n v="0"/>
    <n v="0"/>
    <n v="12985160.5"/>
    <n v="12985160.5"/>
    <n v="2614839.5"/>
    <n v="0.8323820833333333"/>
  </r>
  <r>
    <s v="21375103"/>
    <s v="MUSEO DE ARTE COSTARRICENSE"/>
    <x v="5"/>
    <s v="001"/>
    <x v="97"/>
    <s v="PRESTACIONES LEGALES"/>
    <n v="11000000"/>
    <n v="7500000"/>
    <n v="7500000"/>
    <n v="0"/>
    <n v="0"/>
    <n v="0"/>
    <n v="6947908.7699999996"/>
    <n v="6947908.7699999996"/>
    <n v="552091.23"/>
    <n v="0.92638783599999996"/>
  </r>
  <r>
    <s v="21375103"/>
    <s v="MUSEO DE ARTE COSTARRICENSE"/>
    <x v="5"/>
    <s v="001"/>
    <x v="98"/>
    <s v="OTRAS PRESTACIONES"/>
    <n v="2000000"/>
    <n v="8100000"/>
    <n v="8100000"/>
    <n v="0"/>
    <n v="0"/>
    <n v="0"/>
    <n v="6037251.7300000004"/>
    <n v="6037251.7300000004"/>
    <n v="2062748.27"/>
    <n v="0.74533971975308644"/>
  </r>
  <r>
    <s v="21375103"/>
    <s v="MUSEO DE ARTE COSTARRICENSE"/>
    <x v="5"/>
    <s v="001"/>
    <x v="105"/>
    <s v="TRANSFERENCIAS CORRIENTES AL SECTOR EXTERNO"/>
    <n v="2500106"/>
    <n v="1518413"/>
    <n v="1518413"/>
    <n v="0"/>
    <n v="0"/>
    <n v="0"/>
    <n v="1518412.21"/>
    <n v="1518412.21"/>
    <n v="0.79"/>
    <n v="0.99999947971994441"/>
  </r>
  <r>
    <s v="21375103"/>
    <s v="MUSEO DE ARTE COSTARRICENSE"/>
    <x v="5"/>
    <s v="001"/>
    <x v="170"/>
    <s v="CENTRO INTERNACIONAL PARA EL ESTUDIO DE LA CONSERVACION Y RESTAURACION DE LOS BIENES CULTURALES (ICCROM). (PAGO DE MEMBRESIA ANUAL"/>
    <n v="2500106"/>
    <n v="1518413"/>
    <n v="1518413"/>
    <n v="0"/>
    <n v="0"/>
    <n v="0"/>
    <n v="1518412.21"/>
    <n v="1518412.21"/>
    <n v="0.79"/>
    <n v="0.99999947971994441"/>
  </r>
  <r>
    <s v="21375103"/>
    <s v="MUSEO DE ARTE COSTARRICENSE"/>
    <x v="5"/>
    <s v="280"/>
    <x v="111"/>
    <s v="BIENES DURADEROS"/>
    <n v="73583334"/>
    <n v="69854314"/>
    <n v="69854314"/>
    <n v="0"/>
    <n v="0"/>
    <n v="0"/>
    <n v="54572573.729999997"/>
    <n v="54572573.729999997"/>
    <n v="15281740.27"/>
    <n v="0.78123412292045413"/>
  </r>
  <r>
    <s v="21375103"/>
    <s v="MUSEO DE ARTE COSTARRICENSE"/>
    <x v="5"/>
    <s v="280"/>
    <x v="112"/>
    <s v="MAQUINARIA, EQUIPO Y MOBILIARIO"/>
    <n v="14000000"/>
    <n v="8392780.6699999999"/>
    <n v="8392780.6699999999"/>
    <n v="0"/>
    <n v="0"/>
    <n v="0"/>
    <n v="3487868.09"/>
    <n v="3487868.09"/>
    <n v="4904912.58"/>
    <n v="0.41557955904500005"/>
  </r>
  <r>
    <s v="21375103"/>
    <s v="MUSEO DE ARTE COSTARRICENSE"/>
    <x v="5"/>
    <s v="280"/>
    <x v="171"/>
    <s v="MAQUINARIA Y EQUIPO PARA LA PRODUCCION"/>
    <n v="3000000"/>
    <n v="1763304.67"/>
    <n v="1763304.67"/>
    <n v="0"/>
    <n v="0"/>
    <n v="0"/>
    <n v="0"/>
    <n v="0"/>
    <n v="1763304.67"/>
    <n v="0"/>
  </r>
  <r>
    <s v="21375103"/>
    <s v="MUSEO DE ARTE COSTARRICENSE"/>
    <x v="5"/>
    <s v="280"/>
    <x v="114"/>
    <s v="EQUIPO DE COMUNICACION"/>
    <n v="1000000"/>
    <n v="1000000"/>
    <n v="1000000"/>
    <n v="0"/>
    <n v="0"/>
    <n v="0"/>
    <n v="0"/>
    <n v="0"/>
    <n v="1000000"/>
    <n v="0"/>
  </r>
  <r>
    <s v="21375103"/>
    <s v="MUSEO DE ARTE COSTARRICENSE"/>
    <x v="5"/>
    <s v="280"/>
    <x v="115"/>
    <s v="EQUIPO Y MOBILIARIO DE OFICINA"/>
    <n v="2000000"/>
    <n v="549476"/>
    <n v="549476"/>
    <n v="0"/>
    <n v="0"/>
    <n v="0"/>
    <n v="509118.71"/>
    <n v="509118.71"/>
    <n v="40357.29"/>
    <n v="0.92655313425882113"/>
  </r>
  <r>
    <s v="21375103"/>
    <s v="MUSEO DE ARTE COSTARRICENSE"/>
    <x v="5"/>
    <s v="280"/>
    <x v="116"/>
    <s v="EQUIPO Y PROGRAMAS DE COMPUTO"/>
    <n v="3000000"/>
    <n v="2080000"/>
    <n v="2080000"/>
    <n v="0"/>
    <n v="0"/>
    <n v="0"/>
    <n v="1621779.39"/>
    <n v="1621779.39"/>
    <n v="458220.61"/>
    <n v="0.77970162980769231"/>
  </r>
  <r>
    <s v="21375103"/>
    <s v="MUSEO DE ARTE COSTARRICENSE"/>
    <x v="5"/>
    <s v="280"/>
    <x v="134"/>
    <s v="MAQUINARIA, EQUIPO Y MOBILIARIO DIVERSO"/>
    <n v="5000000"/>
    <n v="3000000"/>
    <n v="3000000"/>
    <n v="0"/>
    <n v="0"/>
    <n v="0"/>
    <n v="1356969.99"/>
    <n v="1356969.99"/>
    <n v="1643030.01"/>
    <n v="0.45232333000000002"/>
  </r>
  <r>
    <s v="21375103"/>
    <s v="MUSEO DE ARTE COSTARRICENSE"/>
    <x v="5"/>
    <s v="280"/>
    <x v="118"/>
    <s v="CONSTRUCCIONES, ADICIONES Y MEJORAS"/>
    <n v="0"/>
    <n v="14236695.33"/>
    <n v="14236695.33"/>
    <n v="0"/>
    <n v="0"/>
    <n v="0"/>
    <n v="9627538.9800000004"/>
    <n v="9627538.9800000004"/>
    <n v="4609156.3499999996"/>
    <n v="0.67624815709250696"/>
  </r>
  <r>
    <s v="21375103"/>
    <s v="MUSEO DE ARTE COSTARRICENSE"/>
    <x v="5"/>
    <s v="280"/>
    <x v="172"/>
    <s v="EDIFICIOS"/>
    <n v="0"/>
    <n v="14236695.33"/>
    <n v="14236695.33"/>
    <n v="0"/>
    <n v="0"/>
    <n v="0"/>
    <n v="9627538.9800000004"/>
    <n v="9627538.9800000004"/>
    <n v="4609156.3499999996"/>
    <n v="0.67624815709250696"/>
  </r>
  <r>
    <s v="21375103"/>
    <s v="MUSEO DE ARTE COSTARRICENSE"/>
    <x v="5"/>
    <s v="280"/>
    <x v="120"/>
    <s v="BIENES DURADEROS DIVERSOS"/>
    <n v="59583334"/>
    <n v="47224838"/>
    <n v="47224838"/>
    <n v="0"/>
    <n v="0"/>
    <n v="0"/>
    <n v="41457166.659999996"/>
    <n v="41457166.659999996"/>
    <n v="5767671.3399999999"/>
    <n v="0.87786784276528373"/>
  </r>
  <r>
    <s v="21375103"/>
    <s v="MUSEO DE ARTE COSTARRICENSE"/>
    <x v="5"/>
    <s v="280"/>
    <x v="173"/>
    <s v="PIEZAS Y OBRAS DE COLECCION"/>
    <n v="37874774"/>
    <n v="37874774"/>
    <n v="37874774"/>
    <n v="0"/>
    <n v="0"/>
    <n v="0"/>
    <n v="37874774"/>
    <n v="37874774"/>
    <n v="0"/>
    <n v="1"/>
  </r>
  <r>
    <s v="21375103"/>
    <s v="MUSEO DE ARTE COSTARRICENSE"/>
    <x v="5"/>
    <s v="280"/>
    <x v="121"/>
    <s v="BIENES INTANGIBLES"/>
    <n v="21708560"/>
    <n v="9350064"/>
    <n v="9350064"/>
    <n v="0"/>
    <n v="0"/>
    <n v="0"/>
    <n v="3582392.66"/>
    <n v="3582392.66"/>
    <n v="5767671.3399999999"/>
    <n v="0.38314097743074271"/>
  </r>
  <r>
    <s v="21375104"/>
    <s v="MUSEO H. CULTURAL JUAN SANTAMARIA"/>
    <x v="6"/>
    <s v="001"/>
    <x v="0"/>
    <s v=""/>
    <n v="567581709"/>
    <n v="541701009.5"/>
    <n v="541701009.5"/>
    <n v="0"/>
    <n v="0"/>
    <n v="0"/>
    <n v="448020093.51999998"/>
    <n v="448020093.51999998"/>
    <n v="93680915.980000004"/>
    <n v="0.82706158132053464"/>
  </r>
  <r>
    <s v="21375104"/>
    <s v="MUSEO HISTORICO CULTURAL JUAN SANTAMARIA"/>
    <x v="7"/>
    <s v="001"/>
    <x v="1"/>
    <s v="REMUNERACIONES"/>
    <n v="217270580"/>
    <n v="192250027.5"/>
    <n v="192250027.5"/>
    <n v="0"/>
    <n v="0"/>
    <n v="0"/>
    <n v="149192858.05000001"/>
    <n v="149192858.05000001"/>
    <n v="43057169.450000003"/>
    <n v="0.77603556155538134"/>
  </r>
  <r>
    <s v="21375104"/>
    <s v="MUSEO HISTORICO CULTURAL JUAN SANTAMARIA"/>
    <x v="7"/>
    <s v="001"/>
    <x v="2"/>
    <s v="REMUNERACIONES BASICAS"/>
    <n v="107150400"/>
    <n v="93572093.5"/>
    <n v="93572093.5"/>
    <n v="0"/>
    <n v="0"/>
    <n v="0"/>
    <n v="77730188.829999998"/>
    <n v="77730188.829999998"/>
    <n v="15841904.67"/>
    <n v="0.83069840507522685"/>
  </r>
  <r>
    <s v="21375104"/>
    <s v="MUSEO HISTORICO CULTURAL JUAN SANTAMARIA"/>
    <x v="7"/>
    <s v="001"/>
    <x v="3"/>
    <s v="SUELDOS PARA CARGOS FIJOS"/>
    <n v="102150400"/>
    <n v="92382153.5"/>
    <n v="92382153.5"/>
    <n v="0"/>
    <n v="0"/>
    <n v="0"/>
    <n v="77730188.829999998"/>
    <n v="77730188.829999998"/>
    <n v="14651964.67"/>
    <n v="0.84139832083477029"/>
  </r>
  <r>
    <s v="21375104"/>
    <s v="MUSEO HISTORICO CULTURAL JUAN SANTAMARIA"/>
    <x v="7"/>
    <s v="001"/>
    <x v="4"/>
    <s v="SUPLENCIAS"/>
    <n v="5000000"/>
    <n v="1189940"/>
    <n v="1189940"/>
    <n v="0"/>
    <n v="0"/>
    <n v="0"/>
    <n v="0"/>
    <n v="0"/>
    <n v="1189940"/>
    <n v="0"/>
  </r>
  <r>
    <s v="21375104"/>
    <s v="MUSEO HISTORICO CULTURAL JUAN SANTAMARIA"/>
    <x v="7"/>
    <s v="001"/>
    <x v="5"/>
    <s v="REMUNERACIONES EVENTUALES"/>
    <n v="3600000"/>
    <n v="3400000"/>
    <n v="3400000"/>
    <n v="0"/>
    <n v="0"/>
    <n v="0"/>
    <n v="2376020"/>
    <n v="2376020"/>
    <n v="1023980"/>
    <n v="0.69882941176470592"/>
  </r>
  <r>
    <s v="21375104"/>
    <s v="MUSEO HISTORICO CULTURAL JUAN SANTAMARIA"/>
    <x v="7"/>
    <s v="001"/>
    <x v="6"/>
    <s v="TIEMPO EXTRAORDINARIO"/>
    <n v="3600000"/>
    <n v="3400000"/>
    <n v="3400000"/>
    <n v="0"/>
    <n v="0"/>
    <n v="0"/>
    <n v="2376020"/>
    <n v="2376020"/>
    <n v="1023980"/>
    <n v="0.69882941176470592"/>
  </r>
  <r>
    <s v="21375104"/>
    <s v="MUSEO HISTORICO CULTURAL JUAN SANTAMARIA"/>
    <x v="7"/>
    <s v="001"/>
    <x v="7"/>
    <s v="INCENTIVOS SALARIALES"/>
    <n v="72561771"/>
    <n v="62711882"/>
    <n v="62711882"/>
    <n v="0"/>
    <n v="0"/>
    <n v="0"/>
    <n v="45393217.399999999"/>
    <n v="45393217.399999999"/>
    <n v="17318664.600000001"/>
    <n v="0.72383758790718478"/>
  </r>
  <r>
    <s v="21375104"/>
    <s v="MUSEO HISTORICO CULTURAL JUAN SANTAMARIA"/>
    <x v="7"/>
    <s v="001"/>
    <x v="8"/>
    <s v="RETRIBUCION POR AÑOS SERVIDOS"/>
    <n v="26000000"/>
    <n v="17452009"/>
    <n v="17452009"/>
    <n v="0"/>
    <n v="0"/>
    <n v="0"/>
    <n v="16284890.17"/>
    <n v="16284890.17"/>
    <n v="1167118.83"/>
    <n v="0.93312409877854174"/>
  </r>
  <r>
    <s v="21375104"/>
    <s v="MUSEO HISTORICO CULTURAL JUAN SANTAMARIA"/>
    <x v="7"/>
    <s v="001"/>
    <x v="9"/>
    <s v="RESTRICCION AL EJERCICIO LIBERAL DE LA PROFESION"/>
    <n v="17900950"/>
    <n v="17900950"/>
    <n v="17900950"/>
    <n v="0"/>
    <n v="0"/>
    <n v="0"/>
    <n v="15624274.4"/>
    <n v="15624274.4"/>
    <n v="2276675.6"/>
    <n v="0.87281816886813268"/>
  </r>
  <r>
    <s v="21375104"/>
    <s v="MUSEO HISTORICO CULTURAL JUAN SANTAMARIA"/>
    <x v="7"/>
    <s v="001"/>
    <x v="10"/>
    <s v="DECIMOTERCER MES"/>
    <n v="13721902"/>
    <n v="13382004"/>
    <n v="13382004"/>
    <n v="0"/>
    <n v="0"/>
    <n v="0"/>
    <n v="569244.51"/>
    <n v="569244.51"/>
    <n v="12812759.49"/>
    <n v="4.2538061563873394E-2"/>
  </r>
  <r>
    <s v="21375104"/>
    <s v="MUSEO HISTORICO CULTURAL JUAN SANTAMARIA"/>
    <x v="7"/>
    <s v="001"/>
    <x v="11"/>
    <s v="SALARIO ESCOLAR"/>
    <n v="11038919"/>
    <n v="10076919"/>
    <n v="10076919"/>
    <n v="0"/>
    <n v="0"/>
    <n v="0"/>
    <n v="9602209.3800000008"/>
    <n v="9602209.3800000008"/>
    <n v="474709.62"/>
    <n v="0.95289139269651779"/>
  </r>
  <r>
    <s v="21375104"/>
    <s v="MUSEO HISTORICO CULTURAL JUAN SANTAMARIA"/>
    <x v="7"/>
    <s v="001"/>
    <x v="12"/>
    <s v="OTROS INCENTIVOS SALARIALES"/>
    <n v="3900000"/>
    <n v="3900000"/>
    <n v="3900000"/>
    <n v="0"/>
    <n v="0"/>
    <n v="0"/>
    <n v="3312598.94"/>
    <n v="3312598.94"/>
    <n v="587401.06000000006"/>
    <n v="0.84938434358974357"/>
  </r>
  <r>
    <s v="21375104"/>
    <s v="MUSEO HISTORICO CULTURAL JUAN SANTAMARIA"/>
    <x v="7"/>
    <s v="001"/>
    <x v="13"/>
    <s v="CONTRIB. PATRONALES AL DES. Y LA SEGURIDAD SOCIAL"/>
    <n v="16535052"/>
    <n v="14605694"/>
    <n v="14605694"/>
    <n v="0"/>
    <n v="0"/>
    <n v="0"/>
    <n v="10764258.369999999"/>
    <n v="10764258.369999999"/>
    <n v="3841435.63"/>
    <n v="0.73699054423569321"/>
  </r>
  <r>
    <s v="21375104"/>
    <s v="MUSEO HISTORICO CULTURAL JUAN SANTAMARIA"/>
    <x v="7"/>
    <s v="001"/>
    <x v="174"/>
    <s v="CCSS CONTRIBUCION PATRONAL SEGURO SALUD (CONTRIBUCION PATRONAL SEGURO DE SALUD, SEGUN LEY NO. 17 DEL 22 DE OCTUBRE DE 1943, LEY"/>
    <n v="15687100"/>
    <n v="13856683"/>
    <n v="13856683"/>
    <n v="0"/>
    <n v="0"/>
    <n v="0"/>
    <n v="10019230.369999999"/>
    <n v="10019230.369999999"/>
    <n v="3837452.63"/>
    <n v="0.72306123839305547"/>
  </r>
  <r>
    <s v="21375104"/>
    <s v="MUSEO HISTORICO CULTURAL JUAN SANTAMARIA"/>
    <x v="7"/>
    <s v="001"/>
    <x v="175"/>
    <s v="BANCO POPULAR Y DE DESARROLLO COMUNAL. (BPDC) (SEGUN LEY NO. 4351 DEL 11 DE JULIO DE 1969, LEY ORGANICA DEL B.P.D.C.)."/>
    <n v="847952"/>
    <n v="749011"/>
    <n v="749011"/>
    <n v="0"/>
    <n v="0"/>
    <n v="0"/>
    <n v="745028"/>
    <n v="745028"/>
    <n v="3983"/>
    <n v="0.99468232108740728"/>
  </r>
  <r>
    <s v="21375104"/>
    <s v="MUSEO HISTORICO CULTURAL JUAN SANTAMARIA"/>
    <x v="7"/>
    <s v="001"/>
    <x v="16"/>
    <s v="CONTRIB PATRONALES A FOND PENS Y OTROS FOND CAPIT."/>
    <n v="17423357"/>
    <n v="17960358"/>
    <n v="17960358"/>
    <n v="0"/>
    <n v="0"/>
    <n v="0"/>
    <n v="12929173.449999999"/>
    <n v="12929173.449999999"/>
    <n v="5031184.55"/>
    <n v="0.71987281378244239"/>
  </r>
  <r>
    <s v="21375104"/>
    <s v="MUSEO HISTORICO CULTURAL JUAN SANTAMARIA"/>
    <x v="7"/>
    <s v="001"/>
    <x v="176"/>
    <s v="CCSS CONTRIBUCION PATRONAL SEGURO PENSIONES (CONTRIBUCION PATRONAL SEGURO DE PENSIONES, SEGUN LEY NO. 17 DEL 22 DE OCTUBRE DE 1943, LEY"/>
    <n v="9191793"/>
    <n v="8119267"/>
    <n v="8119267"/>
    <n v="0"/>
    <n v="0"/>
    <n v="0"/>
    <n v="5870727.4199999999"/>
    <n v="5870727.4199999999"/>
    <n v="2248539.58"/>
    <n v="0.723061259101345"/>
  </r>
  <r>
    <s v="21375104"/>
    <s v="MUSEO HISTORICO CULTURAL JUAN SANTAMARIA"/>
    <x v="7"/>
    <s v="001"/>
    <x v="177"/>
    <s v="CCSS APORTE PATRONAL REGIMEN PENSIONES (APORTE PATRONAL AL REGIMEN DE PENSIONES, SEGUN LEY DE PROTECCION AL TRABAJADOR NO. 7983 DEL 16"/>
    <n v="5087709"/>
    <n v="4494060"/>
    <n v="4494060"/>
    <n v="0"/>
    <n v="0"/>
    <n v="0"/>
    <n v="3249480.12"/>
    <n v="3249480.12"/>
    <n v="1244579.8799999999"/>
    <n v="0.72306113403025329"/>
  </r>
  <r>
    <s v="21375104"/>
    <s v="MUSEO HISTORICO CULTURAL JUAN SANTAMARIA"/>
    <x v="7"/>
    <s v="001"/>
    <x v="178"/>
    <s v="CCSS APORTE PATRONAL FONDO CAPITALIZACION LABORAL (APORTE PATRONAL AL FONDO DE CAPITALIZACION LABORAL, SEGUN LEY DE PROTECCION AL TRABAJADOR"/>
    <n v="2543855"/>
    <n v="2247031"/>
    <n v="2247031"/>
    <n v="0"/>
    <n v="0"/>
    <n v="0"/>
    <n v="1624740.06"/>
    <n v="1624740.06"/>
    <n v="622290.93999999994"/>
    <n v="0.72306081224513596"/>
  </r>
  <r>
    <s v="21375104"/>
    <s v="MUSEO HISTORICO CULTURAL JUAN SANTAMARIA"/>
    <x v="7"/>
    <s v="001"/>
    <x v="179"/>
    <s v="ASOCIACION DE EMPLEADOS DEL MINISTERIO DEL CULTURA Y JUVENTUD (ASEMICULTURA). (APORTE PATRONAL A LA ASOCIACION DE EMPLEADOS DEL"/>
    <n v="600000"/>
    <n v="3100000"/>
    <n v="3100000"/>
    <n v="0"/>
    <n v="0"/>
    <n v="0"/>
    <n v="2184225.85"/>
    <n v="2184225.85"/>
    <n v="915774.15"/>
    <n v="0.7045889838709678"/>
  </r>
  <r>
    <s v="21375104"/>
    <s v="MUSEO HISTORICO CULTURAL JUAN SANTAMARIA"/>
    <x v="7"/>
    <s v="001"/>
    <x v="21"/>
    <s v="SERVICIOS"/>
    <n v="334091215"/>
    <n v="334091215"/>
    <n v="334091215"/>
    <n v="0"/>
    <n v="0"/>
    <n v="0"/>
    <n v="286001208.14999998"/>
    <n v="286001208.14999998"/>
    <n v="48090006.850000001"/>
    <n v="0.85605725415437806"/>
  </r>
  <r>
    <s v="21375104"/>
    <s v="MUSEO HISTORICO CULTURAL JUAN SANTAMARIA"/>
    <x v="7"/>
    <s v="001"/>
    <x v="24"/>
    <s v="SERVICIOS BASICOS"/>
    <n v="19750000"/>
    <n v="31399353"/>
    <n v="31399353"/>
    <n v="0"/>
    <n v="0"/>
    <n v="0"/>
    <n v="26741925.989999998"/>
    <n v="26741925.989999998"/>
    <n v="4657427.01"/>
    <n v="0.85167124271637051"/>
  </r>
  <r>
    <s v="21375104"/>
    <s v="MUSEO HISTORICO CULTURAL JUAN SANTAMARIA"/>
    <x v="7"/>
    <s v="001"/>
    <x v="25"/>
    <s v="SERVICIO DE AGUA Y ALCANTARILLADO"/>
    <n v="1350000"/>
    <n v="2456000"/>
    <n v="2456000"/>
    <n v="0"/>
    <n v="0"/>
    <n v="0"/>
    <n v="2317834.85"/>
    <n v="2317834.85"/>
    <n v="138165.15"/>
    <n v="0.94374383143322482"/>
  </r>
  <r>
    <s v="21375104"/>
    <s v="MUSEO HISTORICO CULTURAL JUAN SANTAMARIA"/>
    <x v="7"/>
    <s v="001"/>
    <x v="26"/>
    <s v="SERVICIO DE ENERGIA ELECTRICA"/>
    <n v="12650000"/>
    <n v="21723353"/>
    <n v="21723353"/>
    <n v="0"/>
    <n v="0"/>
    <n v="0"/>
    <n v="17846250"/>
    <n v="17846250"/>
    <n v="3877103"/>
    <n v="0.8215237307058445"/>
  </r>
  <r>
    <s v="21375104"/>
    <s v="MUSEO HISTORICO CULTURAL JUAN SANTAMARIA"/>
    <x v="7"/>
    <s v="001"/>
    <x v="28"/>
    <s v="SERVICIO DE TELECOMUNICACIONES"/>
    <n v="1750000"/>
    <n v="2200000"/>
    <n v="2200000"/>
    <n v="0"/>
    <n v="0"/>
    <n v="0"/>
    <n v="1990110.53"/>
    <n v="1990110.53"/>
    <n v="209889.47"/>
    <n v="0.90459569545454543"/>
  </r>
  <r>
    <s v="21375104"/>
    <s v="MUSEO HISTORICO CULTURAL JUAN SANTAMARIA"/>
    <x v="7"/>
    <s v="001"/>
    <x v="29"/>
    <s v="OTROS SERVICIOS BASICOS"/>
    <n v="4000000"/>
    <n v="5020000"/>
    <n v="5020000"/>
    <n v="0"/>
    <n v="0"/>
    <n v="0"/>
    <n v="4587730.6100000003"/>
    <n v="4587730.6100000003"/>
    <n v="432269.39"/>
    <n v="0.91389055976095623"/>
  </r>
  <r>
    <s v="21375104"/>
    <s v="MUSEO HISTORICO CULTURAL JUAN SANTAMARIA"/>
    <x v="7"/>
    <s v="001"/>
    <x v="30"/>
    <s v="SERVICIOS COMERCIALES Y FINANCIEROS"/>
    <n v="1653000"/>
    <n v="5094647"/>
    <n v="5094647"/>
    <n v="0"/>
    <n v="0"/>
    <n v="0"/>
    <n v="1439086.76"/>
    <n v="1439086.76"/>
    <n v="3655560.24"/>
    <n v="0.28247035761260791"/>
  </r>
  <r>
    <s v="21375104"/>
    <s v="MUSEO HISTORICO CULTURAL JUAN SANTAMARIA"/>
    <x v="7"/>
    <s v="001"/>
    <x v="33"/>
    <s v="IMPRESION, ENCUADERNACION Y OTROS"/>
    <n v="1000000"/>
    <n v="3600000"/>
    <n v="3600000"/>
    <n v="0"/>
    <n v="0"/>
    <n v="0"/>
    <n v="707120.1"/>
    <n v="707120.1"/>
    <n v="2892879.9"/>
    <n v="0.19642224999999999"/>
  </r>
  <r>
    <s v="21375104"/>
    <s v="MUSEO HISTORICO CULTURAL JUAN SANTAMARIA"/>
    <x v="7"/>
    <s v="001"/>
    <x v="34"/>
    <s v="COMIS. Y GASTOS POR SERV. FINANCIEROS Y COMERCIAL."/>
    <n v="653000"/>
    <n v="1374647"/>
    <n v="1374647"/>
    <n v="0"/>
    <n v="0"/>
    <n v="0"/>
    <n v="711966.79"/>
    <n v="711966.79"/>
    <n v="662680.21"/>
    <n v="0.51792699507582673"/>
  </r>
  <r>
    <s v="21375104"/>
    <s v="MUSEO HISTORICO CULTURAL JUAN SANTAMARIA"/>
    <x v="7"/>
    <s v="001"/>
    <x v="35"/>
    <s v="SERVICIOS DE TECNOLOGIAS DE INFORMACION"/>
    <n v="0"/>
    <n v="120000"/>
    <n v="120000"/>
    <n v="0"/>
    <n v="0"/>
    <n v="0"/>
    <n v="19999.87"/>
    <n v="19999.87"/>
    <n v="100000.13"/>
    <n v="0.16666558333333331"/>
  </r>
  <r>
    <s v="21375104"/>
    <s v="MUSEO HISTORICO CULTURAL JUAN SANTAMARIA"/>
    <x v="7"/>
    <s v="001"/>
    <x v="36"/>
    <s v="SERVICIOS DE GESTION Y APOYO"/>
    <n v="293679475"/>
    <n v="264595203"/>
    <n v="264595203"/>
    <n v="0"/>
    <n v="0"/>
    <n v="0"/>
    <n v="246354813.53"/>
    <n v="246354813.53"/>
    <n v="18240389.469999999"/>
    <n v="0.93106303794177248"/>
  </r>
  <r>
    <s v="21375104"/>
    <s v="MUSEO HISTORICO CULTURAL JUAN SANTAMARIA"/>
    <x v="7"/>
    <s v="001"/>
    <x v="39"/>
    <s v="SERVICIOS GENERALES"/>
    <n v="278679475"/>
    <n v="239917203"/>
    <n v="239917203"/>
    <n v="0"/>
    <n v="0"/>
    <n v="0"/>
    <n v="239902203"/>
    <n v="239902203"/>
    <n v="15000"/>
    <n v="0.99993747843084013"/>
  </r>
  <r>
    <s v="21375104"/>
    <s v="MUSEO HISTORICO CULTURAL JUAN SANTAMARIA"/>
    <x v="7"/>
    <s v="001"/>
    <x v="40"/>
    <s v="OTROS SERVICIOS DE GESTION Y APOYO"/>
    <n v="15000000"/>
    <n v="24678000"/>
    <n v="24678000"/>
    <n v="0"/>
    <n v="0"/>
    <n v="0"/>
    <n v="6452610.5300000003"/>
    <n v="6452610.5300000003"/>
    <n v="18225389.469999999"/>
    <n v="0.26147218291595753"/>
  </r>
  <r>
    <s v="21375104"/>
    <s v="MUSEO HISTORICO CULTURAL JUAN SANTAMARIA"/>
    <x v="7"/>
    <s v="001"/>
    <x v="41"/>
    <s v="GASTOS DE VIAJE Y DE TRANSPORTE"/>
    <n v="330000"/>
    <n v="780000"/>
    <n v="780000"/>
    <n v="0"/>
    <n v="0"/>
    <n v="0"/>
    <n v="599400"/>
    <n v="599400"/>
    <n v="180600"/>
    <n v="0.76846153846153842"/>
  </r>
  <r>
    <s v="21375104"/>
    <s v="MUSEO HISTORICO CULTURAL JUAN SANTAMARIA"/>
    <x v="7"/>
    <s v="001"/>
    <x v="42"/>
    <s v="TRANSPORTE DENTRO DEL PAIS"/>
    <n v="30000"/>
    <n v="30000"/>
    <n v="30000"/>
    <n v="0"/>
    <n v="0"/>
    <n v="0"/>
    <n v="29175"/>
    <n v="29175"/>
    <n v="825"/>
    <n v="0.97250000000000003"/>
  </r>
  <r>
    <s v="21375104"/>
    <s v="MUSEO HISTORICO CULTURAL JUAN SANTAMARIA"/>
    <x v="7"/>
    <s v="001"/>
    <x v="43"/>
    <s v="VIATICOS DENTRO DEL PAIS"/>
    <n v="300000"/>
    <n v="750000"/>
    <n v="750000"/>
    <n v="0"/>
    <n v="0"/>
    <n v="0"/>
    <n v="570225"/>
    <n v="570225"/>
    <n v="179775"/>
    <n v="0.76029999999999998"/>
  </r>
  <r>
    <s v="21375104"/>
    <s v="MUSEO HISTORICO CULTURAL JUAN SANTAMARIA"/>
    <x v="7"/>
    <s v="001"/>
    <x v="46"/>
    <s v="SEGUROS, REASEGUROS Y OTRAS OBLIGACIONES"/>
    <n v="6000000"/>
    <n v="9168752"/>
    <n v="9168752"/>
    <n v="0"/>
    <n v="0"/>
    <n v="0"/>
    <n v="2851790.16"/>
    <n v="2851790.16"/>
    <n v="6316961.8399999999"/>
    <n v="0.31103362376908006"/>
  </r>
  <r>
    <s v="21375104"/>
    <s v="MUSEO HISTORICO CULTURAL JUAN SANTAMARIA"/>
    <x v="7"/>
    <s v="001"/>
    <x v="47"/>
    <s v="SEGUROS"/>
    <n v="6000000"/>
    <n v="9168752"/>
    <n v="9168752"/>
    <n v="0"/>
    <n v="0"/>
    <n v="0"/>
    <n v="2851790.16"/>
    <n v="2851790.16"/>
    <n v="6316961.8399999999"/>
    <n v="0.31103362376908006"/>
  </r>
  <r>
    <s v="21375104"/>
    <s v="MUSEO HISTORICO CULTURAL JUAN SANTAMARIA"/>
    <x v="7"/>
    <s v="001"/>
    <x v="51"/>
    <s v="MANTENIMIENTO Y REPARACION"/>
    <n v="12563740"/>
    <n v="22827260"/>
    <n v="22827260"/>
    <n v="0"/>
    <n v="0"/>
    <n v="0"/>
    <n v="8014191.71"/>
    <n v="8014191.71"/>
    <n v="14813068.289999999"/>
    <n v="0.35107988037110016"/>
  </r>
  <r>
    <s v="21375104"/>
    <s v="MUSEO HISTORICO CULTURAL JUAN SANTAMARIA"/>
    <x v="7"/>
    <s v="001"/>
    <x v="52"/>
    <s v="MANTENIMIENTO DE EDIFICIOS, LOCALES Y TERRENOS"/>
    <n v="6017000"/>
    <n v="16000060"/>
    <n v="16000060"/>
    <n v="0"/>
    <n v="0"/>
    <n v="0"/>
    <n v="3638769.5"/>
    <n v="3638769.5"/>
    <n v="12361290.5"/>
    <n v="0.22742224091659657"/>
  </r>
  <r>
    <s v="21375104"/>
    <s v="MUSEO HISTORICO CULTURAL JUAN SANTAMARIA"/>
    <x v="7"/>
    <s v="001"/>
    <x v="53"/>
    <s v="MANT. Y REPARACION DE MAQUINARIA Y EQUIPO DE PROD."/>
    <n v="1000000"/>
    <n v="1000000"/>
    <n v="1000000"/>
    <n v="0"/>
    <n v="0"/>
    <n v="0"/>
    <n v="978693"/>
    <n v="978693"/>
    <n v="21307"/>
    <n v="0.97869300000000004"/>
  </r>
  <r>
    <s v="21375104"/>
    <s v="MUSEO HISTORICO CULTURAL JUAN SANTAMARIA"/>
    <x v="7"/>
    <s v="001"/>
    <x v="54"/>
    <s v="MANT. Y REPARACION DE EQUIPO DE TRANSPORTE"/>
    <n v="300000"/>
    <n v="1800000"/>
    <n v="1800000"/>
    <n v="0"/>
    <n v="0"/>
    <n v="0"/>
    <n v="1311639.21"/>
    <n v="1311639.21"/>
    <n v="488360.79"/>
    <n v="0.72868844999999993"/>
  </r>
  <r>
    <s v="21375104"/>
    <s v="MUSEO HISTORICO CULTURAL JUAN SANTAMARIA"/>
    <x v="7"/>
    <s v="001"/>
    <x v="56"/>
    <s v="MANT. Y REPARACION DE EQUIPO Y MOBILIARIO DE OFIC."/>
    <n v="2500000"/>
    <n v="3144200"/>
    <n v="3144200"/>
    <n v="0"/>
    <n v="0"/>
    <n v="0"/>
    <n v="1322100"/>
    <n v="1322100"/>
    <n v="1822100"/>
    <n v="0.42048851854207747"/>
  </r>
  <r>
    <s v="21375104"/>
    <s v="MUSEO HISTORICO CULTURAL JUAN SANTAMARIA"/>
    <x v="7"/>
    <s v="001"/>
    <x v="57"/>
    <s v="MANT. Y REP. DE EQUIPO DE COMPUTO Y SIST. DE INF."/>
    <n v="2596740"/>
    <n v="733000"/>
    <n v="733000"/>
    <n v="0"/>
    <n v="0"/>
    <n v="0"/>
    <n v="733000"/>
    <n v="733000"/>
    <n v="0"/>
    <n v="1"/>
  </r>
  <r>
    <s v="21375104"/>
    <s v="MUSEO HISTORICO CULTURAL JUAN SANTAMARIA"/>
    <x v="7"/>
    <s v="001"/>
    <x v="58"/>
    <s v="MANTENIMIENTO Y REPARACION DE OTROS EQUIPOS"/>
    <n v="150000"/>
    <n v="150000"/>
    <n v="150000"/>
    <n v="0"/>
    <n v="0"/>
    <n v="0"/>
    <n v="29990"/>
    <n v="29990"/>
    <n v="120010"/>
    <n v="0.19993333333333332"/>
  </r>
  <r>
    <s v="21375104"/>
    <s v="MUSEO HISTORICO CULTURAL JUAN SANTAMARIA"/>
    <x v="7"/>
    <s v="001"/>
    <x v="59"/>
    <s v="IMPUESTOS"/>
    <n v="115000"/>
    <n v="226000"/>
    <n v="226000"/>
    <n v="0"/>
    <n v="0"/>
    <n v="0"/>
    <n v="0"/>
    <n v="0"/>
    <n v="226000"/>
    <n v="0"/>
  </r>
  <r>
    <s v="21375104"/>
    <s v="MUSEO HISTORICO CULTURAL JUAN SANTAMARIA"/>
    <x v="7"/>
    <s v="001"/>
    <x v="60"/>
    <s v="OTROS IMPUESTOS"/>
    <n v="115000"/>
    <n v="226000"/>
    <n v="226000"/>
    <n v="0"/>
    <n v="0"/>
    <n v="0"/>
    <n v="0"/>
    <n v="0"/>
    <n v="226000"/>
    <n v="0"/>
  </r>
  <r>
    <s v="21375104"/>
    <s v="MUSEO HISTORICO CULTURAL JUAN SANTAMARIA"/>
    <x v="7"/>
    <s v="001"/>
    <x v="63"/>
    <s v="MATERIALES Y SUMINISTROS"/>
    <n v="5100000"/>
    <n v="5100000"/>
    <n v="5100000"/>
    <n v="0"/>
    <n v="0"/>
    <n v="0"/>
    <n v="5069412.8499999996"/>
    <n v="5069412.8499999996"/>
    <n v="30587.15"/>
    <n v="0.99400251960784303"/>
  </r>
  <r>
    <s v="21375104"/>
    <s v="MUSEO HISTORICO CULTURAL JUAN SANTAMARIA"/>
    <x v="7"/>
    <s v="001"/>
    <x v="64"/>
    <s v="PRODUCTOS QUIMICOS Y CONEXOS"/>
    <n v="600000"/>
    <n v="497891"/>
    <n v="497891"/>
    <n v="0"/>
    <n v="0"/>
    <n v="0"/>
    <n v="469323.42"/>
    <n v="469323.42"/>
    <n v="28567.58"/>
    <n v="0.94262282306769951"/>
  </r>
  <r>
    <s v="21375104"/>
    <s v="MUSEO HISTORICO CULTURAL JUAN SANTAMARIA"/>
    <x v="7"/>
    <s v="001"/>
    <x v="65"/>
    <s v="COMBUSTIBLES Y LUBRICANTES"/>
    <n v="600000"/>
    <n v="497891"/>
    <n v="497891"/>
    <n v="0"/>
    <n v="0"/>
    <n v="0"/>
    <n v="469323.42"/>
    <n v="469323.42"/>
    <n v="28567.58"/>
    <n v="0.94262282306769951"/>
  </r>
  <r>
    <s v="21375104"/>
    <s v="MUSEO HISTORICO CULTURAL JUAN SANTAMARIA"/>
    <x v="7"/>
    <s v="001"/>
    <x v="72"/>
    <s v="MATERIALES Y PROD DE USO EN LA CONSTRUC Y MANT."/>
    <n v="1000000"/>
    <n v="1000000"/>
    <n v="1000000"/>
    <n v="0"/>
    <n v="0"/>
    <n v="0"/>
    <n v="999570"/>
    <n v="999570"/>
    <n v="430"/>
    <n v="0.99956999999999996"/>
  </r>
  <r>
    <s v="21375104"/>
    <s v="MUSEO HISTORICO CULTURAL JUAN SANTAMARIA"/>
    <x v="7"/>
    <s v="001"/>
    <x v="74"/>
    <s v="MAT. Y PROD. ELECTRICOS, TELEFONICOS Y DE COMPUTO"/>
    <n v="1000000"/>
    <n v="1000000"/>
    <n v="1000000"/>
    <n v="0"/>
    <n v="0"/>
    <n v="0"/>
    <n v="999570"/>
    <n v="999570"/>
    <n v="430"/>
    <n v="0.99956999999999996"/>
  </r>
  <r>
    <s v="21375104"/>
    <s v="MUSEO HISTORICO CULTURAL JUAN SANTAMARIA"/>
    <x v="7"/>
    <s v="001"/>
    <x v="80"/>
    <s v="UTILES, MATERIALES Y SUMINISTROS DIVERSOS"/>
    <n v="3500000"/>
    <n v="3602109"/>
    <n v="3602109"/>
    <n v="0"/>
    <n v="0"/>
    <n v="0"/>
    <n v="3600519.43"/>
    <n v="3600519.43"/>
    <n v="1589.57"/>
    <n v="0.99955871129940821"/>
  </r>
  <r>
    <s v="21375104"/>
    <s v="MUSEO HISTORICO CULTURAL JUAN SANTAMARIA"/>
    <x v="7"/>
    <s v="001"/>
    <x v="81"/>
    <s v="UTILES Y MATERIALES DE OFICINA Y COMPUTO"/>
    <n v="0"/>
    <n v="20000"/>
    <n v="20000"/>
    <n v="0"/>
    <n v="0"/>
    <n v="0"/>
    <n v="19409.990000000002"/>
    <n v="19409.990000000002"/>
    <n v="590.01"/>
    <n v="0.97049950000000007"/>
  </r>
  <r>
    <s v="21375104"/>
    <s v="MUSEO HISTORICO CULTURAL JUAN SANTAMARIA"/>
    <x v="7"/>
    <s v="001"/>
    <x v="84"/>
    <s v="TEXTILES Y VESTUARIO"/>
    <n v="500000"/>
    <n v="624500"/>
    <n v="624500"/>
    <n v="0"/>
    <n v="0"/>
    <n v="0"/>
    <n v="624499.82999999996"/>
    <n v="624499.82999999996"/>
    <n v="0.17"/>
    <n v="0.99999972778222568"/>
  </r>
  <r>
    <s v="21375104"/>
    <s v="MUSEO HISTORICO CULTURAL JUAN SANTAMARIA"/>
    <x v="7"/>
    <s v="001"/>
    <x v="85"/>
    <s v="UTILES Y MATERIALES DE LIMPIEZA"/>
    <n v="3000000"/>
    <n v="2957609"/>
    <n v="2957609"/>
    <n v="0"/>
    <n v="0"/>
    <n v="0"/>
    <n v="2956609.61"/>
    <n v="2956609.61"/>
    <n v="999.39"/>
    <n v="0.9996620952938674"/>
  </r>
  <r>
    <s v="21375104"/>
    <s v="MUSEO HISTORICO CULTURAL JUAN SANTAMARIA"/>
    <x v="7"/>
    <s v="001"/>
    <x v="88"/>
    <s v="TRANSFERENCIAS CORRIENTES"/>
    <n v="4586544"/>
    <n v="3726397"/>
    <n v="3726397"/>
    <n v="0"/>
    <n v="0"/>
    <n v="0"/>
    <n v="2303999.4700000002"/>
    <n v="2303999.4700000002"/>
    <n v="1422397.53"/>
    <n v="0.61829146760261999"/>
  </r>
  <r>
    <s v="21375104"/>
    <s v="MUSEO HISTORICO CULTURAL JUAN SANTAMARIA"/>
    <x v="7"/>
    <s v="001"/>
    <x v="89"/>
    <s v="TRANSFERENCIAS CORRIENTES AL SECTOR PUBLICO"/>
    <n v="3086544"/>
    <n v="2726397"/>
    <n v="2726397"/>
    <n v="0"/>
    <n v="0"/>
    <n v="0"/>
    <n v="1768880.67"/>
    <n v="1768880.67"/>
    <n v="957516.33"/>
    <n v="0.64879790800826143"/>
  </r>
  <r>
    <s v="21375104"/>
    <s v="MUSEO HISTORICO CULTURAL JUAN SANTAMARIA"/>
    <x v="7"/>
    <s v="001"/>
    <x v="180"/>
    <s v="CCSS CONTRIBUCION ESTATAL SEGURO PENSIONES (CONTRIBUCION ESTATAL AL SEGURO DE PENSIONES, SEGUN LEY NO. 17 DEL 22 DE OCTUBRE DE 1943, LEY"/>
    <n v="2662568"/>
    <n v="2351892"/>
    <n v="2351892"/>
    <n v="0"/>
    <n v="0"/>
    <n v="0"/>
    <n v="1525833.19"/>
    <n v="1525833.19"/>
    <n v="826058.81"/>
    <n v="0.64876839157580368"/>
  </r>
  <r>
    <s v="21375104"/>
    <s v="MUSEO HISTORICO CULTURAL JUAN SANTAMARIA"/>
    <x v="7"/>
    <s v="001"/>
    <x v="181"/>
    <s v="CCSS CONTRIBUCION ESTATAL SEGURO SALUD (CONTRIBUCION ESTATAL AL SEGURO DE SALUD, SEGUN LEY NO. 17 DEL 22 DE OCTUBRE DE 1943, LEY"/>
    <n v="423976"/>
    <n v="374505"/>
    <n v="374505"/>
    <n v="0"/>
    <n v="0"/>
    <n v="0"/>
    <n v="243047.48"/>
    <n v="243047.48"/>
    <n v="131457.51999999999"/>
    <n v="0.64898327125138522"/>
  </r>
  <r>
    <s v="21375104"/>
    <s v="MUSEO HISTORICO CULTURAL JUAN SANTAMARIA"/>
    <x v="7"/>
    <s v="001"/>
    <x v="96"/>
    <s v="PRESTACIONES"/>
    <n v="1500000"/>
    <n v="1000000"/>
    <n v="1000000"/>
    <n v="0"/>
    <n v="0"/>
    <n v="0"/>
    <n v="535118.80000000005"/>
    <n v="535118.80000000005"/>
    <n v="464881.2"/>
    <n v="0.53511880000000001"/>
  </r>
  <r>
    <s v="21375104"/>
    <s v="MUSEO HISTORICO CULTURAL JUAN SANTAMARIA"/>
    <x v="7"/>
    <s v="001"/>
    <x v="98"/>
    <s v="OTRAS PRESTACIONES"/>
    <n v="1500000"/>
    <n v="1000000"/>
    <n v="1000000"/>
    <n v="0"/>
    <n v="0"/>
    <n v="0"/>
    <n v="535118.80000000005"/>
    <n v="535118.80000000005"/>
    <n v="464881.2"/>
    <n v="0.53511880000000001"/>
  </r>
  <r>
    <s v="21375104"/>
    <s v="MUSEO HISTORICO CULTURAL JUAN SANTAMARIA"/>
    <x v="7"/>
    <s v="280"/>
    <x v="111"/>
    <s v="BIENES DURADEROS"/>
    <n v="6533370"/>
    <n v="6533370"/>
    <n v="6533370"/>
    <n v="0"/>
    <n v="0"/>
    <n v="0"/>
    <n v="5452615"/>
    <n v="5452615"/>
    <n v="1080755"/>
    <n v="0.83457924470832057"/>
  </r>
  <r>
    <s v="21375104"/>
    <s v="MUSEO HISTORICO CULTURAL JUAN SANTAMARIA"/>
    <x v="7"/>
    <s v="280"/>
    <x v="112"/>
    <s v="MAQUINARIA, EQUIPO Y MOBILIARIO"/>
    <n v="5757078"/>
    <n v="3057078"/>
    <n v="3057078"/>
    <n v="0"/>
    <n v="0"/>
    <n v="0"/>
    <n v="2757000"/>
    <n v="2757000"/>
    <n v="300078"/>
    <n v="0.90184156243314695"/>
  </r>
  <r>
    <s v="21375104"/>
    <s v="MUSEO HISTORICO CULTURAL JUAN SANTAMARIA"/>
    <x v="7"/>
    <s v="280"/>
    <x v="114"/>
    <s v="EQUIPO DE COMUNICACION"/>
    <n v="3000000"/>
    <n v="300000"/>
    <n v="300000"/>
    <n v="0"/>
    <n v="0"/>
    <n v="0"/>
    <n v="0"/>
    <n v="0"/>
    <n v="300000"/>
    <n v="0"/>
  </r>
  <r>
    <s v="21375104"/>
    <s v="MUSEO HISTORICO CULTURAL JUAN SANTAMARIA"/>
    <x v="7"/>
    <s v="280"/>
    <x v="115"/>
    <s v="EQUIPO Y MOBILIARIO DE OFICINA"/>
    <n v="2757078"/>
    <n v="0"/>
    <n v="0"/>
    <n v="0"/>
    <n v="0"/>
    <n v="0"/>
    <n v="0"/>
    <n v="0"/>
    <n v="0"/>
    <n v="0"/>
  </r>
  <r>
    <s v="21375104"/>
    <s v="MUSEO HISTORICO CULTURAL JUAN SANTAMARIA"/>
    <x v="7"/>
    <s v="280"/>
    <x v="116"/>
    <s v="EQUIPO Y PROGRAMAS DE COMPUTO"/>
    <n v="0"/>
    <n v="2757078"/>
    <n v="2757078"/>
    <n v="0"/>
    <n v="0"/>
    <n v="0"/>
    <n v="2757000"/>
    <n v="2757000"/>
    <n v="78"/>
    <n v="0.99997170917906564"/>
  </r>
  <r>
    <s v="21375104"/>
    <s v="MUSEO HISTORICO CULTURAL JUAN SANTAMARIA"/>
    <x v="7"/>
    <s v="280"/>
    <x v="118"/>
    <s v="CONSTRUCCIONES, ADICIONES Y MEJORAS"/>
    <n v="0"/>
    <n v="2700000"/>
    <n v="2700000"/>
    <n v="0"/>
    <n v="0"/>
    <n v="0"/>
    <n v="2695615"/>
    <n v="2695615"/>
    <n v="4385"/>
    <n v="0.99837592592592594"/>
  </r>
  <r>
    <s v="21375104"/>
    <s v="MUSEO HISTORICO CULTURAL JUAN SANTAMARIA"/>
    <x v="7"/>
    <s v="280"/>
    <x v="119"/>
    <s v="OTRAS CONSTRUCCIONES, ADICIONES Y MEJORAS"/>
    <n v="0"/>
    <n v="2700000"/>
    <n v="2700000"/>
    <n v="0"/>
    <n v="0"/>
    <n v="0"/>
    <n v="2695615"/>
    <n v="2695615"/>
    <n v="4385"/>
    <n v="0.99837592592592594"/>
  </r>
  <r>
    <s v="21375104"/>
    <s v="MUSEO HISTORICO CULTURAL JUAN SANTAMARIA"/>
    <x v="7"/>
    <s v="280"/>
    <x v="120"/>
    <s v="BIENES DURADEROS DIVERSOS"/>
    <n v="776292"/>
    <n v="776292"/>
    <n v="776292"/>
    <n v="0"/>
    <n v="0"/>
    <n v="0"/>
    <n v="0"/>
    <n v="0"/>
    <n v="776292"/>
    <n v="0"/>
  </r>
  <r>
    <s v="21375104"/>
    <s v="MUSEO HISTORICO CULTURAL JUAN SANTAMARIA"/>
    <x v="7"/>
    <s v="280"/>
    <x v="121"/>
    <s v="BIENES INTANGIBLES"/>
    <n v="776292"/>
    <n v="776292"/>
    <n v="776292"/>
    <n v="0"/>
    <n v="0"/>
    <n v="0"/>
    <n v="0"/>
    <n v="0"/>
    <n v="776292"/>
    <n v="0"/>
  </r>
  <r>
    <s v="21375105"/>
    <s v="MUSEO RAFAEL A. CALDERON GUARDIA"/>
    <x v="8"/>
    <s v="001"/>
    <x v="0"/>
    <s v=""/>
    <n v="349375937"/>
    <n v="327590632"/>
    <n v="327590632"/>
    <n v="0"/>
    <n v="0"/>
    <n v="0"/>
    <n v="232806325.94"/>
    <n v="223727441.13999999"/>
    <n v="94784306.060000002"/>
    <n v="0.71066234256662142"/>
  </r>
  <r>
    <s v="21375105"/>
    <s v="MUSEO DR. RAFAEL ANGEL CALDERON GUARDIA"/>
    <x v="9"/>
    <s v="001"/>
    <x v="1"/>
    <s v="REMUNERACIONES"/>
    <n v="224370071"/>
    <n v="196892124"/>
    <n v="196892124"/>
    <n v="0"/>
    <n v="0"/>
    <n v="0"/>
    <n v="151467274.08000001"/>
    <n v="147375536.06999999"/>
    <n v="45424849.920000002"/>
    <n v="0.7692906704587128"/>
  </r>
  <r>
    <s v="21375105"/>
    <s v="MUSEO DR. RAFAEL ANGEL CALDERON GUARDIA"/>
    <x v="9"/>
    <s v="001"/>
    <x v="2"/>
    <s v="REMUNERACIONES BASICAS"/>
    <n v="98132000"/>
    <n v="99806652"/>
    <n v="99806652"/>
    <n v="0"/>
    <n v="0"/>
    <n v="0"/>
    <n v="76782846.239999995"/>
    <n v="75641504.060000002"/>
    <n v="23023805.760000002"/>
    <n v="0.76931591934373267"/>
  </r>
  <r>
    <s v="21375105"/>
    <s v="MUSEO DR. RAFAEL ANGEL CALDERON GUARDIA"/>
    <x v="9"/>
    <s v="001"/>
    <x v="3"/>
    <s v="SUELDOS PARA CARGOS FIJOS"/>
    <n v="98132000"/>
    <n v="99806652"/>
    <n v="99806652"/>
    <n v="0"/>
    <n v="0"/>
    <n v="0"/>
    <n v="76782846.239999995"/>
    <n v="75641504.060000002"/>
    <n v="23023805.760000002"/>
    <n v="0.76931591934373267"/>
  </r>
  <r>
    <s v="21375105"/>
    <s v="MUSEO DR. RAFAEL ANGEL CALDERON GUARDIA"/>
    <x v="9"/>
    <s v="001"/>
    <x v="5"/>
    <s v="REMUNERACIONES EVENTUALES"/>
    <n v="1500000"/>
    <n v="1500000"/>
    <n v="1500000"/>
    <n v="0"/>
    <n v="0"/>
    <n v="0"/>
    <n v="1406294.59"/>
    <n v="1397681.64"/>
    <n v="93705.41"/>
    <n v="0.93752972666666667"/>
  </r>
  <r>
    <s v="21375105"/>
    <s v="MUSEO DR. RAFAEL ANGEL CALDERON GUARDIA"/>
    <x v="9"/>
    <s v="001"/>
    <x v="6"/>
    <s v="TIEMPO EXTRAORDINARIO"/>
    <n v="1500000"/>
    <n v="1500000"/>
    <n v="1500000"/>
    <n v="0"/>
    <n v="0"/>
    <n v="0"/>
    <n v="1406294.59"/>
    <n v="1397681.64"/>
    <n v="93705.41"/>
    <n v="0.93752972666666667"/>
  </r>
  <r>
    <s v="21375105"/>
    <s v="MUSEO DR. RAFAEL ANGEL CALDERON GUARDIA"/>
    <x v="9"/>
    <s v="001"/>
    <x v="7"/>
    <s v="INCENTIVOS SALARIALES"/>
    <n v="87255955"/>
    <n v="61425195"/>
    <n v="61425195"/>
    <n v="0"/>
    <n v="0"/>
    <n v="0"/>
    <n v="46909794.939999998"/>
    <n v="46511167.060000002"/>
    <n v="14515400.060000001"/>
    <n v="0.76368980090335892"/>
  </r>
  <r>
    <s v="21375105"/>
    <s v="MUSEO DR. RAFAEL ANGEL CALDERON GUARDIA"/>
    <x v="9"/>
    <s v="001"/>
    <x v="8"/>
    <s v="RETRIBUCION POR AÑOS SERVIDOS"/>
    <n v="32900000"/>
    <n v="21942199"/>
    <n v="21942199"/>
    <n v="0"/>
    <n v="0"/>
    <n v="0"/>
    <n v="20162960.210000001"/>
    <n v="19944706.98"/>
    <n v="1779238.79"/>
    <n v="0.91891246679514671"/>
  </r>
  <r>
    <s v="21375105"/>
    <s v="MUSEO DR. RAFAEL ANGEL CALDERON GUARDIA"/>
    <x v="9"/>
    <s v="001"/>
    <x v="9"/>
    <s v="RESTRICCION AL EJERCICIO LIBERAL DE LA PROFESION"/>
    <n v="20690130"/>
    <n v="10821196"/>
    <n v="10821196"/>
    <n v="0"/>
    <n v="0"/>
    <n v="0"/>
    <n v="10526128.5"/>
    <n v="10389530.359999999"/>
    <n v="295067.5"/>
    <n v="0.97273245027629107"/>
  </r>
  <r>
    <s v="21375105"/>
    <s v="MUSEO DR. RAFAEL ANGEL CALDERON GUARDIA"/>
    <x v="9"/>
    <s v="001"/>
    <x v="10"/>
    <s v="DECIMOTERCER MES"/>
    <n v="14126822"/>
    <n v="12858553"/>
    <n v="12858553"/>
    <n v="0"/>
    <n v="0"/>
    <n v="0"/>
    <n v="595636.13"/>
    <n v="595636.13"/>
    <n v="12262916.869999999"/>
    <n v="4.6322174042444743E-2"/>
  </r>
  <r>
    <s v="21375105"/>
    <s v="MUSEO DR. RAFAEL ANGEL CALDERON GUARDIA"/>
    <x v="9"/>
    <s v="001"/>
    <x v="11"/>
    <s v="SALARIO ESCOLAR"/>
    <n v="11639003"/>
    <n v="11639003"/>
    <n v="11639003"/>
    <n v="0"/>
    <n v="0"/>
    <n v="0"/>
    <n v="11589509.949999999"/>
    <n v="11589509.949999999"/>
    <n v="49493.05"/>
    <n v="0.99574765553372568"/>
  </r>
  <r>
    <s v="21375105"/>
    <s v="MUSEO DR. RAFAEL ANGEL CALDERON GUARDIA"/>
    <x v="9"/>
    <s v="001"/>
    <x v="12"/>
    <s v="OTROS INCENTIVOS SALARIALES"/>
    <n v="7900000"/>
    <n v="4164244"/>
    <n v="4164244"/>
    <n v="0"/>
    <n v="0"/>
    <n v="0"/>
    <n v="4035560.15"/>
    <n v="3991783.64"/>
    <n v="128683.85"/>
    <n v="0.96909790828779485"/>
  </r>
  <r>
    <s v="21375105"/>
    <s v="MUSEO DR. RAFAEL ANGEL CALDERON GUARDIA"/>
    <x v="9"/>
    <s v="001"/>
    <x v="13"/>
    <s v="CONTRIB. PATRONALES AL DES. Y LA SEGURIDAD SOCIAL"/>
    <n v="16844211"/>
    <n v="15197646"/>
    <n v="15197646"/>
    <n v="0"/>
    <n v="0"/>
    <n v="0"/>
    <n v="12236696.58"/>
    <n v="10973559.58"/>
    <n v="2960949.42"/>
    <n v="0.80517052311917259"/>
  </r>
  <r>
    <s v="21375105"/>
    <s v="MUSEO DR. RAFAEL ANGEL CALDERON GUARDIA"/>
    <x v="9"/>
    <s v="001"/>
    <x v="182"/>
    <s v="CCSS CONTRIBUCION PATRONAL SEGURO SALUD (CONTRIBUCION PATRONAL SEGURO DE SALUD, SEGUN LEY NO. 17 DEL 22 DE OCTUBRE DE 1943, LEY"/>
    <n v="15980405"/>
    <n v="14418280"/>
    <n v="14418280"/>
    <n v="0"/>
    <n v="0"/>
    <n v="0"/>
    <n v="11612178.82"/>
    <n v="10413342.82"/>
    <n v="2806101.18"/>
    <n v="0.80537892314478565"/>
  </r>
  <r>
    <s v="21375105"/>
    <s v="MUSEO DR. RAFAEL ANGEL CALDERON GUARDIA"/>
    <x v="9"/>
    <s v="001"/>
    <x v="183"/>
    <s v="BANCO POPULAR Y DE DESARROLLO COMUNAL. (BPDC) (SEGUN LEY NO. 4351 DEL 11 DE JULIO DE 1969, LEY ORGANICA DEL B.P.D.C.)."/>
    <n v="863806"/>
    <n v="779366"/>
    <n v="779366"/>
    <n v="0"/>
    <n v="0"/>
    <n v="0"/>
    <n v="624517.76"/>
    <n v="560216.76"/>
    <n v="154848.24"/>
    <n v="0.80131512023875817"/>
  </r>
  <r>
    <s v="21375105"/>
    <s v="MUSEO DR. RAFAEL ANGEL CALDERON GUARDIA"/>
    <x v="9"/>
    <s v="001"/>
    <x v="16"/>
    <s v="CONTRIB PATRONALES A FOND PENS Y OTROS FOND CAPIT."/>
    <n v="20637905"/>
    <n v="18962631"/>
    <n v="18962631"/>
    <n v="0"/>
    <n v="0"/>
    <n v="0"/>
    <n v="14131641.73"/>
    <n v="12851623.73"/>
    <n v="4830989.2699999996"/>
    <n v="0.7452363403580442"/>
  </r>
  <r>
    <s v="21375105"/>
    <s v="MUSEO DR. RAFAEL ANGEL CALDERON GUARDIA"/>
    <x v="9"/>
    <s v="001"/>
    <x v="184"/>
    <s v="CCSS CONTRIBUCION PATRONAL SEGURO PENSIONES (CONTRIBUCION PATRONAL SEGURO DE PENSIONES, SEGUN LEY NO. 17 DEL 22 DE OCTUBRE DE 1943, LEY"/>
    <n v="9363654"/>
    <n v="8448333"/>
    <n v="8448333"/>
    <n v="0"/>
    <n v="0"/>
    <n v="0"/>
    <n v="6794858.7999999998"/>
    <n v="6093561.7999999998"/>
    <n v="1653474.2"/>
    <n v="0.80428396939372537"/>
  </r>
  <r>
    <s v="21375105"/>
    <s v="MUSEO DR. RAFAEL ANGEL CALDERON GUARDIA"/>
    <x v="9"/>
    <s v="001"/>
    <x v="185"/>
    <s v="CCSS APORTE PATRONAL REGIMEN PENSIONES (APORTE PATRONAL AL REGIMEN DE PENSIONES, SEGUN LEY DE PROTECCION AL TRABAJADOR NO. 7983 DEL 16"/>
    <n v="5182834"/>
    <n v="4676199"/>
    <n v="4676199"/>
    <n v="0"/>
    <n v="0"/>
    <n v="0"/>
    <n v="3747099.56"/>
    <n v="3361285.56"/>
    <n v="929099.44"/>
    <n v="0.80131310921541188"/>
  </r>
  <r>
    <s v="21375105"/>
    <s v="MUSEO DR. RAFAEL ANGEL CALDERON GUARDIA"/>
    <x v="9"/>
    <s v="001"/>
    <x v="186"/>
    <s v="CCSS APORTE PATRONAL FONDO CAPITALIZACION LABORAL (APORTE PATRONAL AL FONDO DE CAPITALIZACION LABORAL, SEGUN LEY DE PROTECCION AL TRABAJADOR"/>
    <n v="2591417"/>
    <n v="2338099"/>
    <n v="2338099"/>
    <n v="0"/>
    <n v="0"/>
    <n v="0"/>
    <n v="1873552.28"/>
    <n v="1680645.28"/>
    <n v="464546.72"/>
    <n v="0.80131434982008887"/>
  </r>
  <r>
    <s v="21375105"/>
    <s v="MUSEO DR. RAFAEL ANGEL CALDERON GUARDIA"/>
    <x v="9"/>
    <s v="001"/>
    <x v="187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1716131.09"/>
    <n v="1716131.09"/>
    <n v="1783868.91"/>
    <n v="0.4903231685714286"/>
  </r>
  <r>
    <s v="21375105"/>
    <s v="MUSEO DR. RAFAEL ANGEL CALDERON GUARDIA"/>
    <x v="9"/>
    <s v="001"/>
    <x v="21"/>
    <s v="SERVICIOS"/>
    <n v="101022000"/>
    <n v="101022000"/>
    <n v="101022000"/>
    <n v="0"/>
    <n v="0"/>
    <n v="0"/>
    <n v="67810334.340000004"/>
    <n v="62823187.549999997"/>
    <n v="33211665.66"/>
    <n v="0.67124323751262105"/>
  </r>
  <r>
    <s v="21375105"/>
    <s v="MUSEO DR. RAFAEL ANGEL CALDERON GUARDIA"/>
    <x v="9"/>
    <s v="001"/>
    <x v="24"/>
    <s v="SERVICIOS BASICOS"/>
    <n v="13420000"/>
    <n v="14170000"/>
    <n v="14170000"/>
    <n v="0"/>
    <n v="0"/>
    <n v="0"/>
    <n v="10889962.789999999"/>
    <n v="10889962.789999999"/>
    <n v="3280037.21"/>
    <n v="0.7685224269583627"/>
  </r>
  <r>
    <s v="21375105"/>
    <s v="MUSEO DR. RAFAEL ANGEL CALDERON GUARDIA"/>
    <x v="9"/>
    <s v="001"/>
    <x v="25"/>
    <s v="SERVICIO DE AGUA Y ALCANTARILLADO"/>
    <n v="500000"/>
    <n v="1250000"/>
    <n v="1250000"/>
    <n v="0"/>
    <n v="0"/>
    <n v="0"/>
    <n v="695240"/>
    <n v="695240"/>
    <n v="554760"/>
    <n v="0.55619200000000002"/>
  </r>
  <r>
    <s v="21375105"/>
    <s v="MUSEO DR. RAFAEL ANGEL CALDERON GUARDIA"/>
    <x v="9"/>
    <s v="001"/>
    <x v="26"/>
    <s v="SERVICIO DE ENERGIA ELECTRICA"/>
    <n v="3400000"/>
    <n v="3400000"/>
    <n v="3400000"/>
    <n v="0"/>
    <n v="0"/>
    <n v="0"/>
    <n v="2698925"/>
    <n v="2698925"/>
    <n v="701075"/>
    <n v="0.79380147058823525"/>
  </r>
  <r>
    <s v="21375105"/>
    <s v="MUSEO DR. RAFAEL ANGEL CALDERON GUARDIA"/>
    <x v="9"/>
    <s v="001"/>
    <x v="27"/>
    <s v="SERVICIO DE CORREO"/>
    <n v="20000"/>
    <n v="20000"/>
    <n v="20000"/>
    <n v="0"/>
    <n v="0"/>
    <n v="0"/>
    <n v="0"/>
    <n v="0"/>
    <n v="20000"/>
    <n v="0"/>
  </r>
  <r>
    <s v="21375105"/>
    <s v="MUSEO DR. RAFAEL ANGEL CALDERON GUARDIA"/>
    <x v="9"/>
    <s v="001"/>
    <x v="28"/>
    <s v="SERVICIO DE TELECOMUNICACIONES"/>
    <n v="4900000"/>
    <n v="4900000"/>
    <n v="4900000"/>
    <n v="0"/>
    <n v="0"/>
    <n v="0"/>
    <n v="2895797.79"/>
    <n v="2895797.79"/>
    <n v="2004202.21"/>
    <n v="0.59097914081632652"/>
  </r>
  <r>
    <s v="21375105"/>
    <s v="MUSEO DR. RAFAEL ANGEL CALDERON GUARDIA"/>
    <x v="9"/>
    <s v="001"/>
    <x v="29"/>
    <s v="OTROS SERVICIOS BASICOS"/>
    <n v="4600000"/>
    <n v="4600000"/>
    <n v="4600000"/>
    <n v="0"/>
    <n v="0"/>
    <n v="0"/>
    <n v="4600000"/>
    <n v="4600000"/>
    <n v="0"/>
    <n v="1"/>
  </r>
  <r>
    <s v="21375105"/>
    <s v="MUSEO DR. RAFAEL ANGEL CALDERON GUARDIA"/>
    <x v="9"/>
    <s v="001"/>
    <x v="30"/>
    <s v="SERVICIOS COMERCIALES Y FINANCIEROS"/>
    <n v="1552000"/>
    <n v="2052000"/>
    <n v="2052000"/>
    <n v="0"/>
    <n v="0"/>
    <n v="0"/>
    <n v="1328346.4099999999"/>
    <n v="1328346.4099999999"/>
    <n v="723653.59"/>
    <n v="0.6473423050682261"/>
  </r>
  <r>
    <s v="21375105"/>
    <s v="MUSEO DR. RAFAEL ANGEL CALDERON GUARDIA"/>
    <x v="9"/>
    <s v="001"/>
    <x v="31"/>
    <s v="INFORMACION"/>
    <n v="90000"/>
    <n v="90000"/>
    <n v="90000"/>
    <n v="0"/>
    <n v="0"/>
    <n v="0"/>
    <n v="71715.899999999994"/>
    <n v="71715.899999999994"/>
    <n v="18284.099999999999"/>
    <n v="0.79684333333333324"/>
  </r>
  <r>
    <s v="21375105"/>
    <s v="MUSEO DR. RAFAEL ANGEL CALDERON GUARDIA"/>
    <x v="9"/>
    <s v="001"/>
    <x v="33"/>
    <s v="IMPRESION, ENCUADERNACION Y OTROS"/>
    <n v="800000"/>
    <n v="1300000"/>
    <n v="1300000"/>
    <n v="0"/>
    <n v="0"/>
    <n v="0"/>
    <n v="759445.88"/>
    <n v="759445.88"/>
    <n v="540554.12"/>
    <n v="0.58418913846153842"/>
  </r>
  <r>
    <s v="21375105"/>
    <s v="MUSEO DR. RAFAEL ANGEL CALDERON GUARDIA"/>
    <x v="9"/>
    <s v="001"/>
    <x v="34"/>
    <s v="COMIS. Y GASTOS POR SERV. FINANCIEROS Y COMERCIAL."/>
    <n v="602000"/>
    <n v="602000"/>
    <n v="602000"/>
    <n v="0"/>
    <n v="0"/>
    <n v="0"/>
    <n v="441165.13"/>
    <n v="441165.13"/>
    <n v="160834.87"/>
    <n v="0.73283244186046514"/>
  </r>
  <r>
    <s v="21375105"/>
    <s v="MUSEO DR. RAFAEL ANGEL CALDERON GUARDIA"/>
    <x v="9"/>
    <s v="001"/>
    <x v="35"/>
    <s v="SERVICIOS DE TECNOLOGIAS DE INFORMACION"/>
    <n v="60000"/>
    <n v="60000"/>
    <n v="60000"/>
    <n v="0"/>
    <n v="0"/>
    <n v="0"/>
    <n v="56019.5"/>
    <n v="56019.5"/>
    <n v="3980.5"/>
    <n v="0.93365833333333337"/>
  </r>
  <r>
    <s v="21375105"/>
    <s v="MUSEO DR. RAFAEL ANGEL CALDERON GUARDIA"/>
    <x v="9"/>
    <s v="001"/>
    <x v="36"/>
    <s v="SERVICIOS DE GESTION Y APOYO"/>
    <n v="78300000"/>
    <n v="76094000"/>
    <n v="76094000"/>
    <n v="0"/>
    <n v="0"/>
    <n v="0"/>
    <n v="51801097.740000002"/>
    <n v="46813950.950000003"/>
    <n v="24292902.260000002"/>
    <n v="0.68075140930953826"/>
  </r>
  <r>
    <s v="21375105"/>
    <s v="MUSEO DR. RAFAEL ANGEL CALDERON GUARDIA"/>
    <x v="9"/>
    <s v="001"/>
    <x v="39"/>
    <s v="SERVICIOS GENERALES"/>
    <n v="77600000"/>
    <n v="75794000"/>
    <n v="75794000"/>
    <n v="0"/>
    <n v="0"/>
    <n v="0"/>
    <n v="51507297.740000002"/>
    <n v="46520150.950000003"/>
    <n v="24286702.260000002"/>
    <n v="0.67956959310763387"/>
  </r>
  <r>
    <s v="21375105"/>
    <s v="MUSEO DR. RAFAEL ANGEL CALDERON GUARDIA"/>
    <x v="9"/>
    <s v="001"/>
    <x v="40"/>
    <s v="OTROS SERVICIOS DE GESTION Y APOYO"/>
    <n v="700000"/>
    <n v="300000"/>
    <n v="300000"/>
    <n v="0"/>
    <n v="0"/>
    <n v="0"/>
    <n v="293800"/>
    <n v="293800"/>
    <n v="6200"/>
    <n v="0.97933333333333328"/>
  </r>
  <r>
    <s v="21375105"/>
    <s v="MUSEO DR. RAFAEL ANGEL CALDERON GUARDIA"/>
    <x v="9"/>
    <s v="001"/>
    <x v="41"/>
    <s v="GASTOS DE VIAJE Y DE TRANSPORTE"/>
    <n v="850000"/>
    <n v="750000"/>
    <n v="750000"/>
    <n v="0"/>
    <n v="0"/>
    <n v="0"/>
    <n v="507793.75"/>
    <n v="507793.75"/>
    <n v="242206.25"/>
    <n v="0.67705833333333332"/>
  </r>
  <r>
    <s v="21375105"/>
    <s v="MUSEO DR. RAFAEL ANGEL CALDERON GUARDIA"/>
    <x v="9"/>
    <s v="001"/>
    <x v="42"/>
    <s v="TRANSPORTE DENTRO DEL PAIS"/>
    <n v="50000"/>
    <n v="50000"/>
    <n v="50000"/>
    <n v="0"/>
    <n v="0"/>
    <n v="0"/>
    <n v="19193.75"/>
    <n v="19193.75"/>
    <n v="30806.25"/>
    <n v="0.38387500000000002"/>
  </r>
  <r>
    <s v="21375105"/>
    <s v="MUSEO DR. RAFAEL ANGEL CALDERON GUARDIA"/>
    <x v="9"/>
    <s v="001"/>
    <x v="43"/>
    <s v="VIATICOS DENTRO DEL PAIS"/>
    <n v="800000"/>
    <n v="700000"/>
    <n v="700000"/>
    <n v="0"/>
    <n v="0"/>
    <n v="0"/>
    <n v="488600"/>
    <n v="488600"/>
    <n v="211400"/>
    <n v="0.69799999999999995"/>
  </r>
  <r>
    <s v="21375105"/>
    <s v="MUSEO DR. RAFAEL ANGEL CALDERON GUARDIA"/>
    <x v="9"/>
    <s v="001"/>
    <x v="46"/>
    <s v="SEGUROS, REASEGUROS Y OTRAS OBLIGACIONES"/>
    <n v="6000000"/>
    <n v="6000000"/>
    <n v="6000000"/>
    <n v="0"/>
    <n v="0"/>
    <n v="0"/>
    <n v="1921621"/>
    <n v="1921621"/>
    <n v="4078379"/>
    <n v="0.32027016666666669"/>
  </r>
  <r>
    <s v="21375105"/>
    <s v="MUSEO DR. RAFAEL ANGEL CALDERON GUARDIA"/>
    <x v="9"/>
    <s v="001"/>
    <x v="47"/>
    <s v="SEGUROS"/>
    <n v="6000000"/>
    <n v="6000000"/>
    <n v="6000000"/>
    <n v="0"/>
    <n v="0"/>
    <n v="0"/>
    <n v="1921621"/>
    <n v="1921621"/>
    <n v="4078379"/>
    <n v="0.32027016666666669"/>
  </r>
  <r>
    <s v="21375105"/>
    <s v="MUSEO DR. RAFAEL ANGEL CALDERON GUARDIA"/>
    <x v="9"/>
    <s v="001"/>
    <x v="51"/>
    <s v="MANTENIMIENTO Y REPARACION"/>
    <n v="900000"/>
    <n v="1956000"/>
    <n v="1956000"/>
    <n v="0"/>
    <n v="0"/>
    <n v="0"/>
    <n v="1361512.65"/>
    <n v="1361512.65"/>
    <n v="594487.35"/>
    <n v="0.6960698619631901"/>
  </r>
  <r>
    <s v="21375105"/>
    <s v="MUSEO DR. RAFAEL ANGEL CALDERON GUARDIA"/>
    <x v="9"/>
    <s v="001"/>
    <x v="54"/>
    <s v="MANT. Y REPARACION DE EQUIPO DE TRANSPORTE"/>
    <n v="800000"/>
    <n v="600000"/>
    <n v="600000"/>
    <n v="0"/>
    <n v="0"/>
    <n v="0"/>
    <n v="506805"/>
    <n v="506805"/>
    <n v="93195"/>
    <n v="0.84467499999999995"/>
  </r>
  <r>
    <s v="21375105"/>
    <s v="MUSEO DR. RAFAEL ANGEL CALDERON GUARDIA"/>
    <x v="9"/>
    <s v="001"/>
    <x v="57"/>
    <s v="MANT. Y REP. DE EQUIPO DE COMPUTO Y SIST. DE INF."/>
    <n v="0"/>
    <n v="1306000"/>
    <n v="1306000"/>
    <n v="0"/>
    <n v="0"/>
    <n v="0"/>
    <n v="854707.65"/>
    <n v="854707.65"/>
    <n v="451292.35"/>
    <n v="0.65444689892802455"/>
  </r>
  <r>
    <s v="21375105"/>
    <s v="MUSEO DR. RAFAEL ANGEL CALDERON GUARDIA"/>
    <x v="9"/>
    <s v="001"/>
    <x v="58"/>
    <s v="MANTENIMIENTO Y REPARACION DE OTROS EQUIPOS"/>
    <n v="100000"/>
    <n v="50000"/>
    <n v="50000"/>
    <n v="0"/>
    <n v="0"/>
    <n v="0"/>
    <n v="0"/>
    <n v="0"/>
    <n v="50000"/>
    <n v="0"/>
  </r>
  <r>
    <s v="21375105"/>
    <s v="MUSEO DR. RAFAEL ANGEL CALDERON GUARDIA"/>
    <x v="9"/>
    <s v="001"/>
    <x v="63"/>
    <s v="MATERIALES Y SUMINISTROS"/>
    <n v="1939613"/>
    <n v="1939613"/>
    <n v="1939613"/>
    <n v="0"/>
    <n v="0"/>
    <n v="0"/>
    <n v="1565324.01"/>
    <n v="1565324.01"/>
    <n v="374288.99"/>
    <n v="0.80702903620464495"/>
  </r>
  <r>
    <s v="21375105"/>
    <s v="MUSEO DR. RAFAEL ANGEL CALDERON GUARDIA"/>
    <x v="9"/>
    <s v="001"/>
    <x v="64"/>
    <s v="PRODUCTOS QUIMICOS Y CONEXOS"/>
    <n v="500000"/>
    <n v="500000"/>
    <n v="500000"/>
    <n v="0"/>
    <n v="0"/>
    <n v="0"/>
    <n v="311999.03999999998"/>
    <n v="311999.03999999998"/>
    <n v="188000.96"/>
    <n v="0.62399808000000001"/>
  </r>
  <r>
    <s v="21375105"/>
    <s v="MUSEO DR. RAFAEL ANGEL CALDERON GUARDIA"/>
    <x v="9"/>
    <s v="001"/>
    <x v="65"/>
    <s v="COMBUSTIBLES Y LUBRICANTES"/>
    <n v="500000"/>
    <n v="500000"/>
    <n v="500000"/>
    <n v="0"/>
    <n v="0"/>
    <n v="0"/>
    <n v="311999.03999999998"/>
    <n v="311999.03999999998"/>
    <n v="188000.96"/>
    <n v="0.62399808000000001"/>
  </r>
  <r>
    <s v="21375105"/>
    <s v="MUSEO DR. RAFAEL ANGEL CALDERON GUARDIA"/>
    <x v="9"/>
    <s v="001"/>
    <x v="72"/>
    <s v="MATERIALES Y PROD DE USO EN LA CONSTRUC Y MANT."/>
    <n v="389613"/>
    <n v="389613"/>
    <n v="389613"/>
    <n v="0"/>
    <n v="0"/>
    <n v="0"/>
    <n v="225835.47"/>
    <n v="225835.47"/>
    <n v="163777.53"/>
    <n v="0.57964048940872093"/>
  </r>
  <r>
    <s v="21375105"/>
    <s v="MUSEO DR. RAFAEL ANGEL CALDERON GUARDIA"/>
    <x v="9"/>
    <s v="001"/>
    <x v="74"/>
    <s v="MAT. Y PROD. ELECTRICOS, TELEFONICOS Y DE COMPUTO"/>
    <n v="131529"/>
    <n v="131529"/>
    <n v="131529"/>
    <n v="0"/>
    <n v="0"/>
    <n v="0"/>
    <n v="50515.48"/>
    <n v="50515.48"/>
    <n v="81013.52"/>
    <n v="0.38406343848124752"/>
  </r>
  <r>
    <s v="21375105"/>
    <s v="MUSEO DR. RAFAEL ANGEL CALDERON GUARDIA"/>
    <x v="9"/>
    <s v="001"/>
    <x v="76"/>
    <s v="OTROS MAT. Y PROD.DE USO EN LA CONSTRU. Y MANTENIM"/>
    <n v="258084"/>
    <n v="258084"/>
    <n v="258084"/>
    <n v="0"/>
    <n v="0"/>
    <n v="0"/>
    <n v="175319.99"/>
    <n v="175319.99"/>
    <n v="82764.009999999995"/>
    <n v="0.67931367306768331"/>
  </r>
  <r>
    <s v="21375105"/>
    <s v="MUSEO DR. RAFAEL ANGEL CALDERON GUARDIA"/>
    <x v="9"/>
    <s v="001"/>
    <x v="80"/>
    <s v="UTILES, MATERIALES Y SUMINISTROS DIVERSOS"/>
    <n v="1050000"/>
    <n v="1050000"/>
    <n v="1050000"/>
    <n v="0"/>
    <n v="0"/>
    <n v="0"/>
    <n v="1027489.5"/>
    <n v="1027489.5"/>
    <n v="22510.5"/>
    <n v="0.97856142857142858"/>
  </r>
  <r>
    <s v="21375105"/>
    <s v="MUSEO DR. RAFAEL ANGEL CALDERON GUARDIA"/>
    <x v="9"/>
    <s v="001"/>
    <x v="81"/>
    <s v="UTILES Y MATERIALES DE OFICINA Y COMPUTO"/>
    <n v="50000"/>
    <n v="50000"/>
    <n v="50000"/>
    <n v="0"/>
    <n v="0"/>
    <n v="0"/>
    <n v="37475"/>
    <n v="37475"/>
    <n v="12525"/>
    <n v="0.74950000000000006"/>
  </r>
  <r>
    <s v="21375105"/>
    <s v="MUSEO DR. RAFAEL ANGEL CALDERON GUARDIA"/>
    <x v="9"/>
    <s v="001"/>
    <x v="83"/>
    <s v="PRODUCTOS DE PAPEL, CARTON E IMPRESOS"/>
    <n v="450000"/>
    <n v="450000"/>
    <n v="450000"/>
    <n v="0"/>
    <n v="0"/>
    <n v="0"/>
    <n v="449084.6"/>
    <n v="449084.6"/>
    <n v="915.4"/>
    <n v="0.99796577777777773"/>
  </r>
  <r>
    <s v="21375105"/>
    <s v="MUSEO DR. RAFAEL ANGEL CALDERON GUARDIA"/>
    <x v="9"/>
    <s v="001"/>
    <x v="85"/>
    <s v="UTILES Y MATERIALES DE LIMPIEZA"/>
    <n v="550000"/>
    <n v="550000"/>
    <n v="550000"/>
    <n v="0"/>
    <n v="0"/>
    <n v="0"/>
    <n v="540929.9"/>
    <n v="540929.9"/>
    <n v="9070.1"/>
    <n v="0.98350890909090916"/>
  </r>
  <r>
    <s v="21375105"/>
    <s v="MUSEO DR. RAFAEL ANGEL CALDERON GUARDIA"/>
    <x v="9"/>
    <s v="001"/>
    <x v="88"/>
    <s v="TRANSFERENCIAS CORRIENTES"/>
    <n v="7044253"/>
    <n v="12736895"/>
    <n v="12736895"/>
    <n v="0"/>
    <n v="0"/>
    <n v="0"/>
    <n v="11963393.51"/>
    <n v="11963393.51"/>
    <n v="773501.49"/>
    <n v="0.93927079637541178"/>
  </r>
  <r>
    <s v="21375105"/>
    <s v="MUSEO DR. RAFAEL ANGEL CALDERON GUARDIA"/>
    <x v="9"/>
    <s v="001"/>
    <x v="89"/>
    <s v="TRANSFERENCIAS CORRIENTES AL SECTOR PUBLICO"/>
    <n v="3144253"/>
    <n v="2836895"/>
    <n v="2836895"/>
    <n v="0"/>
    <n v="0"/>
    <n v="0"/>
    <n v="2073393.51"/>
    <n v="2073393.51"/>
    <n v="763501.49"/>
    <n v="0.73086720164123098"/>
  </r>
  <r>
    <s v="21375105"/>
    <s v="MUSEO DR. RAFAEL ANGEL CALDERON GUARDIA"/>
    <x v="9"/>
    <s v="001"/>
    <x v="188"/>
    <s v="CCSS CONTRIBUCION ESTATAL SEGURO PENSIONES (CONTRIBUCION ESTATAL AL SEGURO DE PENSIONES, SEGUN LEY NO. 17 DEL 22 DE OCTUBRE DE 1943, LEY"/>
    <n v="2712350"/>
    <n v="2447211"/>
    <n v="2447211"/>
    <n v="0"/>
    <n v="0"/>
    <n v="0"/>
    <n v="1761135.44"/>
    <n v="1761135.44"/>
    <n v="686075.56"/>
    <n v="0.71965001791835681"/>
  </r>
  <r>
    <s v="21375105"/>
    <s v="MUSEO DR. RAFAEL ANGEL CALDERON GUARDIA"/>
    <x v="9"/>
    <s v="001"/>
    <x v="189"/>
    <s v="CCSS CONTRIBUCION ESTATAL SEGURO SALUD (CONTRIBUCION ESTATAL AL SEGURO DE SALUD, SEGUN LEY NO. 17 DEL 22 DE OCTUBRE DE 1943, LEY"/>
    <n v="431903"/>
    <n v="389684"/>
    <n v="389684"/>
    <n v="0"/>
    <n v="0"/>
    <n v="0"/>
    <n v="312258.07"/>
    <n v="312258.07"/>
    <n v="77425.929999999993"/>
    <n v="0.80131098531117517"/>
  </r>
  <r>
    <s v="21375105"/>
    <s v="MUSEO DR. RAFAEL ANGEL CALDERON GUARDIA"/>
    <x v="9"/>
    <s v="001"/>
    <x v="96"/>
    <s v="PRESTACIONES"/>
    <n v="3900000"/>
    <n v="9900000"/>
    <n v="9900000"/>
    <n v="0"/>
    <n v="0"/>
    <n v="0"/>
    <n v="9890000"/>
    <n v="9890000"/>
    <n v="10000"/>
    <n v="0.99898989898989898"/>
  </r>
  <r>
    <s v="21375105"/>
    <s v="MUSEO DR. RAFAEL ANGEL CALDERON GUARDIA"/>
    <x v="9"/>
    <s v="001"/>
    <x v="97"/>
    <s v="PRESTACIONES LEGALES"/>
    <n v="3400000"/>
    <n v="9400000"/>
    <n v="9400000"/>
    <n v="0"/>
    <n v="0"/>
    <n v="0"/>
    <n v="9400000"/>
    <n v="9400000"/>
    <n v="0"/>
    <n v="1"/>
  </r>
  <r>
    <s v="21375105"/>
    <s v="MUSEO DR. RAFAEL ANGEL CALDERON GUARDIA"/>
    <x v="9"/>
    <s v="001"/>
    <x v="98"/>
    <s v="OTRAS PRESTACIONES"/>
    <n v="500000"/>
    <n v="500000"/>
    <n v="500000"/>
    <n v="0"/>
    <n v="0"/>
    <n v="0"/>
    <n v="490000"/>
    <n v="490000"/>
    <n v="10000"/>
    <n v="0.98"/>
  </r>
  <r>
    <s v="21375105"/>
    <s v="MUSEO DR. RAFAEL ANGEL CALDERON GUARDIA"/>
    <x v="9"/>
    <s v="280"/>
    <x v="111"/>
    <s v="BIENES DURADEROS"/>
    <n v="15000000"/>
    <n v="15000000"/>
    <n v="15000000"/>
    <n v="0"/>
    <n v="0"/>
    <n v="0"/>
    <n v="0"/>
    <n v="0"/>
    <n v="15000000"/>
    <n v="0"/>
  </r>
  <r>
    <s v="21375105"/>
    <s v="MUSEO DR. RAFAEL ANGEL CALDERON GUARDIA"/>
    <x v="9"/>
    <s v="280"/>
    <x v="112"/>
    <s v="MAQUINARIA, EQUIPO Y MOBILIARIO"/>
    <n v="15000000"/>
    <n v="15000000"/>
    <n v="15000000"/>
    <n v="0"/>
    <n v="0"/>
    <n v="0"/>
    <n v="0"/>
    <n v="0"/>
    <n v="15000000"/>
    <n v="0"/>
  </r>
  <r>
    <s v="21375105"/>
    <s v="MUSEO DR. RAFAEL ANGEL CALDERON GUARDIA"/>
    <x v="9"/>
    <s v="280"/>
    <x v="114"/>
    <s v="EQUIPO DE COMUNICACION"/>
    <n v="15000000"/>
    <n v="15000000"/>
    <n v="15000000"/>
    <n v="0"/>
    <n v="0"/>
    <n v="0"/>
    <n v="0"/>
    <n v="0"/>
    <n v="15000000"/>
    <n v="0"/>
  </r>
  <r>
    <s v="21375106"/>
    <s v="MUSEO DE ARTE Y DISEÑO CONTEMPORÁNEO"/>
    <x v="10"/>
    <s v="001"/>
    <x v="0"/>
    <s v=""/>
    <n v="431020117"/>
    <n v="373744766"/>
    <n v="373744766"/>
    <n v="0"/>
    <n v="0"/>
    <n v="0"/>
    <n v="293350208.25"/>
    <n v="271037490.38999999"/>
    <n v="80394557.75"/>
    <n v="0.78489449200741446"/>
  </r>
  <r>
    <s v="21375106"/>
    <s v="MUSEO DE ARTE Y DISEÑO CONTEMPORÁNEO"/>
    <x v="10"/>
    <s v="001"/>
    <x v="1"/>
    <s v="REMUNERACIONES"/>
    <n v="284954771"/>
    <n v="270284544"/>
    <n v="270284544"/>
    <n v="0"/>
    <n v="0"/>
    <n v="0"/>
    <n v="208390911.24000001"/>
    <n v="204842192.03"/>
    <n v="61893632.759999998"/>
    <n v="0.77100565262066934"/>
  </r>
  <r>
    <s v="21375106"/>
    <s v="MUSEO DE ARTE Y DISEÑO CONTEMPORÁNEO"/>
    <x v="10"/>
    <s v="001"/>
    <x v="2"/>
    <s v="REMUNERACIONES BASICAS"/>
    <n v="146404950"/>
    <n v="150546936"/>
    <n v="150546936"/>
    <n v="0"/>
    <n v="0"/>
    <n v="0"/>
    <n v="120990157.2"/>
    <n v="120618545"/>
    <n v="29556778.800000001"/>
    <n v="0.8036706718494756"/>
  </r>
  <r>
    <s v="21375106"/>
    <s v="MUSEO DE ARTE Y DISEÑO CONTEMPORÁNEO"/>
    <x v="10"/>
    <s v="001"/>
    <x v="3"/>
    <s v="SUELDOS PARA CARGOS FIJOS"/>
    <n v="146404950"/>
    <n v="150546936"/>
    <n v="150546936"/>
    <n v="0"/>
    <n v="0"/>
    <n v="0"/>
    <n v="120990157.2"/>
    <n v="120618545"/>
    <n v="29556778.800000001"/>
    <n v="0.8036706718494756"/>
  </r>
  <r>
    <s v="21375106"/>
    <s v="MUSEO DE ARTE Y DISEÑO CONTEMPORÁNEO"/>
    <x v="10"/>
    <s v="001"/>
    <x v="5"/>
    <s v="REMUNERACIONES EVENTUALES"/>
    <n v="6400000"/>
    <n v="6400000"/>
    <n v="6400000"/>
    <n v="0"/>
    <n v="0"/>
    <n v="0"/>
    <n v="5995283.4400000004"/>
    <n v="5995283.4400000004"/>
    <n v="404716.56"/>
    <n v="0.93676303750000012"/>
  </r>
  <r>
    <s v="21375106"/>
    <s v="MUSEO DE ARTE Y DISEÑO CONTEMPORÁNEO"/>
    <x v="10"/>
    <s v="001"/>
    <x v="6"/>
    <s v="TIEMPO EXTRAORDINARIO"/>
    <n v="6400000"/>
    <n v="6400000"/>
    <n v="6400000"/>
    <n v="0"/>
    <n v="0"/>
    <n v="0"/>
    <n v="5995283.4400000004"/>
    <n v="5995283.4400000004"/>
    <n v="404716.56"/>
    <n v="0.93676303750000012"/>
  </r>
  <r>
    <s v="21375106"/>
    <s v="MUSEO DE ARTE Y DISEÑO CONTEMPORÁNEO"/>
    <x v="10"/>
    <s v="001"/>
    <x v="7"/>
    <s v="INCENTIVOS SALARIALES"/>
    <n v="84383590"/>
    <n v="68601726"/>
    <n v="68601726"/>
    <n v="0"/>
    <n v="0"/>
    <n v="0"/>
    <n v="44770373.18"/>
    <n v="44770373.18"/>
    <n v="23831352.82"/>
    <n v="0.65261292667767568"/>
  </r>
  <r>
    <s v="21375106"/>
    <s v="MUSEO DE ARTE Y DISEÑO CONTEMPORÁNEO"/>
    <x v="10"/>
    <s v="001"/>
    <x v="8"/>
    <s v="RETRIBUCION POR AÑOS SERVIDOS"/>
    <n v="23900000"/>
    <n v="18012942"/>
    <n v="18012942"/>
    <n v="0"/>
    <n v="0"/>
    <n v="0"/>
    <n v="14612500.210000001"/>
    <n v="14612500.210000001"/>
    <n v="3400441.79"/>
    <n v="0.81122229838968007"/>
  </r>
  <r>
    <s v="21375106"/>
    <s v="MUSEO DE ARTE Y DISEÑO CONTEMPORÁNEO"/>
    <x v="10"/>
    <s v="001"/>
    <x v="9"/>
    <s v="RESTRICCION AL EJERCICIO LIBERAL DE LA PROFESION"/>
    <n v="22480020"/>
    <n v="18313320"/>
    <n v="18313320"/>
    <n v="0"/>
    <n v="0"/>
    <n v="0"/>
    <n v="15719845.810000001"/>
    <n v="15719845.810000001"/>
    <n v="2593474.19"/>
    <n v="0.85838317738127223"/>
  </r>
  <r>
    <s v="21375106"/>
    <s v="MUSEO DE ARTE Y DISEÑO CONTEMPORÁNEO"/>
    <x v="10"/>
    <s v="001"/>
    <x v="10"/>
    <s v="DECIMOTERCER MES"/>
    <n v="18244827"/>
    <n v="17265760"/>
    <n v="17265760"/>
    <n v="0"/>
    <n v="0"/>
    <n v="0"/>
    <n v="495031.3"/>
    <n v="495031.3"/>
    <n v="16770728.699999999"/>
    <n v="2.8671271927792348E-2"/>
  </r>
  <r>
    <s v="21375106"/>
    <s v="MUSEO DE ARTE Y DISEÑO CONTEMPORÁNEO"/>
    <x v="10"/>
    <s v="001"/>
    <x v="11"/>
    <s v="SALARIO ESCOLAR"/>
    <n v="15258743"/>
    <n v="11558743"/>
    <n v="11558743"/>
    <n v="0"/>
    <n v="0"/>
    <n v="0"/>
    <n v="10993541.98"/>
    <n v="10993541.98"/>
    <n v="565201.02"/>
    <n v="0.95110186116258488"/>
  </r>
  <r>
    <s v="21375106"/>
    <s v="MUSEO DE ARTE Y DISEÑO CONTEMPORÁNEO"/>
    <x v="10"/>
    <s v="001"/>
    <x v="12"/>
    <s v="OTROS INCENTIVOS SALARIALES"/>
    <n v="4500000"/>
    <n v="3450961"/>
    <n v="3450961"/>
    <n v="0"/>
    <n v="0"/>
    <n v="0"/>
    <n v="2949453.88"/>
    <n v="2949453.88"/>
    <n v="501507.12"/>
    <n v="0.85467609746966133"/>
  </r>
  <r>
    <s v="21375106"/>
    <s v="MUSEO DE ARTE Y DISEÑO CONTEMPORÁNEO"/>
    <x v="10"/>
    <s v="001"/>
    <x v="13"/>
    <s v="CONTRIB. PATRONALES AL DES. Y LA SEGURIDAD SOCIAL"/>
    <n v="21347013"/>
    <n v="20329330"/>
    <n v="20329330"/>
    <n v="0"/>
    <n v="0"/>
    <n v="0"/>
    <n v="16873658.350000001"/>
    <n v="15334748.050000001"/>
    <n v="3455671.65"/>
    <n v="0.83001546779947999"/>
  </r>
  <r>
    <s v="21375106"/>
    <s v="MUSEO DE ARTE Y DISEÑO CONTEMPORÁNEO"/>
    <x v="10"/>
    <s v="001"/>
    <x v="190"/>
    <s v="CCSS CONTRIBUCION PATRONAL SEGURO SALUD (CONTRIBUCION PATRONAL SEGURO DE SALUD, SEGUN LEY NO. 17 DEL 22 DE OCTUBRE DE 1943, LEY"/>
    <n v="20252294"/>
    <n v="19286800"/>
    <n v="19286800"/>
    <n v="0"/>
    <n v="0"/>
    <n v="0"/>
    <n v="16007501.029999999"/>
    <n v="14547514.050000001"/>
    <n v="3279298.97"/>
    <n v="0.82997184758487663"/>
  </r>
  <r>
    <s v="21375106"/>
    <s v="MUSEO DE ARTE Y DISEÑO CONTEMPORÁNEO"/>
    <x v="10"/>
    <s v="001"/>
    <x v="191"/>
    <s v="BANCO POPULAR Y DE DESARROLLO COMUNAL. (BPDC) (SEGUN LEY NO. 4351 DEL 11 DE JULIO DE 1969, LEY ORGANICA DEL B.P.D.C.)."/>
    <n v="1094719"/>
    <n v="1042530"/>
    <n v="1042530"/>
    <n v="0"/>
    <n v="0"/>
    <n v="0"/>
    <n v="866157.32"/>
    <n v="787234"/>
    <n v="176372.68"/>
    <n v="0.83082244156043461"/>
  </r>
  <r>
    <s v="21375106"/>
    <s v="MUSEO DE ARTE Y DISEÑO CONTEMPORÁNEO"/>
    <x v="10"/>
    <s v="001"/>
    <x v="16"/>
    <s v="CONTRIB PATRONALES A FOND PENS Y OTROS FOND CAPIT."/>
    <n v="26419218"/>
    <n v="24406552"/>
    <n v="24406552"/>
    <n v="0"/>
    <n v="0"/>
    <n v="0"/>
    <n v="19761439.07"/>
    <n v="18123242.359999999"/>
    <n v="4645112.93"/>
    <n v="0.80967762549990674"/>
  </r>
  <r>
    <s v="21375106"/>
    <s v="MUSEO DE ARTE Y DISEÑO CONTEMPORÁNEO"/>
    <x v="10"/>
    <s v="001"/>
    <x v="192"/>
    <s v="CCSS CONTRIBUCION PATRONAL SEGURO PENSIONES (CONTRIBUCION PATRONAL SEGURO DE PENSIONES, SEGUN LEY NO. 17 DEL 22 DE OCTUBRE DE 1943, LEY"/>
    <n v="11866750"/>
    <n v="11301023"/>
    <n v="11301023"/>
    <n v="0"/>
    <n v="0"/>
    <n v="0"/>
    <n v="9372597.4499999993"/>
    <n v="8517124"/>
    <n v="1928425.55"/>
    <n v="0.82935832003881416"/>
  </r>
  <r>
    <s v="21375106"/>
    <s v="MUSEO DE ARTE Y DISEÑO CONTEMPORÁNEO"/>
    <x v="10"/>
    <s v="001"/>
    <x v="193"/>
    <s v="CCSS APORTE PATRONAL REGIMEN PENSIONES (APORTE PATRONAL AL REGIMEN DE PENSIONES, SEGUN LEY DE PROTECCION AL TRABAJADOR NO. 7983 DEL 16"/>
    <n v="6568312"/>
    <n v="6255178"/>
    <n v="6255178"/>
    <n v="0"/>
    <n v="0"/>
    <n v="0"/>
    <n v="5094170.9400000004"/>
    <n v="4620674"/>
    <n v="1161007.06"/>
    <n v="0.81439264238363807"/>
  </r>
  <r>
    <s v="21375106"/>
    <s v="MUSEO DE ARTE Y DISEÑO CONTEMPORÁNEO"/>
    <x v="10"/>
    <s v="001"/>
    <x v="194"/>
    <s v="CCSS APORTE PATRONAL FONDO CAPITALIZACION LABORAL (APORTE PATRONAL AL FONDO DE CAPITALIZACION LABORAL, SEGUN LEY DE PROTECCION AL TRABAJADOR"/>
    <n v="3284156"/>
    <n v="3127589"/>
    <n v="3127589"/>
    <n v="0"/>
    <n v="0"/>
    <n v="0"/>
    <n v="2686182.32"/>
    <n v="2376956"/>
    <n v="441406.68"/>
    <n v="0.8588667884431106"/>
  </r>
  <r>
    <s v="21375106"/>
    <s v="MUSEO DE ARTE Y DISEÑO CONTEMPORÁNEO"/>
    <x v="10"/>
    <s v="001"/>
    <x v="195"/>
    <s v="ASOCIACION DE EMPLEADOS DEL MINISTERIO DE CULTURA Y JUVENTUD (ASEMICULTURA). (APORTE PATRONAL A LA ASOCIACION DE EMPLEADOS DEL MINISTERIO DE CULTURA"/>
    <n v="4700000"/>
    <n v="3722762"/>
    <n v="3722762"/>
    <n v="0"/>
    <n v="0"/>
    <n v="0"/>
    <n v="2608488.36"/>
    <n v="2608488.36"/>
    <n v="1114273.6399999999"/>
    <n v="0.70068630763932793"/>
  </r>
  <r>
    <s v="21375106"/>
    <s v="MUSEO DE ARTE Y DISEÑO CONTEMPORÁNEO"/>
    <x v="10"/>
    <s v="001"/>
    <x v="21"/>
    <s v="SERVICIOS"/>
    <n v="89064769"/>
    <n v="45706364"/>
    <n v="45706364"/>
    <n v="0"/>
    <n v="0"/>
    <n v="0"/>
    <n v="34586574.530000001"/>
    <n v="31223619.23"/>
    <n v="11119789.470000001"/>
    <n v="0.75671244665184922"/>
  </r>
  <r>
    <s v="21375106"/>
    <s v="MUSEO DE ARTE Y DISEÑO CONTEMPORÁNEO"/>
    <x v="10"/>
    <s v="001"/>
    <x v="24"/>
    <s v="SERVICIOS BASICOS"/>
    <n v="8316000"/>
    <n v="7866000"/>
    <n v="7866000"/>
    <n v="0"/>
    <n v="0"/>
    <n v="0"/>
    <n v="7132939.8099999996"/>
    <n v="6203567.8600000003"/>
    <n v="733060.19"/>
    <n v="0.90680648487159921"/>
  </r>
  <r>
    <s v="21375106"/>
    <s v="MUSEO DE ARTE Y DISEÑO CONTEMPORÁNEO"/>
    <x v="10"/>
    <s v="001"/>
    <x v="26"/>
    <s v="SERVICIO DE ENERGIA ELECTRICA"/>
    <n v="5400000"/>
    <n v="5400000"/>
    <n v="5400000"/>
    <n v="0"/>
    <n v="0"/>
    <n v="0"/>
    <n v="5388294.9900000002"/>
    <n v="5045594.41"/>
    <n v="11705.01"/>
    <n v="0.99783240555555563"/>
  </r>
  <r>
    <s v="21375106"/>
    <s v="MUSEO DE ARTE Y DISEÑO CONTEMPORÁNEO"/>
    <x v="10"/>
    <s v="001"/>
    <x v="27"/>
    <s v="SERVICIO DE CORREO"/>
    <n v="600000"/>
    <n v="20000"/>
    <n v="20000"/>
    <n v="0"/>
    <n v="0"/>
    <n v="0"/>
    <n v="0"/>
    <n v="0"/>
    <n v="20000"/>
    <n v="0"/>
  </r>
  <r>
    <s v="21375106"/>
    <s v="MUSEO DE ARTE Y DISEÑO CONTEMPORÁNEO"/>
    <x v="10"/>
    <s v="001"/>
    <x v="28"/>
    <s v="SERVICIO DE TELECOMUNICACIONES"/>
    <n v="2316000"/>
    <n v="2446000"/>
    <n v="2446000"/>
    <n v="0"/>
    <n v="0"/>
    <n v="0"/>
    <n v="1744644.82"/>
    <n v="1157973.45"/>
    <n v="701355.18"/>
    <n v="0.7132644399018806"/>
  </r>
  <r>
    <s v="21375106"/>
    <s v="MUSEO DE ARTE Y DISEÑO CONTEMPORÁNEO"/>
    <x v="10"/>
    <s v="001"/>
    <x v="30"/>
    <s v="SERVICIOS COMERCIALES Y FINANCIEROS"/>
    <n v="42399269"/>
    <n v="9519852"/>
    <n v="9519852"/>
    <n v="0"/>
    <n v="0"/>
    <n v="0"/>
    <n v="4439521.72"/>
    <n v="4096651.37"/>
    <n v="5080330.28"/>
    <n v="0.46634356500500213"/>
  </r>
  <r>
    <s v="21375106"/>
    <s v="MUSEO DE ARTE Y DISEÑO CONTEMPORÁNEO"/>
    <x v="10"/>
    <s v="001"/>
    <x v="33"/>
    <s v="IMPRESION, ENCUADERNACION Y OTROS"/>
    <n v="9500000"/>
    <n v="4750000"/>
    <n v="4750000"/>
    <n v="0"/>
    <n v="0"/>
    <n v="0"/>
    <n v="673638.2"/>
    <n v="616211.6"/>
    <n v="4076361.8"/>
    <n v="0.14181856842105262"/>
  </r>
  <r>
    <s v="21375106"/>
    <s v="MUSEO DE ARTE Y DISEÑO CONTEMPORÁNEO"/>
    <x v="10"/>
    <s v="001"/>
    <x v="34"/>
    <s v="COMIS. Y GASTOS POR SERV. FINANCIEROS Y COMERCIAL."/>
    <n v="3085000"/>
    <n v="1530527"/>
    <n v="1530527"/>
    <n v="0"/>
    <n v="0"/>
    <n v="0"/>
    <n v="1196889.79"/>
    <n v="1196889.79"/>
    <n v="333637.21000000002"/>
    <n v="0.78201154896320024"/>
  </r>
  <r>
    <s v="21375106"/>
    <s v="MUSEO DE ARTE Y DISEÑO CONTEMPORÁNEO"/>
    <x v="10"/>
    <s v="001"/>
    <x v="35"/>
    <s v="SERVICIOS DE TECNOLOGIAS DE INFORMACION"/>
    <n v="29814269"/>
    <n v="3239325"/>
    <n v="3239325"/>
    <n v="0"/>
    <n v="0"/>
    <n v="0"/>
    <n v="2568993.73"/>
    <n v="2283549.98"/>
    <n v="670331.27"/>
    <n v="0.79306452115795734"/>
  </r>
  <r>
    <s v="21375106"/>
    <s v="MUSEO DE ARTE Y DISEÑO CONTEMPORÁNEO"/>
    <x v="10"/>
    <s v="001"/>
    <x v="36"/>
    <s v="SERVICIOS DE GESTION Y APOYO"/>
    <n v="23836000"/>
    <n v="16537096"/>
    <n v="16537096"/>
    <n v="0"/>
    <n v="0"/>
    <n v="0"/>
    <n v="15450138.050000001"/>
    <n v="14776275.560000001"/>
    <n v="1086957.95"/>
    <n v="0.93427153413150654"/>
  </r>
  <r>
    <s v="21375106"/>
    <s v="MUSEO DE ARTE Y DISEÑO CONTEMPORÁNEO"/>
    <x v="10"/>
    <s v="001"/>
    <x v="39"/>
    <s v="SERVICIOS GENERALES"/>
    <n v="6836000"/>
    <n v="6640726"/>
    <n v="6640726"/>
    <n v="0"/>
    <n v="0"/>
    <n v="0"/>
    <n v="5555841.0999999996"/>
    <n v="4881978.6100000003"/>
    <n v="1084884.8999999999"/>
    <n v="0.83663158214930111"/>
  </r>
  <r>
    <s v="21375106"/>
    <s v="MUSEO DE ARTE Y DISEÑO CONTEMPORÁNEO"/>
    <x v="10"/>
    <s v="001"/>
    <x v="40"/>
    <s v="OTROS SERVICIOS DE GESTION Y APOYO"/>
    <n v="17000000"/>
    <n v="9896370"/>
    <n v="9896370"/>
    <n v="0"/>
    <n v="0"/>
    <n v="0"/>
    <n v="9894296.9499999993"/>
    <n v="9894296.9499999993"/>
    <n v="2073.0500000000002"/>
    <n v="0.99979052420230841"/>
  </r>
  <r>
    <s v="21375106"/>
    <s v="MUSEO DE ARTE Y DISEÑO CONTEMPORÁNEO"/>
    <x v="10"/>
    <s v="001"/>
    <x v="41"/>
    <s v="GASTOS DE VIAJE Y DE TRANSPORTE"/>
    <n v="366000"/>
    <n v="0"/>
    <n v="0"/>
    <n v="0"/>
    <n v="0"/>
    <n v="0"/>
    <n v="0"/>
    <n v="0"/>
    <n v="0"/>
    <n v="0"/>
  </r>
  <r>
    <s v="21375106"/>
    <s v="MUSEO DE ARTE Y DISEÑO CONTEMPORÁNEO"/>
    <x v="10"/>
    <s v="001"/>
    <x v="43"/>
    <s v="VIATICOS DENTRO DEL PAIS"/>
    <n v="366000"/>
    <n v="0"/>
    <n v="0"/>
    <n v="0"/>
    <n v="0"/>
    <n v="0"/>
    <n v="0"/>
    <n v="0"/>
    <n v="0"/>
    <n v="0"/>
  </r>
  <r>
    <s v="21375106"/>
    <s v="MUSEO DE ARTE Y DISEÑO CONTEMPORÁNEO"/>
    <x v="10"/>
    <s v="001"/>
    <x v="46"/>
    <s v="SEGUROS, REASEGUROS Y OTRAS OBLIGACIONES"/>
    <n v="9510000"/>
    <n v="9000000"/>
    <n v="9000000"/>
    <n v="0"/>
    <n v="0"/>
    <n v="0"/>
    <n v="5524146.6600000001"/>
    <n v="4638396.16"/>
    <n v="3475853.34"/>
    <n v="0.61379407333333336"/>
  </r>
  <r>
    <s v="21375106"/>
    <s v="MUSEO DE ARTE Y DISEÑO CONTEMPORÁNEO"/>
    <x v="10"/>
    <s v="001"/>
    <x v="47"/>
    <s v="SEGUROS"/>
    <n v="9510000"/>
    <n v="9000000"/>
    <n v="9000000"/>
    <n v="0"/>
    <n v="0"/>
    <n v="0"/>
    <n v="5524146.6600000001"/>
    <n v="4638396.16"/>
    <n v="3475853.34"/>
    <n v="0.61379407333333336"/>
  </r>
  <r>
    <s v="21375106"/>
    <s v="MUSEO DE ARTE Y DISEÑO CONTEMPORÁNEO"/>
    <x v="10"/>
    <s v="001"/>
    <x v="51"/>
    <s v="MANTENIMIENTO Y REPARACION"/>
    <n v="3967500"/>
    <n v="2433416"/>
    <n v="2433416"/>
    <n v="0"/>
    <n v="0"/>
    <n v="0"/>
    <n v="2035970.29"/>
    <n v="1504870.28"/>
    <n v="397445.71"/>
    <n v="0.83667169526295548"/>
  </r>
  <r>
    <s v="21375106"/>
    <s v="MUSEO DE ARTE Y DISEÑO CONTEMPORÁNEO"/>
    <x v="10"/>
    <s v="001"/>
    <x v="52"/>
    <s v="MANTENIMIENTO DE EDIFICIOS, LOCALES Y TERRENOS"/>
    <n v="282500"/>
    <n v="282500"/>
    <n v="282500"/>
    <n v="0"/>
    <n v="0"/>
    <n v="0"/>
    <n v="282500"/>
    <n v="282500"/>
    <n v="0"/>
    <n v="1"/>
  </r>
  <r>
    <s v="21375106"/>
    <s v="MUSEO DE ARTE Y DISEÑO CONTEMPORÁNEO"/>
    <x v="10"/>
    <s v="001"/>
    <x v="54"/>
    <s v="MANT. Y REPARACION DE EQUIPO DE TRANSPORTE"/>
    <n v="2525000"/>
    <n v="1416730"/>
    <n v="1416730"/>
    <n v="0"/>
    <n v="0"/>
    <n v="0"/>
    <n v="1378600"/>
    <n v="847500"/>
    <n v="38130"/>
    <n v="0.97308590910053427"/>
  </r>
  <r>
    <s v="21375106"/>
    <s v="MUSEO DE ARTE Y DISEÑO CONTEMPORÁNEO"/>
    <x v="10"/>
    <s v="001"/>
    <x v="56"/>
    <s v="MANT. Y REPARACION DE EQUIPO Y MOBILIARIO DE OFIC."/>
    <n v="360000"/>
    <n v="296060"/>
    <n v="296060"/>
    <n v="0"/>
    <n v="0"/>
    <n v="0"/>
    <n v="286690.05"/>
    <n v="286690.03999999998"/>
    <n v="9369.9500000000007"/>
    <n v="0.96835117881510502"/>
  </r>
  <r>
    <s v="21375106"/>
    <s v="MUSEO DE ARTE Y DISEÑO CONTEMPORÁNEO"/>
    <x v="10"/>
    <s v="001"/>
    <x v="57"/>
    <s v="MANT. Y REP. DE EQUIPO DE COMPUTO Y SIST. DE INF."/>
    <n v="300000"/>
    <n v="0"/>
    <n v="0"/>
    <n v="0"/>
    <n v="0"/>
    <n v="0"/>
    <n v="0"/>
    <n v="0"/>
    <n v="0"/>
    <n v="0"/>
  </r>
  <r>
    <s v="21375106"/>
    <s v="MUSEO DE ARTE Y DISEÑO CONTEMPORÁNEO"/>
    <x v="10"/>
    <s v="001"/>
    <x v="58"/>
    <s v="MANTENIMIENTO Y REPARACION DE OTROS EQUIPOS"/>
    <n v="500000"/>
    <n v="438126"/>
    <n v="438126"/>
    <n v="0"/>
    <n v="0"/>
    <n v="0"/>
    <n v="88180.24"/>
    <n v="88180.24"/>
    <n v="349945.76"/>
    <n v="0.20126685017552029"/>
  </r>
  <r>
    <s v="21375106"/>
    <s v="MUSEO DE ARTE Y DISEÑO CONTEMPORÁNEO"/>
    <x v="10"/>
    <s v="001"/>
    <x v="59"/>
    <s v="IMPUESTOS"/>
    <n v="420000"/>
    <n v="300000"/>
    <n v="300000"/>
    <n v="0"/>
    <n v="0"/>
    <n v="0"/>
    <n v="0"/>
    <n v="0"/>
    <n v="300000"/>
    <n v="0"/>
  </r>
  <r>
    <s v="21375106"/>
    <s v="MUSEO DE ARTE Y DISEÑO CONTEMPORÁNEO"/>
    <x v="10"/>
    <s v="001"/>
    <x v="60"/>
    <s v="OTROS IMPUESTOS"/>
    <n v="420000"/>
    <n v="300000"/>
    <n v="300000"/>
    <n v="0"/>
    <n v="0"/>
    <n v="0"/>
    <n v="0"/>
    <n v="0"/>
    <n v="300000"/>
    <n v="0"/>
  </r>
  <r>
    <s v="21375106"/>
    <s v="MUSEO DE ARTE Y DISEÑO CONTEMPORÁNEO"/>
    <x v="10"/>
    <s v="001"/>
    <x v="61"/>
    <s v="SERVICIOS DIVERSOS"/>
    <n v="250000"/>
    <n v="50000"/>
    <n v="50000"/>
    <n v="0"/>
    <n v="0"/>
    <n v="0"/>
    <n v="3858"/>
    <n v="3858"/>
    <n v="46142"/>
    <n v="7.7160000000000006E-2"/>
  </r>
  <r>
    <s v="21375106"/>
    <s v="MUSEO DE ARTE Y DISEÑO CONTEMPORÁNEO"/>
    <x v="10"/>
    <s v="001"/>
    <x v="133"/>
    <s v="INTERESES MORATORIOS Y MULTAS"/>
    <n v="0"/>
    <n v="50000"/>
    <n v="50000"/>
    <n v="0"/>
    <n v="0"/>
    <n v="0"/>
    <n v="3858"/>
    <n v="3858"/>
    <n v="46142"/>
    <n v="7.7160000000000006E-2"/>
  </r>
  <r>
    <s v="21375106"/>
    <s v="MUSEO DE ARTE Y DISEÑO CONTEMPORÁNEO"/>
    <x v="10"/>
    <s v="001"/>
    <x v="153"/>
    <s v="OTROS SERVICIOS NO ESPECIFICADOS"/>
    <n v="250000"/>
    <n v="0"/>
    <n v="0"/>
    <n v="0"/>
    <n v="0"/>
    <n v="0"/>
    <n v="0"/>
    <n v="0"/>
    <n v="0"/>
    <n v="0"/>
  </r>
  <r>
    <s v="21375106"/>
    <s v="MUSEO DE ARTE Y DISEÑO CONTEMPORÁNEO"/>
    <x v="10"/>
    <s v="001"/>
    <x v="63"/>
    <s v="MATERIALES Y SUMINISTROS"/>
    <n v="10129800"/>
    <n v="19181000"/>
    <n v="19181000"/>
    <n v="0"/>
    <n v="0"/>
    <n v="0"/>
    <n v="16456291.699999999"/>
    <n v="1954387.48"/>
    <n v="2724708.3"/>
    <n v="0.85794753662478496"/>
  </r>
  <r>
    <s v="21375106"/>
    <s v="MUSEO DE ARTE Y DISEÑO CONTEMPORÁNEO"/>
    <x v="10"/>
    <s v="001"/>
    <x v="64"/>
    <s v="PRODUCTOS QUIMICOS Y CONEXOS"/>
    <n v="2030000"/>
    <n v="480000"/>
    <n v="480000"/>
    <n v="0"/>
    <n v="0"/>
    <n v="0"/>
    <n v="241848.05"/>
    <n v="241848.05"/>
    <n v="238151.95"/>
    <n v="0.50385010416666665"/>
  </r>
  <r>
    <s v="21375106"/>
    <s v="MUSEO DE ARTE Y DISEÑO CONTEMPORÁNEO"/>
    <x v="10"/>
    <s v="001"/>
    <x v="65"/>
    <s v="COMBUSTIBLES Y LUBRICANTES"/>
    <n v="480000"/>
    <n v="480000"/>
    <n v="480000"/>
    <n v="0"/>
    <n v="0"/>
    <n v="0"/>
    <n v="241848.05"/>
    <n v="241848.05"/>
    <n v="238151.95"/>
    <n v="0.50385010416666665"/>
  </r>
  <r>
    <s v="21375106"/>
    <s v="MUSEO DE ARTE Y DISEÑO CONTEMPORÁNEO"/>
    <x v="10"/>
    <s v="001"/>
    <x v="67"/>
    <s v="TINTAS, PINTURAS Y DILUYENTES"/>
    <n v="1520000"/>
    <n v="0"/>
    <n v="0"/>
    <n v="0"/>
    <n v="0"/>
    <n v="0"/>
    <n v="0"/>
    <n v="0"/>
    <n v="0"/>
    <n v="0"/>
  </r>
  <r>
    <s v="21375106"/>
    <s v="MUSEO DE ARTE Y DISEÑO CONTEMPORÁNEO"/>
    <x v="10"/>
    <s v="001"/>
    <x v="68"/>
    <s v="OTROS PRODUCTOS QUIMICOS Y CONEXOS"/>
    <n v="30000"/>
    <n v="0"/>
    <n v="0"/>
    <n v="0"/>
    <n v="0"/>
    <n v="0"/>
    <n v="0"/>
    <n v="0"/>
    <n v="0"/>
    <n v="0"/>
  </r>
  <r>
    <s v="21375106"/>
    <s v="MUSEO DE ARTE Y DISEÑO CONTEMPORÁNEO"/>
    <x v="10"/>
    <s v="001"/>
    <x v="72"/>
    <s v="MATERIALES Y PROD DE USO EN LA CONSTRUC Y MANT."/>
    <n v="4068800"/>
    <n v="16600000"/>
    <n v="16600000"/>
    <n v="0"/>
    <n v="0"/>
    <n v="0"/>
    <n v="16163593.65"/>
    <n v="1661689.43"/>
    <n v="436406.35"/>
    <n v="0.97371046084337354"/>
  </r>
  <r>
    <s v="21375106"/>
    <s v="MUSEO DE ARTE Y DISEÑO CONTEMPORÁNEO"/>
    <x v="10"/>
    <s v="001"/>
    <x v="73"/>
    <s v="MATERIALES Y PRODUCTOS METALICOS"/>
    <n v="900000"/>
    <n v="700000"/>
    <n v="700000"/>
    <n v="0"/>
    <n v="0"/>
    <n v="0"/>
    <n v="611330"/>
    <n v="611330"/>
    <n v="88670"/>
    <n v="0.87332857142857145"/>
  </r>
  <r>
    <s v="21375106"/>
    <s v="MUSEO DE ARTE Y DISEÑO CONTEMPORÁNEO"/>
    <x v="10"/>
    <s v="001"/>
    <x v="154"/>
    <s v="MATERIALES Y PRODUCTOS MINERALES Y ASFALTICOS"/>
    <n v="118800"/>
    <n v="0"/>
    <n v="0"/>
    <n v="0"/>
    <n v="0"/>
    <n v="0"/>
    <n v="0"/>
    <n v="0"/>
    <n v="0"/>
    <n v="0"/>
  </r>
  <r>
    <s v="21375106"/>
    <s v="MUSEO DE ARTE Y DISEÑO CONTEMPORÁNEO"/>
    <x v="10"/>
    <s v="001"/>
    <x v="155"/>
    <s v="MADERA Y SUS DERIVADOS"/>
    <n v="1000000"/>
    <n v="0"/>
    <n v="0"/>
    <n v="0"/>
    <n v="0"/>
    <n v="0"/>
    <n v="0"/>
    <n v="0"/>
    <n v="0"/>
    <n v="0"/>
  </r>
  <r>
    <s v="21375106"/>
    <s v="MUSEO DE ARTE Y DISEÑO CONTEMPORÁNEO"/>
    <x v="10"/>
    <s v="001"/>
    <x v="74"/>
    <s v="MAT. Y PROD. ELECTRICOS, TELEFONICOS Y DE COMPUTO"/>
    <n v="1100000"/>
    <n v="15100000"/>
    <n v="15100000"/>
    <n v="0"/>
    <n v="0"/>
    <n v="0"/>
    <n v="14988789.58"/>
    <n v="486885.36"/>
    <n v="111210.42"/>
    <n v="0.99263507152317876"/>
  </r>
  <r>
    <s v="21375106"/>
    <s v="MUSEO DE ARTE Y DISEÑO CONTEMPORÁNEO"/>
    <x v="10"/>
    <s v="001"/>
    <x v="75"/>
    <s v="MATERIALES Y PRODUCTOS DE PLASTICO"/>
    <n v="150000"/>
    <n v="150000"/>
    <n v="150000"/>
    <n v="0"/>
    <n v="0"/>
    <n v="0"/>
    <n v="112293.75"/>
    <n v="112293.75"/>
    <n v="37706.25"/>
    <n v="0.74862499999999998"/>
  </r>
  <r>
    <s v="21375106"/>
    <s v="MUSEO DE ARTE Y DISEÑO CONTEMPORÁNEO"/>
    <x v="10"/>
    <s v="001"/>
    <x v="76"/>
    <s v="OTROS MAT. Y PROD.DE USO EN LA CONSTRU. Y MANTENIM"/>
    <n v="800000"/>
    <n v="650000"/>
    <n v="650000"/>
    <n v="0"/>
    <n v="0"/>
    <n v="0"/>
    <n v="451180.32"/>
    <n v="451180.32"/>
    <n v="198819.68"/>
    <n v="0.69412356923076923"/>
  </r>
  <r>
    <s v="21375106"/>
    <s v="MUSEO DE ARTE Y DISEÑO CONTEMPORÁNEO"/>
    <x v="10"/>
    <s v="001"/>
    <x v="77"/>
    <s v="HERRAMIENTAS, REPUESTOS Y ACCESORIOS"/>
    <n v="1100000"/>
    <n v="1070000"/>
    <n v="1070000"/>
    <n v="0"/>
    <n v="0"/>
    <n v="0"/>
    <n v="50850"/>
    <n v="50850"/>
    <n v="1019150"/>
    <n v="4.7523364485981309E-2"/>
  </r>
  <r>
    <s v="21375106"/>
    <s v="MUSEO DE ARTE Y DISEÑO CONTEMPORÁNEO"/>
    <x v="10"/>
    <s v="001"/>
    <x v="78"/>
    <s v="HERRAMIENTAS E INSTRUMENTOS"/>
    <n v="300000"/>
    <n v="300000"/>
    <n v="300000"/>
    <n v="0"/>
    <n v="0"/>
    <n v="0"/>
    <n v="50850"/>
    <n v="50850"/>
    <n v="249150"/>
    <n v="0.16950000000000001"/>
  </r>
  <r>
    <s v="21375106"/>
    <s v="MUSEO DE ARTE Y DISEÑO CONTEMPORÁNEO"/>
    <x v="10"/>
    <s v="001"/>
    <x v="79"/>
    <s v="REPUESTOS Y ACCESORIOS"/>
    <n v="800000"/>
    <n v="770000"/>
    <n v="770000"/>
    <n v="0"/>
    <n v="0"/>
    <n v="0"/>
    <n v="0"/>
    <n v="0"/>
    <n v="770000"/>
    <n v="0"/>
  </r>
  <r>
    <s v="21375106"/>
    <s v="MUSEO DE ARTE Y DISEÑO CONTEMPORÁNEO"/>
    <x v="10"/>
    <s v="001"/>
    <x v="80"/>
    <s v="UTILES, MATERIALES Y SUMINISTROS DIVERSOS"/>
    <n v="2931000"/>
    <n v="1031000"/>
    <n v="1031000"/>
    <n v="0"/>
    <n v="0"/>
    <n v="0"/>
    <n v="0"/>
    <n v="0"/>
    <n v="1031000"/>
    <n v="0"/>
  </r>
  <r>
    <s v="21375106"/>
    <s v="MUSEO DE ARTE Y DISEÑO CONTEMPORÁNEO"/>
    <x v="10"/>
    <s v="001"/>
    <x v="81"/>
    <s v="UTILES Y MATERIALES DE OFICINA Y COMPUTO"/>
    <n v="200000"/>
    <n v="150000"/>
    <n v="150000"/>
    <n v="0"/>
    <n v="0"/>
    <n v="0"/>
    <n v="0"/>
    <n v="0"/>
    <n v="150000"/>
    <n v="0"/>
  </r>
  <r>
    <s v="21375106"/>
    <s v="MUSEO DE ARTE Y DISEÑO CONTEMPORÁNEO"/>
    <x v="10"/>
    <s v="001"/>
    <x v="83"/>
    <s v="PRODUCTOS DE PAPEL, CARTON E IMPRESOS"/>
    <n v="500000"/>
    <n v="0"/>
    <n v="0"/>
    <n v="0"/>
    <n v="0"/>
    <n v="0"/>
    <n v="0"/>
    <n v="0"/>
    <n v="0"/>
    <n v="0"/>
  </r>
  <r>
    <s v="21375106"/>
    <s v="MUSEO DE ARTE Y DISEÑO CONTEMPORÁNEO"/>
    <x v="10"/>
    <s v="001"/>
    <x v="84"/>
    <s v="TEXTILES Y VESTUARIO"/>
    <n v="1000000"/>
    <n v="800000"/>
    <n v="800000"/>
    <n v="0"/>
    <n v="0"/>
    <n v="0"/>
    <n v="0"/>
    <n v="0"/>
    <n v="800000"/>
    <n v="0"/>
  </r>
  <r>
    <s v="21375106"/>
    <s v="MUSEO DE ARTE Y DISEÑO CONTEMPORÁNEO"/>
    <x v="10"/>
    <s v="001"/>
    <x v="85"/>
    <s v="UTILES Y MATERIALES DE LIMPIEZA"/>
    <n v="650000"/>
    <n v="0"/>
    <n v="0"/>
    <n v="0"/>
    <n v="0"/>
    <n v="0"/>
    <n v="0"/>
    <n v="0"/>
    <n v="0"/>
    <n v="0"/>
  </r>
  <r>
    <s v="21375106"/>
    <s v="MUSEO DE ARTE Y DISEÑO CONTEMPORÁNEO"/>
    <x v="10"/>
    <s v="001"/>
    <x v="86"/>
    <s v="UTILES Y MATERIALES DE RESGUARDO Y SEGURIDAD"/>
    <n v="81000"/>
    <n v="81000"/>
    <n v="81000"/>
    <n v="0"/>
    <n v="0"/>
    <n v="0"/>
    <n v="0"/>
    <n v="0"/>
    <n v="81000"/>
    <n v="0"/>
  </r>
  <r>
    <s v="21375106"/>
    <s v="MUSEO DE ARTE Y DISEÑO CONTEMPORÁNEO"/>
    <x v="10"/>
    <s v="001"/>
    <x v="87"/>
    <s v="OTROS UTILES, MATERIALES Y SUMINISTROS DIVERSOS"/>
    <n v="500000"/>
    <n v="0"/>
    <n v="0"/>
    <n v="0"/>
    <n v="0"/>
    <n v="0"/>
    <n v="0"/>
    <n v="0"/>
    <n v="0"/>
    <n v="0"/>
  </r>
  <r>
    <s v="21375106"/>
    <s v="MUSEO DE ARTE Y DISEÑO CONTEMPORÁNEO"/>
    <x v="10"/>
    <s v="001"/>
    <x v="88"/>
    <s v="TRANSFERENCIAS CORRIENTES"/>
    <n v="21084777"/>
    <n v="20996809"/>
    <n v="20996809"/>
    <n v="0"/>
    <n v="0"/>
    <n v="0"/>
    <n v="20003931.050000001"/>
    <n v="19257230.289999999"/>
    <n v="992877.95"/>
    <n v="0.95271291223347321"/>
  </r>
  <r>
    <s v="21375106"/>
    <s v="MUSEO DE ARTE Y DISEÑO CONTEMPORÁNEO"/>
    <x v="10"/>
    <s v="001"/>
    <x v="89"/>
    <s v="TRANSFERENCIAS CORRIENTES AL SECTOR PUBLICO"/>
    <n v="3984777"/>
    <n v="3896809"/>
    <n v="3896809"/>
    <n v="0"/>
    <n v="0"/>
    <n v="0"/>
    <n v="3277735.35"/>
    <n v="2531034.59"/>
    <n v="619073.65"/>
    <n v="0.84113318102067614"/>
  </r>
  <r>
    <s v="21375106"/>
    <s v="MUSEO DE ARTE Y DISEÑO CONTEMPORÁNEO"/>
    <x v="10"/>
    <s v="001"/>
    <x v="196"/>
    <s v="CCSS CONTRIBUCION ESTATAL SEGURO PENSIONES (CONTRIBUCION ESTATAL AL SEGURO DE PENSIONES, SEGUN LEY NO. 17 DEL 22 DE OCTUBRE DE 1943, LEY"/>
    <n v="3437417"/>
    <n v="3343544"/>
    <n v="3343544"/>
    <n v="0"/>
    <n v="0"/>
    <n v="0"/>
    <n v="2827497.45"/>
    <n v="2183364.9900000002"/>
    <n v="516046.55"/>
    <n v="0.84565881292425049"/>
  </r>
  <r>
    <s v="21375106"/>
    <s v="MUSEO DE ARTE Y DISEÑO CONTEMPORÁNEO"/>
    <x v="10"/>
    <s v="001"/>
    <x v="197"/>
    <s v="CCSS CONTRIBUCION ESTATAL SEGURO SALUD (CONTRIBUCION ESTATAL AL SEGURO DE SALUD, SEGUN LEY NO. 17 DEL 22 DE OCTUBRE DE 1943, LEY"/>
    <n v="547360"/>
    <n v="553265"/>
    <n v="553265"/>
    <n v="0"/>
    <n v="0"/>
    <n v="0"/>
    <n v="450237.9"/>
    <n v="347669.6"/>
    <n v="103027.1"/>
    <n v="0.8137834491608904"/>
  </r>
  <r>
    <s v="21375106"/>
    <s v="MUSEO DE ARTE Y DISEÑO CONTEMPORÁNEO"/>
    <x v="10"/>
    <s v="001"/>
    <x v="93"/>
    <s v="TRANSFERENCIAS CORRIENTES A PERSONAS"/>
    <n v="15000000"/>
    <n v="15000000"/>
    <n v="15000000"/>
    <n v="0"/>
    <n v="0"/>
    <n v="0"/>
    <n v="15000000"/>
    <n v="15000000"/>
    <n v="0"/>
    <n v="1"/>
  </r>
  <r>
    <s v="21375106"/>
    <s v="MUSEO DE ARTE Y DISEÑO CONTEMPORÁNEO"/>
    <x v="10"/>
    <s v="001"/>
    <x v="95"/>
    <s v="OTRAS TRANSFERENCIAS A PERSONAS"/>
    <n v="15000000"/>
    <n v="15000000"/>
    <n v="15000000"/>
    <n v="0"/>
    <n v="0"/>
    <n v="0"/>
    <n v="15000000"/>
    <n v="15000000"/>
    <n v="0"/>
    <n v="1"/>
  </r>
  <r>
    <s v="21375106"/>
    <s v="MUSEO DE ARTE Y DISEÑO CONTEMPORÁNEO"/>
    <x v="10"/>
    <s v="001"/>
    <x v="96"/>
    <s v="PRESTACIONES"/>
    <n v="2100000"/>
    <n v="2100000"/>
    <n v="2100000"/>
    <n v="0"/>
    <n v="0"/>
    <n v="0"/>
    <n v="1726195.7"/>
    <n v="1726195.7"/>
    <n v="373804.3"/>
    <n v="0.82199795238095241"/>
  </r>
  <r>
    <s v="21375106"/>
    <s v="MUSEO DE ARTE Y DISEÑO CONTEMPORÁNEO"/>
    <x v="10"/>
    <s v="001"/>
    <x v="97"/>
    <s v="PRESTACIONES LEGALES"/>
    <n v="800000"/>
    <n v="0"/>
    <n v="0"/>
    <n v="0"/>
    <n v="0"/>
    <n v="0"/>
    <n v="0"/>
    <n v="0"/>
    <n v="0"/>
    <n v="0"/>
  </r>
  <r>
    <s v="21375106"/>
    <s v="MUSEO DE ARTE Y DISEÑO CONTEMPORÁNEO"/>
    <x v="10"/>
    <s v="001"/>
    <x v="98"/>
    <s v="OTRAS PRESTACIONES"/>
    <n v="1300000"/>
    <n v="2100000"/>
    <n v="2100000"/>
    <n v="0"/>
    <n v="0"/>
    <n v="0"/>
    <n v="1726195.7"/>
    <n v="1726195.7"/>
    <n v="373804.3"/>
    <n v="0.82199795238095241"/>
  </r>
  <r>
    <s v="21375106"/>
    <s v="MUSEO DE ARTE Y DISEÑO CONTEMPORÁNEO"/>
    <x v="10"/>
    <s v="280"/>
    <x v="111"/>
    <s v="BIENES DURADEROS"/>
    <n v="25786000"/>
    <n v="17576049"/>
    <n v="17576049"/>
    <n v="0"/>
    <n v="0"/>
    <n v="0"/>
    <n v="13912499.73"/>
    <n v="13760061.359999999"/>
    <n v="3663549.27"/>
    <n v="0.79156013561409622"/>
  </r>
  <r>
    <s v="21375106"/>
    <s v="MUSEO DE ARTE Y DISEÑO CONTEMPORÁNEO"/>
    <x v="10"/>
    <s v="280"/>
    <x v="112"/>
    <s v="MAQUINARIA, EQUIPO Y MOBILIARIO"/>
    <n v="19758000"/>
    <n v="14340000"/>
    <n v="14340000"/>
    <n v="0"/>
    <n v="0"/>
    <n v="0"/>
    <n v="13071681.060000001"/>
    <n v="12922079.16"/>
    <n v="1268318.94"/>
    <n v="0.911553769874477"/>
  </r>
  <r>
    <s v="21375106"/>
    <s v="MUSEO DE ARTE Y DISEÑO CONTEMPORÁNEO"/>
    <x v="10"/>
    <s v="280"/>
    <x v="114"/>
    <s v="EQUIPO DE COMUNICACION"/>
    <n v="4480000"/>
    <n v="4480000"/>
    <n v="4480000"/>
    <n v="0"/>
    <n v="0"/>
    <n v="0"/>
    <n v="4127965.6"/>
    <n v="4127965.39"/>
    <n v="352034.4"/>
    <n v="0.9214208928571429"/>
  </r>
  <r>
    <s v="21375106"/>
    <s v="MUSEO DE ARTE Y DISEÑO CONTEMPORÁNEO"/>
    <x v="10"/>
    <s v="280"/>
    <x v="116"/>
    <s v="EQUIPO Y PROGRAMAS DE COMPUTO"/>
    <n v="15264000"/>
    <n v="9860000"/>
    <n v="9860000"/>
    <n v="0"/>
    <n v="0"/>
    <n v="0"/>
    <n v="8943715.4600000009"/>
    <n v="8794113.7699999996"/>
    <n v="916284.54"/>
    <n v="0.90707053346855993"/>
  </r>
  <r>
    <s v="21375106"/>
    <s v="MUSEO DE ARTE Y DISEÑO CONTEMPORÁNEO"/>
    <x v="10"/>
    <s v="280"/>
    <x v="198"/>
    <s v="EQUIPO SANITARIO, DE LABORATORIO E INVESTIGACION"/>
    <n v="14000"/>
    <n v="0"/>
    <n v="0"/>
    <n v="0"/>
    <n v="0"/>
    <n v="0"/>
    <n v="0"/>
    <n v="0"/>
    <n v="0"/>
    <n v="0"/>
  </r>
  <r>
    <s v="21375106"/>
    <s v="MUSEO DE ARTE Y DISEÑO CONTEMPORÁNEO"/>
    <x v="10"/>
    <s v="280"/>
    <x v="120"/>
    <s v="BIENES DURADEROS DIVERSOS"/>
    <n v="6028000"/>
    <n v="3236049"/>
    <n v="3236049"/>
    <n v="0"/>
    <n v="0"/>
    <n v="0"/>
    <n v="840818.67"/>
    <n v="837982.2"/>
    <n v="2395230.33"/>
    <n v="0.25982878194984071"/>
  </r>
  <r>
    <s v="21375106"/>
    <s v="MUSEO DE ARTE Y DISEÑO CONTEMPORÁNEO"/>
    <x v="10"/>
    <s v="280"/>
    <x v="121"/>
    <s v="BIENES INTANGIBLES"/>
    <n v="6028000"/>
    <n v="3236049"/>
    <n v="3236049"/>
    <n v="0"/>
    <n v="0"/>
    <n v="0"/>
    <n v="840818.67"/>
    <n v="837982.2"/>
    <n v="2395230.33"/>
    <n v="0.25982878194984071"/>
  </r>
  <r>
    <s v="21375107"/>
    <s v="CENTRO C.H. JOSÉ FIGUERES FERRER"/>
    <x v="11"/>
    <s v="001"/>
    <x v="0"/>
    <s v=""/>
    <n v="180396029"/>
    <n v="178896029"/>
    <n v="178896029"/>
    <n v="0"/>
    <n v="0"/>
    <n v="0"/>
    <n v="155565061.05000001"/>
    <n v="135328679.69"/>
    <n v="23330967.949999999"/>
    <n v="0.86958364542569033"/>
  </r>
  <r>
    <s v="21375107"/>
    <s v="CENTRO CULTURAL E HISTÓRICO JOSÉ FIGUERE"/>
    <x v="12"/>
    <s v="001"/>
    <x v="1"/>
    <s v="REMUNERACIONES"/>
    <n v="125751114"/>
    <n v="130017561"/>
    <n v="130017561"/>
    <n v="0"/>
    <n v="0"/>
    <n v="0"/>
    <n v="118661836.06"/>
    <n v="108268305.33"/>
    <n v="11355724.939999999"/>
    <n v="0.91266006797343324"/>
  </r>
  <r>
    <s v="21375107"/>
    <s v="CENTRO CULTURAL E HISTÓRICO JOSÉ FIGUERE"/>
    <x v="12"/>
    <s v="001"/>
    <x v="2"/>
    <s v="REMUNERACIONES BASICAS"/>
    <n v="60894050"/>
    <n v="64820735"/>
    <n v="64820735"/>
    <n v="0"/>
    <n v="0"/>
    <n v="0"/>
    <n v="57879289.909999996"/>
    <n v="57341992.259999998"/>
    <n v="6941445.0899999999"/>
    <n v="0.89291319991974782"/>
  </r>
  <r>
    <s v="21375107"/>
    <s v="CENTRO CULTURAL E HISTÓRICO JOSÉ FIGUERE"/>
    <x v="12"/>
    <s v="001"/>
    <x v="3"/>
    <s v="SUELDOS PARA CARGOS FIJOS"/>
    <n v="60894050"/>
    <n v="64820735"/>
    <n v="64820735"/>
    <n v="0"/>
    <n v="0"/>
    <n v="0"/>
    <n v="57879289.909999996"/>
    <n v="57341992.259999998"/>
    <n v="6941445.0899999999"/>
    <n v="0.89291319991974782"/>
  </r>
  <r>
    <s v="21375107"/>
    <s v="CENTRO CULTURAL E HISTÓRICO JOSÉ FIGUERE"/>
    <x v="12"/>
    <s v="001"/>
    <x v="5"/>
    <s v="REMUNERACIONES EVENTUALES"/>
    <n v="700000"/>
    <n v="700000"/>
    <n v="700000"/>
    <n v="0"/>
    <n v="0"/>
    <n v="0"/>
    <n v="662889.06999999995"/>
    <n v="661831.32999999996"/>
    <n v="37110.93"/>
    <n v="0.94698438571428567"/>
  </r>
  <r>
    <s v="21375107"/>
    <s v="CENTRO CULTURAL E HISTÓRICO JOSÉ FIGUERE"/>
    <x v="12"/>
    <s v="001"/>
    <x v="6"/>
    <s v="TIEMPO EXTRAORDINARIO"/>
    <n v="700000"/>
    <n v="700000"/>
    <n v="700000"/>
    <n v="0"/>
    <n v="0"/>
    <n v="0"/>
    <n v="662889.06999999995"/>
    <n v="661831.32999999996"/>
    <n v="37110.93"/>
    <n v="0.94698438571428567"/>
  </r>
  <r>
    <s v="21375107"/>
    <s v="CENTRO CULTURAL E HISTÓRICO JOSÉ FIGUERE"/>
    <x v="12"/>
    <s v="001"/>
    <x v="7"/>
    <s v="INCENTIVOS SALARIALES"/>
    <n v="44831160"/>
    <n v="44510229"/>
    <n v="44510229"/>
    <n v="0"/>
    <n v="0"/>
    <n v="0"/>
    <n v="40733463.079999998"/>
    <n v="32326683.739999998"/>
    <n v="3776765.92"/>
    <n v="0.9151483601668281"/>
  </r>
  <r>
    <s v="21375107"/>
    <s v="CENTRO CULTURAL E HISTÓRICO JOSÉ FIGUERE"/>
    <x v="12"/>
    <s v="001"/>
    <x v="8"/>
    <s v="RETRIBUCION POR AÑOS SERVIDOS"/>
    <n v="12500000"/>
    <n v="11951275"/>
    <n v="11951275"/>
    <n v="0"/>
    <n v="0"/>
    <n v="0"/>
    <n v="10640264.02"/>
    <n v="10536012.029999999"/>
    <n v="1311010.98"/>
    <n v="0.89030367220233819"/>
  </r>
  <r>
    <s v="21375107"/>
    <s v="CENTRO CULTURAL E HISTÓRICO JOSÉ FIGUERE"/>
    <x v="12"/>
    <s v="001"/>
    <x v="9"/>
    <s v="RESTRICCION AL EJERCICIO LIBERAL DE LA PROFESION"/>
    <n v="13029470"/>
    <n v="13029470"/>
    <n v="13029470"/>
    <n v="0"/>
    <n v="0"/>
    <n v="0"/>
    <n v="11902724.720000001"/>
    <n v="11792619.92"/>
    <n v="1126745.28"/>
    <n v="0.91352332213052412"/>
  </r>
  <r>
    <s v="21375107"/>
    <s v="CENTRO CULTURAL E HISTÓRICO JOSÉ FIGUERE"/>
    <x v="12"/>
    <s v="001"/>
    <x v="10"/>
    <s v="DECIMOTERCER MES"/>
    <n v="8174569"/>
    <n v="8402363"/>
    <n v="8402363"/>
    <n v="0"/>
    <n v="0"/>
    <n v="0"/>
    <n v="8201767.6600000001"/>
    <n v="43056.66"/>
    <n v="200595.34"/>
    <n v="0.97612631827499008"/>
  </r>
  <r>
    <s v="21375107"/>
    <s v="CENTRO CULTURAL E HISTÓRICO JOSÉ FIGUERE"/>
    <x v="12"/>
    <s v="001"/>
    <x v="11"/>
    <s v="SALARIO ESCOLAR"/>
    <n v="7127121"/>
    <n v="7127121"/>
    <n v="7127121"/>
    <n v="0"/>
    <n v="0"/>
    <n v="0"/>
    <n v="6515228.6200000001"/>
    <n v="6515228.6200000001"/>
    <n v="611892.38"/>
    <n v="0.91414592512179882"/>
  </r>
  <r>
    <s v="21375107"/>
    <s v="CENTRO CULTURAL E HISTÓRICO JOSÉ FIGUERE"/>
    <x v="12"/>
    <s v="001"/>
    <x v="12"/>
    <s v="OTROS INCENTIVOS SALARIALES"/>
    <n v="4000000"/>
    <n v="4000000"/>
    <n v="4000000"/>
    <n v="0"/>
    <n v="0"/>
    <n v="0"/>
    <n v="3473478.06"/>
    <n v="3439766.51"/>
    <n v="526521.93999999994"/>
    <n v="0.86836951500000004"/>
  </r>
  <r>
    <s v="21375107"/>
    <s v="CENTRO CULTURAL E HISTÓRICO JOSÉ FIGUERE"/>
    <x v="12"/>
    <s v="001"/>
    <x v="13"/>
    <s v="CONTRIB. PATRONALES AL DES. Y LA SEGURIDAD SOCIAL"/>
    <n v="9579439"/>
    <n v="9968966"/>
    <n v="9968966"/>
    <n v="0"/>
    <n v="0"/>
    <n v="0"/>
    <n v="9520229"/>
    <n v="8663392"/>
    <n v="448737"/>
    <n v="0.95498660543129543"/>
  </r>
  <r>
    <s v="21375107"/>
    <s v="CENTRO CULTURAL E HISTÓRICO JOSÉ FIGUERE"/>
    <x v="12"/>
    <s v="001"/>
    <x v="199"/>
    <s v="CCSS CONTRIBUCION PATRONAL SEGURO SALUD (CONTRIBUCION PATRONAL SEGURO DE SALUD, SEGUN LEY NO. 17 DEL 22 DE OCTUBRE DE 1943, LEY"/>
    <n v="9088185"/>
    <n v="9341036"/>
    <n v="9341036"/>
    <n v="0"/>
    <n v="0"/>
    <n v="0"/>
    <n v="9116528"/>
    <n v="8435408"/>
    <n v="224508"/>
    <n v="0.97596540683495925"/>
  </r>
  <r>
    <s v="21375107"/>
    <s v="CENTRO CULTURAL E HISTÓRICO JOSÉ FIGUERE"/>
    <x v="12"/>
    <s v="001"/>
    <x v="200"/>
    <s v="BANCO POPULAR Y DE DESARROLLO COMUNAL. (BPDC) (SEGUN LEY NO. 4351 DEL 11 DE JULIO DE 1969, LEY ORGANICA DEL B.P.D.C.)."/>
    <n v="491254"/>
    <n v="627930"/>
    <n v="627930"/>
    <n v="0"/>
    <n v="0"/>
    <n v="0"/>
    <n v="403701"/>
    <n v="227984"/>
    <n v="224229"/>
    <n v="0.642907648941761"/>
  </r>
  <r>
    <s v="21375107"/>
    <s v="CENTRO CULTURAL E HISTÓRICO JOSÉ FIGUERE"/>
    <x v="12"/>
    <s v="001"/>
    <x v="16"/>
    <s v="CONTRIB PATRONALES A FOND PENS Y OTROS FOND CAPIT."/>
    <n v="9746465"/>
    <n v="10017631"/>
    <n v="10017631"/>
    <n v="0"/>
    <n v="0"/>
    <n v="0"/>
    <n v="9865965"/>
    <n v="9274406"/>
    <n v="151666"/>
    <n v="0.98486009316973244"/>
  </r>
  <r>
    <s v="21375107"/>
    <s v="CENTRO CULTURAL E HISTÓRICO JOSÉ FIGUERE"/>
    <x v="12"/>
    <s v="001"/>
    <x v="201"/>
    <s v="CCSS CONTRIBUCION PATRONAL SEGURO PENSIONES (CONTRIBUCION PATRONAL SEGURO DE PENSIONES, SEGUN LEY NO. 17 DEL 22 DE OCTUBRE DE 1943, LEY"/>
    <n v="5325185"/>
    <n v="5473342"/>
    <n v="5473342"/>
    <n v="0"/>
    <n v="0"/>
    <n v="0"/>
    <n v="5341793"/>
    <n v="4942693"/>
    <n v="131549"/>
    <n v="0.97596550699737017"/>
  </r>
  <r>
    <s v="21375107"/>
    <s v="CENTRO CULTURAL E HISTÓRICO JOSÉ FIGUERE"/>
    <x v="12"/>
    <s v="001"/>
    <x v="202"/>
    <s v="CCSS APORTE PATRONAL REGIMEN PENSIONES (APORTE PATRONAL AL REGIMEN DE PENSIONES, SEGUN LEY DE PROTECCION AL TRABAJADOR NO. 7983 DEL 16"/>
    <n v="2947520"/>
    <n v="3029526"/>
    <n v="3029526"/>
    <n v="0"/>
    <n v="0"/>
    <n v="0"/>
    <n v="3029526"/>
    <n v="2947520"/>
    <n v="0"/>
    <n v="1"/>
  </r>
  <r>
    <s v="21375107"/>
    <s v="CENTRO CULTURAL E HISTÓRICO JOSÉ FIGUERE"/>
    <x v="12"/>
    <s v="001"/>
    <x v="203"/>
    <s v="CCSS APORTE PATRONAL FONDO CAPITALIZACION LABORAL (APORTE PATRONAL AL FONDO DE CAPITALIZACION LABORAL, SEGUN LEY DE PROTECCION AL TRABAJADOR"/>
    <n v="1473760"/>
    <n v="1514763"/>
    <n v="1514763"/>
    <n v="0"/>
    <n v="0"/>
    <n v="0"/>
    <n v="1494646"/>
    <n v="1384193"/>
    <n v="20117"/>
    <n v="0.9867193745820303"/>
  </r>
  <r>
    <s v="21375107"/>
    <s v="CENTRO CULTURAL E HISTÓRICO JOSÉ FIGUERE"/>
    <x v="12"/>
    <s v="001"/>
    <x v="21"/>
    <s v="SERVICIOS"/>
    <n v="37605321"/>
    <n v="31018519"/>
    <n v="31018519"/>
    <n v="0"/>
    <n v="0"/>
    <n v="0"/>
    <n v="23949654.050000001"/>
    <n v="14106803.42"/>
    <n v="7068864.9500000002"/>
    <n v="0.77210823798518557"/>
  </r>
  <r>
    <s v="21375107"/>
    <s v="CENTRO CULTURAL E HISTÓRICO JOSÉ FIGUERE"/>
    <x v="12"/>
    <s v="001"/>
    <x v="22"/>
    <s v="ALQUILERES"/>
    <n v="51877"/>
    <n v="51877"/>
    <n v="51877"/>
    <n v="0"/>
    <n v="0"/>
    <n v="0"/>
    <n v="0"/>
    <n v="0"/>
    <n v="51877"/>
    <n v="0"/>
  </r>
  <r>
    <s v="21375107"/>
    <s v="CENTRO CULTURAL E HISTÓRICO JOSÉ FIGUERE"/>
    <x v="12"/>
    <s v="001"/>
    <x v="166"/>
    <s v="ALQUILER DE EDIFICIOS, LOCALES Y TERRENOS"/>
    <n v="51877"/>
    <n v="51877"/>
    <n v="51877"/>
    <n v="0"/>
    <n v="0"/>
    <n v="0"/>
    <n v="0"/>
    <n v="0"/>
    <n v="51877"/>
    <n v="0"/>
  </r>
  <r>
    <s v="21375107"/>
    <s v="CENTRO CULTURAL E HISTÓRICO JOSÉ FIGUERE"/>
    <x v="12"/>
    <s v="001"/>
    <x v="24"/>
    <s v="SERVICIOS BASICOS"/>
    <n v="2730000"/>
    <n v="3208120"/>
    <n v="3208120"/>
    <n v="0"/>
    <n v="0"/>
    <n v="0"/>
    <n v="2455229.9500000002"/>
    <n v="2455229.9500000002"/>
    <n v="752890.05"/>
    <n v="0.76531736655736071"/>
  </r>
  <r>
    <s v="21375107"/>
    <s v="CENTRO CULTURAL E HISTÓRICO JOSÉ FIGUERE"/>
    <x v="12"/>
    <s v="001"/>
    <x v="25"/>
    <s v="SERVICIO DE AGUA Y ALCANTARILLADO"/>
    <n v="720000"/>
    <n v="1120000"/>
    <n v="1120000"/>
    <n v="0"/>
    <n v="0"/>
    <n v="0"/>
    <n v="696287"/>
    <n v="696287"/>
    <n v="423713"/>
    <n v="0.6216848214285714"/>
  </r>
  <r>
    <s v="21375107"/>
    <s v="CENTRO CULTURAL E HISTÓRICO JOSÉ FIGUERE"/>
    <x v="12"/>
    <s v="001"/>
    <x v="26"/>
    <s v="SERVICIO DE ENERGIA ELECTRICA"/>
    <n v="960000"/>
    <n v="1060000"/>
    <n v="1060000"/>
    <n v="0"/>
    <n v="0"/>
    <n v="0"/>
    <n v="884900"/>
    <n v="884900"/>
    <n v="175100"/>
    <n v="0.83481132075471698"/>
  </r>
  <r>
    <s v="21375107"/>
    <s v="CENTRO CULTURAL E HISTÓRICO JOSÉ FIGUERE"/>
    <x v="12"/>
    <s v="001"/>
    <x v="28"/>
    <s v="SERVICIO DE TELECOMUNICACIONES"/>
    <n v="720000"/>
    <n v="720000"/>
    <n v="720000"/>
    <n v="0"/>
    <n v="0"/>
    <n v="0"/>
    <n v="565923.64"/>
    <n v="565923.64"/>
    <n v="154076.35999999999"/>
    <n v="0.78600505555555555"/>
  </r>
  <r>
    <s v="21375107"/>
    <s v="CENTRO CULTURAL E HISTÓRICO JOSÉ FIGUERE"/>
    <x v="12"/>
    <s v="001"/>
    <x v="29"/>
    <s v="OTROS SERVICIOS BASICOS"/>
    <n v="330000"/>
    <n v="308120"/>
    <n v="308120"/>
    <n v="0"/>
    <n v="0"/>
    <n v="0"/>
    <n v="308119.31"/>
    <n v="308119.31"/>
    <n v="0.69"/>
    <n v="0.99999776061274825"/>
  </r>
  <r>
    <s v="21375107"/>
    <s v="CENTRO CULTURAL E HISTÓRICO JOSÉ FIGUERE"/>
    <x v="12"/>
    <s v="001"/>
    <x v="30"/>
    <s v="SERVICIOS COMERCIALES Y FINANCIEROS"/>
    <n v="3800000"/>
    <n v="2000000"/>
    <n v="2000000"/>
    <n v="0"/>
    <n v="0"/>
    <n v="0"/>
    <n v="1681199.54"/>
    <n v="1681199.54"/>
    <n v="318800.46000000002"/>
    <n v="0.84059976999999997"/>
  </r>
  <r>
    <s v="21375107"/>
    <s v="CENTRO CULTURAL E HISTÓRICO JOSÉ FIGUERE"/>
    <x v="12"/>
    <s v="001"/>
    <x v="31"/>
    <s v="INFORMACION"/>
    <n v="200000"/>
    <n v="200000"/>
    <n v="200000"/>
    <n v="0"/>
    <n v="0"/>
    <n v="0"/>
    <n v="176178.3"/>
    <n v="176178.3"/>
    <n v="23821.7"/>
    <n v="0.88089149999999994"/>
  </r>
  <r>
    <s v="21375107"/>
    <s v="CENTRO CULTURAL E HISTÓRICO JOSÉ FIGUERE"/>
    <x v="12"/>
    <s v="001"/>
    <x v="33"/>
    <s v="IMPRESION, ENCUADERNACION Y OTROS"/>
    <n v="1000000"/>
    <n v="900000"/>
    <n v="900000"/>
    <n v="0"/>
    <n v="0"/>
    <n v="0"/>
    <n v="606030.75"/>
    <n v="606030.75"/>
    <n v="293969.25"/>
    <n v="0.67336750000000001"/>
  </r>
  <r>
    <s v="21375107"/>
    <s v="CENTRO CULTURAL E HISTÓRICO JOSÉ FIGUERE"/>
    <x v="12"/>
    <s v="001"/>
    <x v="34"/>
    <s v="COMIS. Y GASTOS POR SERV. FINANCIEROS Y COMERCIAL."/>
    <n v="2500000"/>
    <n v="900000"/>
    <n v="900000"/>
    <n v="0"/>
    <n v="0"/>
    <n v="0"/>
    <n v="898990.49"/>
    <n v="898990.49"/>
    <n v="1009.51"/>
    <n v="0.99887832222222217"/>
  </r>
  <r>
    <s v="21375107"/>
    <s v="CENTRO CULTURAL E HISTÓRICO JOSÉ FIGUERE"/>
    <x v="12"/>
    <s v="001"/>
    <x v="35"/>
    <s v="SERVICIOS DE TECNOLOGIAS DE INFORMACION"/>
    <n v="100000"/>
    <n v="0"/>
    <n v="0"/>
    <n v="0"/>
    <n v="0"/>
    <n v="0"/>
    <n v="0"/>
    <n v="0"/>
    <n v="0"/>
    <n v="0"/>
  </r>
  <r>
    <s v="21375107"/>
    <s v="CENTRO CULTURAL E HISTÓRICO JOSÉ FIGUERE"/>
    <x v="12"/>
    <s v="001"/>
    <x v="36"/>
    <s v="SERVICIOS DE GESTION Y APOYO"/>
    <n v="7500000"/>
    <n v="7500000"/>
    <n v="7500000"/>
    <n v="0"/>
    <n v="0"/>
    <n v="0"/>
    <n v="6143246.7300000004"/>
    <n v="5639168.0999999996"/>
    <n v="1356753.27"/>
    <n v="0.81909956400000006"/>
  </r>
  <r>
    <s v="21375107"/>
    <s v="CENTRO CULTURAL E HISTÓRICO JOSÉ FIGUERE"/>
    <x v="12"/>
    <s v="001"/>
    <x v="39"/>
    <s v="SERVICIOS GENERALES"/>
    <n v="7000000"/>
    <n v="7000000"/>
    <n v="7000000"/>
    <n v="0"/>
    <n v="0"/>
    <n v="0"/>
    <n v="5916144.5300000003"/>
    <n v="5412065.9000000004"/>
    <n v="1083855.47"/>
    <n v="0.8451635042857143"/>
  </r>
  <r>
    <s v="21375107"/>
    <s v="CENTRO CULTURAL E HISTÓRICO JOSÉ FIGUERE"/>
    <x v="12"/>
    <s v="001"/>
    <x v="40"/>
    <s v="OTROS SERVICIOS DE GESTION Y APOYO"/>
    <n v="500000"/>
    <n v="500000"/>
    <n v="500000"/>
    <n v="0"/>
    <n v="0"/>
    <n v="0"/>
    <n v="227102.2"/>
    <n v="227102.2"/>
    <n v="272897.8"/>
    <n v="0.45420440000000001"/>
  </r>
  <r>
    <s v="21375107"/>
    <s v="CENTRO CULTURAL E HISTÓRICO JOSÉ FIGUERE"/>
    <x v="12"/>
    <s v="001"/>
    <x v="41"/>
    <s v="GASTOS DE VIAJE Y DE TRANSPORTE"/>
    <n v="595300"/>
    <n v="695300"/>
    <n v="695300"/>
    <n v="0"/>
    <n v="0"/>
    <n v="0"/>
    <n v="627636"/>
    <n v="627636"/>
    <n v="67664"/>
    <n v="0.90268373364015531"/>
  </r>
  <r>
    <s v="21375107"/>
    <s v="CENTRO CULTURAL E HISTÓRICO JOSÉ FIGUERE"/>
    <x v="12"/>
    <s v="001"/>
    <x v="42"/>
    <s v="TRANSPORTE DENTRO DEL PAIS"/>
    <n v="100886"/>
    <n v="100886"/>
    <n v="100886"/>
    <n v="0"/>
    <n v="0"/>
    <n v="0"/>
    <n v="89336"/>
    <n v="89336"/>
    <n v="11550"/>
    <n v="0.8855143429217136"/>
  </r>
  <r>
    <s v="21375107"/>
    <s v="CENTRO CULTURAL E HISTÓRICO JOSÉ FIGUERE"/>
    <x v="12"/>
    <s v="001"/>
    <x v="43"/>
    <s v="VIATICOS DENTRO DEL PAIS"/>
    <n v="494414"/>
    <n v="594414"/>
    <n v="594414"/>
    <n v="0"/>
    <n v="0"/>
    <n v="0"/>
    <n v="538300"/>
    <n v="538300"/>
    <n v="56114"/>
    <n v="0.90559778201724728"/>
  </r>
  <r>
    <s v="21375107"/>
    <s v="CENTRO CULTURAL E HISTÓRICO JOSÉ FIGUERE"/>
    <x v="12"/>
    <s v="001"/>
    <x v="46"/>
    <s v="SEGUROS, REASEGUROS Y OTRAS OBLIGACIONES"/>
    <n v="3000000"/>
    <n v="3000000"/>
    <n v="3000000"/>
    <n v="0"/>
    <n v="0"/>
    <n v="0"/>
    <n v="2441010"/>
    <n v="2441010"/>
    <n v="558990"/>
    <n v="0.81367"/>
  </r>
  <r>
    <s v="21375107"/>
    <s v="CENTRO CULTURAL E HISTÓRICO JOSÉ FIGUERE"/>
    <x v="12"/>
    <s v="001"/>
    <x v="47"/>
    <s v="SEGUROS"/>
    <n v="3000000"/>
    <n v="3000000"/>
    <n v="3000000"/>
    <n v="0"/>
    <n v="0"/>
    <n v="0"/>
    <n v="2441010"/>
    <n v="2441010"/>
    <n v="558990"/>
    <n v="0.81367"/>
  </r>
  <r>
    <s v="21375107"/>
    <s v="CENTRO CULTURAL E HISTÓRICO JOSÉ FIGUERE"/>
    <x v="12"/>
    <s v="001"/>
    <x v="51"/>
    <s v="MANTENIMIENTO Y REPARACION"/>
    <n v="18928144"/>
    <n v="14063222"/>
    <n v="14063222"/>
    <n v="0"/>
    <n v="0"/>
    <n v="0"/>
    <n v="10433740.83"/>
    <n v="1094968.83"/>
    <n v="3629481.17"/>
    <n v="0.74191681180884439"/>
  </r>
  <r>
    <s v="21375107"/>
    <s v="CENTRO CULTURAL E HISTÓRICO JOSÉ FIGUERE"/>
    <x v="12"/>
    <s v="001"/>
    <x v="52"/>
    <s v="MANTENIMIENTO DE EDIFICIOS, LOCALES Y TERRENOS"/>
    <n v="15728144"/>
    <n v="10863222"/>
    <n v="10863222"/>
    <n v="0"/>
    <n v="0"/>
    <n v="0"/>
    <n v="9694722"/>
    <n v="355950"/>
    <n v="1168500"/>
    <n v="0.89243522778048723"/>
  </r>
  <r>
    <s v="21375107"/>
    <s v="CENTRO CULTURAL E HISTÓRICO JOSÉ FIGUERE"/>
    <x v="12"/>
    <s v="001"/>
    <x v="54"/>
    <s v="MANT. Y REPARACION DE EQUIPO DE TRANSPORTE"/>
    <n v="500000"/>
    <n v="500000"/>
    <n v="500000"/>
    <n v="0"/>
    <n v="0"/>
    <n v="0"/>
    <n v="5800.01"/>
    <n v="5800.01"/>
    <n v="494199.99"/>
    <n v="1.1600020000000001E-2"/>
  </r>
  <r>
    <s v="21375107"/>
    <s v="CENTRO CULTURAL E HISTÓRICO JOSÉ FIGUERE"/>
    <x v="12"/>
    <s v="001"/>
    <x v="55"/>
    <s v="MANT. Y REPARACION DE EQUIPO DE COMUNICAC."/>
    <n v="200000"/>
    <n v="200000"/>
    <n v="200000"/>
    <n v="0"/>
    <n v="0"/>
    <n v="0"/>
    <n v="0"/>
    <n v="0"/>
    <n v="200000"/>
    <n v="0"/>
  </r>
  <r>
    <s v="21375107"/>
    <s v="CENTRO CULTURAL E HISTÓRICO JOSÉ FIGUERE"/>
    <x v="12"/>
    <s v="001"/>
    <x v="56"/>
    <s v="MANT. Y REPARACION DE EQUIPO Y MOBILIARIO DE OFIC."/>
    <n v="1000000"/>
    <n v="1000000"/>
    <n v="1000000"/>
    <n v="0"/>
    <n v="0"/>
    <n v="0"/>
    <n v="427397.64"/>
    <n v="427397.64"/>
    <n v="572602.36"/>
    <n v="0.42739764000000002"/>
  </r>
  <r>
    <s v="21375107"/>
    <s v="CENTRO CULTURAL E HISTÓRICO JOSÉ FIGUERE"/>
    <x v="12"/>
    <s v="001"/>
    <x v="57"/>
    <s v="MANT. Y REP. DE EQUIPO DE COMPUTO Y SIST. DE INF."/>
    <n v="1000000"/>
    <n v="1000000"/>
    <n v="1000000"/>
    <n v="0"/>
    <n v="0"/>
    <n v="0"/>
    <n v="0"/>
    <n v="0"/>
    <n v="1000000"/>
    <n v="0"/>
  </r>
  <r>
    <s v="21375107"/>
    <s v="CENTRO CULTURAL E HISTÓRICO JOSÉ FIGUERE"/>
    <x v="12"/>
    <s v="001"/>
    <x v="58"/>
    <s v="MANTENIMIENTO Y REPARACION DE OTROS EQUIPOS"/>
    <n v="500000"/>
    <n v="500000"/>
    <n v="500000"/>
    <n v="0"/>
    <n v="0"/>
    <n v="0"/>
    <n v="305821.18"/>
    <n v="305821.18"/>
    <n v="194178.82"/>
    <n v="0.61164235999999994"/>
  </r>
  <r>
    <s v="21375107"/>
    <s v="CENTRO CULTURAL E HISTÓRICO JOSÉ FIGUERE"/>
    <x v="12"/>
    <s v="001"/>
    <x v="59"/>
    <s v="IMPUESTOS"/>
    <n v="1000000"/>
    <n v="500000"/>
    <n v="500000"/>
    <n v="0"/>
    <n v="0"/>
    <n v="0"/>
    <n v="167591"/>
    <n v="167591"/>
    <n v="332409"/>
    <n v="0.33518199999999998"/>
  </r>
  <r>
    <s v="21375107"/>
    <s v="CENTRO CULTURAL E HISTÓRICO JOSÉ FIGUERE"/>
    <x v="12"/>
    <s v="001"/>
    <x v="60"/>
    <s v="OTROS IMPUESTOS"/>
    <n v="1000000"/>
    <n v="500000"/>
    <n v="500000"/>
    <n v="0"/>
    <n v="0"/>
    <n v="0"/>
    <n v="167591"/>
    <n v="167591"/>
    <n v="332409"/>
    <n v="0.33518199999999998"/>
  </r>
  <r>
    <s v="21375107"/>
    <s v="CENTRO CULTURAL E HISTÓRICO JOSÉ FIGUERE"/>
    <x v="12"/>
    <s v="001"/>
    <x v="63"/>
    <s v="MATERIALES Y SUMINISTROS"/>
    <n v="6171856"/>
    <n v="5471856"/>
    <n v="5471856"/>
    <n v="0"/>
    <n v="0"/>
    <n v="0"/>
    <n v="3696800.21"/>
    <n v="3696800.21"/>
    <n v="1775055.79"/>
    <n v="0.67560261271495448"/>
  </r>
  <r>
    <s v="21375107"/>
    <s v="CENTRO CULTURAL E HISTÓRICO JOSÉ FIGUERE"/>
    <x v="12"/>
    <s v="001"/>
    <x v="64"/>
    <s v="PRODUCTOS QUIMICOS Y CONEXOS"/>
    <n v="2271856"/>
    <n v="2171856"/>
    <n v="2171856"/>
    <n v="0"/>
    <n v="0"/>
    <n v="0"/>
    <n v="1981955.43"/>
    <n v="1981955.43"/>
    <n v="189900.57"/>
    <n v="0.91256300141445834"/>
  </r>
  <r>
    <s v="21375107"/>
    <s v="CENTRO CULTURAL E HISTÓRICO JOSÉ FIGUERE"/>
    <x v="12"/>
    <s v="001"/>
    <x v="65"/>
    <s v="COMBUSTIBLES Y LUBRICANTES"/>
    <n v="1271856"/>
    <n v="1271856"/>
    <n v="1271856"/>
    <n v="0"/>
    <n v="0"/>
    <n v="0"/>
    <n v="1137440"/>
    <n v="1137440"/>
    <n v="134416"/>
    <n v="0.89431507969455659"/>
  </r>
  <r>
    <s v="21375107"/>
    <s v="CENTRO CULTURAL E HISTÓRICO JOSÉ FIGUERE"/>
    <x v="12"/>
    <s v="001"/>
    <x v="67"/>
    <s v="TINTAS, PINTURAS Y DILUYENTES"/>
    <n v="1000000"/>
    <n v="900000"/>
    <n v="900000"/>
    <n v="0"/>
    <n v="0"/>
    <n v="0"/>
    <n v="844515.43"/>
    <n v="844515.43"/>
    <n v="55484.57"/>
    <n v="0.9383504777777778"/>
  </r>
  <r>
    <s v="21375107"/>
    <s v="CENTRO CULTURAL E HISTÓRICO JOSÉ FIGUERE"/>
    <x v="12"/>
    <s v="001"/>
    <x v="69"/>
    <s v="ALIMENTOS Y PRODUCTOS AGROPECUARIOS"/>
    <n v="300000"/>
    <n v="300000"/>
    <n v="300000"/>
    <n v="0"/>
    <n v="0"/>
    <n v="0"/>
    <n v="212477"/>
    <n v="212477"/>
    <n v="87523"/>
    <n v="0.70825666666666665"/>
  </r>
  <r>
    <s v="21375107"/>
    <s v="CENTRO CULTURAL E HISTÓRICO JOSÉ FIGUERE"/>
    <x v="12"/>
    <s v="001"/>
    <x v="71"/>
    <s v="ALIMENTOS Y BEBIDAS"/>
    <n v="300000"/>
    <n v="300000"/>
    <n v="300000"/>
    <n v="0"/>
    <n v="0"/>
    <n v="0"/>
    <n v="212477"/>
    <n v="212477"/>
    <n v="87523"/>
    <n v="0.70825666666666665"/>
  </r>
  <r>
    <s v="21375107"/>
    <s v="CENTRO CULTURAL E HISTÓRICO JOSÉ FIGUERE"/>
    <x v="12"/>
    <s v="001"/>
    <x v="72"/>
    <s v="MATERIALES Y PROD DE USO EN LA CONSTRUC Y MANT."/>
    <n v="500000"/>
    <n v="400000"/>
    <n v="400000"/>
    <n v="0"/>
    <n v="0"/>
    <n v="0"/>
    <n v="212950.02"/>
    <n v="212950.02"/>
    <n v="187049.98"/>
    <n v="0.53237504999999996"/>
  </r>
  <r>
    <s v="21375107"/>
    <s v="CENTRO CULTURAL E HISTÓRICO JOSÉ FIGUERE"/>
    <x v="12"/>
    <s v="001"/>
    <x v="74"/>
    <s v="MAT. Y PROD. ELECTRICOS, TELEFONICOS Y DE COMPUTO"/>
    <n v="500000"/>
    <n v="400000"/>
    <n v="400000"/>
    <n v="0"/>
    <n v="0"/>
    <n v="0"/>
    <n v="212950.02"/>
    <n v="212950.02"/>
    <n v="187049.98"/>
    <n v="0.53237504999999996"/>
  </r>
  <r>
    <s v="21375107"/>
    <s v="CENTRO CULTURAL E HISTÓRICO JOSÉ FIGUERE"/>
    <x v="12"/>
    <s v="001"/>
    <x v="77"/>
    <s v="HERRAMIENTAS, REPUESTOS Y ACCESORIOS"/>
    <n v="1500000"/>
    <n v="1400000"/>
    <n v="1400000"/>
    <n v="0"/>
    <n v="0"/>
    <n v="0"/>
    <n v="238029.72"/>
    <n v="238029.72"/>
    <n v="1161970.28"/>
    <n v="0.17002122857142857"/>
  </r>
  <r>
    <s v="21375107"/>
    <s v="CENTRO CULTURAL E HISTÓRICO JOSÉ FIGUERE"/>
    <x v="12"/>
    <s v="001"/>
    <x v="78"/>
    <s v="HERRAMIENTAS E INSTRUMENTOS"/>
    <n v="500000"/>
    <n v="400000"/>
    <n v="400000"/>
    <n v="0"/>
    <n v="0"/>
    <n v="0"/>
    <n v="0"/>
    <n v="0"/>
    <n v="400000"/>
    <n v="0"/>
  </r>
  <r>
    <s v="21375107"/>
    <s v="CENTRO CULTURAL E HISTÓRICO JOSÉ FIGUERE"/>
    <x v="12"/>
    <s v="001"/>
    <x v="79"/>
    <s v="REPUESTOS Y ACCESORIOS"/>
    <n v="1000000"/>
    <n v="1000000"/>
    <n v="1000000"/>
    <n v="0"/>
    <n v="0"/>
    <n v="0"/>
    <n v="238029.72"/>
    <n v="238029.72"/>
    <n v="761970.28"/>
    <n v="0.23802972"/>
  </r>
  <r>
    <s v="21375107"/>
    <s v="CENTRO CULTURAL E HISTÓRICO JOSÉ FIGUERE"/>
    <x v="12"/>
    <s v="001"/>
    <x v="80"/>
    <s v="UTILES, MATERIALES Y SUMINISTROS DIVERSOS"/>
    <n v="1600000"/>
    <n v="1200000"/>
    <n v="1200000"/>
    <n v="0"/>
    <n v="0"/>
    <n v="0"/>
    <n v="1051388.04"/>
    <n v="1051388.04"/>
    <n v="148611.96"/>
    <n v="0.87615670000000001"/>
  </r>
  <r>
    <s v="21375107"/>
    <s v="CENTRO CULTURAL E HISTÓRICO JOSÉ FIGUERE"/>
    <x v="12"/>
    <s v="001"/>
    <x v="81"/>
    <s v="UTILES Y MATERIALES DE OFICINA Y COMPUTO"/>
    <n v="500000"/>
    <n v="200000"/>
    <n v="200000"/>
    <n v="0"/>
    <n v="0"/>
    <n v="0"/>
    <n v="189890.21"/>
    <n v="189890.21"/>
    <n v="10109.790000000001"/>
    <n v="0.94945104999999996"/>
  </r>
  <r>
    <s v="21375107"/>
    <s v="CENTRO CULTURAL E HISTÓRICO JOSÉ FIGUERE"/>
    <x v="12"/>
    <s v="001"/>
    <x v="83"/>
    <s v="PRODUCTOS DE PAPEL, CARTON E IMPRESOS"/>
    <n v="600000"/>
    <n v="500000"/>
    <n v="500000"/>
    <n v="0"/>
    <n v="0"/>
    <n v="0"/>
    <n v="361999.88"/>
    <n v="361999.88"/>
    <n v="138000.12"/>
    <n v="0.72399975999999999"/>
  </r>
  <r>
    <s v="21375107"/>
    <s v="CENTRO CULTURAL E HISTÓRICO JOSÉ FIGUERE"/>
    <x v="12"/>
    <s v="001"/>
    <x v="85"/>
    <s v="UTILES Y MATERIALES DE LIMPIEZA"/>
    <n v="500000"/>
    <n v="500000"/>
    <n v="500000"/>
    <n v="0"/>
    <n v="0"/>
    <n v="0"/>
    <n v="499497.95"/>
    <n v="499497.95"/>
    <n v="502.05"/>
    <n v="0.99899590000000005"/>
  </r>
  <r>
    <s v="21375107"/>
    <s v="CENTRO CULTURAL E HISTÓRICO JOSÉ FIGUERE"/>
    <x v="12"/>
    <s v="001"/>
    <x v="88"/>
    <s v="TRANSFERENCIAS CORRIENTES"/>
    <n v="3588163"/>
    <n v="5108518"/>
    <n v="5108518"/>
    <n v="0"/>
    <n v="0"/>
    <n v="0"/>
    <n v="3819863.82"/>
    <n v="3819863.82"/>
    <n v="1288654.18"/>
    <n v="0.7477440267412192"/>
  </r>
  <r>
    <s v="21375107"/>
    <s v="CENTRO CULTURAL E HISTÓRICO JOSÉ FIGUERE"/>
    <x v="12"/>
    <s v="001"/>
    <x v="89"/>
    <s v="TRANSFERENCIAS CORRIENTES AL SECTOR PUBLICO"/>
    <n v="1788163"/>
    <n v="1837913"/>
    <n v="1837913"/>
    <n v="0"/>
    <n v="0"/>
    <n v="0"/>
    <n v="1657544.51"/>
    <n v="1657544.51"/>
    <n v="180368.49"/>
    <n v="0.90186233515949887"/>
  </r>
  <r>
    <s v="21375107"/>
    <s v="CENTRO CULTURAL E HISTÓRICO JOSÉ FIGUERE"/>
    <x v="12"/>
    <s v="001"/>
    <x v="204"/>
    <s v="CCSS CONTRIBUCION ESTATAL SEGURO PENSIONES (CONTRIBUCION ESTATAL AL SEGURO DE PENSIONES, SEGUN LEY NO. 17 DEL 22 DE OCTUBRE DE 1943, LEY"/>
    <n v="1542536"/>
    <n v="1585452"/>
    <n v="1585452"/>
    <n v="0"/>
    <n v="0"/>
    <n v="0"/>
    <n v="1429859.82"/>
    <n v="1429859.82"/>
    <n v="155592.18"/>
    <n v="0.9018625729444979"/>
  </r>
  <r>
    <s v="21375107"/>
    <s v="CENTRO CULTURAL E HISTÓRICO JOSÉ FIGUERE"/>
    <x v="12"/>
    <s v="001"/>
    <x v="205"/>
    <s v="CCSS CONTRIBUCION ESTATAL SEGURO SALUD (CONTRIBUCION ESTATAL AL SEGURO DE SALUD, SEGUN LEY NO. 17 DEL 22 DE OCTUBRE DE 1943, LEY"/>
    <n v="245627"/>
    <n v="252461"/>
    <n v="252461"/>
    <n v="0"/>
    <n v="0"/>
    <n v="0"/>
    <n v="227684.69"/>
    <n v="227684.69"/>
    <n v="24776.31"/>
    <n v="0.90186084187260607"/>
  </r>
  <r>
    <s v="21375107"/>
    <s v="CENTRO CULTURAL E HISTÓRICO JOSÉ FIGUERE"/>
    <x v="12"/>
    <s v="001"/>
    <x v="93"/>
    <s v="TRANSFERENCIAS CORRIENTES A PERSONAS"/>
    <n v="1500000"/>
    <n v="1500000"/>
    <n v="1500000"/>
    <n v="0"/>
    <n v="0"/>
    <n v="0"/>
    <n v="650000"/>
    <n v="650000"/>
    <n v="850000"/>
    <n v="0.43333333333333335"/>
  </r>
  <r>
    <s v="21375107"/>
    <s v="CENTRO CULTURAL E HISTÓRICO JOSÉ FIGUERE"/>
    <x v="12"/>
    <s v="001"/>
    <x v="95"/>
    <s v="OTRAS TRANSFERENCIAS A PERSONAS"/>
    <n v="1500000"/>
    <n v="1500000"/>
    <n v="1500000"/>
    <n v="0"/>
    <n v="0"/>
    <n v="0"/>
    <n v="650000"/>
    <n v="650000"/>
    <n v="850000"/>
    <n v="0.43333333333333335"/>
  </r>
  <r>
    <s v="21375107"/>
    <s v="CENTRO CULTURAL E HISTÓRICO JOSÉ FIGUERE"/>
    <x v="12"/>
    <s v="001"/>
    <x v="96"/>
    <s v="PRESTACIONES"/>
    <n v="300000"/>
    <n v="1637230"/>
    <n v="1637230"/>
    <n v="0"/>
    <n v="0"/>
    <n v="0"/>
    <n v="1378944.31"/>
    <n v="1378944.31"/>
    <n v="258285.69"/>
    <n v="0.84224226895427035"/>
  </r>
  <r>
    <s v="21375107"/>
    <s v="CENTRO CULTURAL E HISTÓRICO JOSÉ FIGUERE"/>
    <x v="12"/>
    <s v="001"/>
    <x v="97"/>
    <s v="PRESTACIONES LEGALES"/>
    <n v="0"/>
    <n v="1337230"/>
    <n v="1337230"/>
    <n v="0"/>
    <n v="0"/>
    <n v="0"/>
    <n v="1337228.58"/>
    <n v="1337228.58"/>
    <n v="1.42"/>
    <n v="0.99999893810339291"/>
  </r>
  <r>
    <s v="21375107"/>
    <s v="CENTRO CULTURAL E HISTÓRICO JOSÉ FIGUERE"/>
    <x v="12"/>
    <s v="001"/>
    <x v="98"/>
    <s v="OTRAS PRESTACIONES"/>
    <n v="300000"/>
    <n v="300000"/>
    <n v="300000"/>
    <n v="0"/>
    <n v="0"/>
    <n v="0"/>
    <n v="41715.730000000003"/>
    <n v="41715.730000000003"/>
    <n v="258284.27"/>
    <n v="0.13905243333333334"/>
  </r>
  <r>
    <s v="21375107"/>
    <s v="CENTRO CULTURAL E HISTÓRICO JOSÉ FIGUERE"/>
    <x v="12"/>
    <s v="001"/>
    <x v="103"/>
    <s v="OTRAS TRANSFERENCIAS CORRIENTES AL SECTOR PRIVADO"/>
    <n v="0"/>
    <n v="133375"/>
    <n v="133375"/>
    <n v="0"/>
    <n v="0"/>
    <n v="0"/>
    <n v="133375"/>
    <n v="133375"/>
    <n v="0"/>
    <n v="1"/>
  </r>
  <r>
    <s v="21375107"/>
    <s v="CENTRO CULTURAL E HISTÓRICO JOSÉ FIGUERE"/>
    <x v="12"/>
    <s v="001"/>
    <x v="104"/>
    <s v="INDEMNIZACIONES"/>
    <n v="0"/>
    <n v="133375"/>
    <n v="133375"/>
    <n v="0"/>
    <n v="0"/>
    <n v="0"/>
    <n v="133375"/>
    <n v="133375"/>
    <n v="0"/>
    <n v="1"/>
  </r>
  <r>
    <s v="21375107"/>
    <s v="CENTRO CULTURAL E HISTÓRICO JOSÉ FIGUERE"/>
    <x v="12"/>
    <s v="280"/>
    <x v="111"/>
    <s v="BIENES DURADEROS"/>
    <n v="7279575"/>
    <n v="7279575"/>
    <n v="7279575"/>
    <n v="0"/>
    <n v="0"/>
    <n v="0"/>
    <n v="5436906.9100000001"/>
    <n v="5436906.9100000001"/>
    <n v="1842668.09"/>
    <n v="0.74687147395280629"/>
  </r>
  <r>
    <s v="21375107"/>
    <s v="CENTRO CULTURAL E HISTÓRICO JOSÉ FIGUERE"/>
    <x v="12"/>
    <s v="280"/>
    <x v="112"/>
    <s v="MAQUINARIA, EQUIPO Y MOBILIARIO"/>
    <n v="6000000"/>
    <n v="6000000"/>
    <n v="6000000"/>
    <n v="0"/>
    <n v="0"/>
    <n v="0"/>
    <n v="4224820.01"/>
    <n v="4224820.01"/>
    <n v="1775179.99"/>
    <n v="0.70413666833333333"/>
  </r>
  <r>
    <s v="21375107"/>
    <s v="CENTRO CULTURAL E HISTÓRICO JOSÉ FIGUERE"/>
    <x v="12"/>
    <s v="280"/>
    <x v="116"/>
    <s v="EQUIPO Y PROGRAMAS DE COMPUTO"/>
    <n v="6000000"/>
    <n v="6000000"/>
    <n v="6000000"/>
    <n v="0"/>
    <n v="0"/>
    <n v="0"/>
    <n v="4224820.01"/>
    <n v="4224820.01"/>
    <n v="1775179.99"/>
    <n v="0.70413666833333333"/>
  </r>
  <r>
    <s v="21375107"/>
    <s v="CENTRO CULTURAL E HISTÓRICO JOSÉ FIGUERE"/>
    <x v="12"/>
    <s v="280"/>
    <x v="120"/>
    <s v="BIENES DURADEROS DIVERSOS"/>
    <n v="1279575"/>
    <n v="1279575"/>
    <n v="1279575"/>
    <n v="0"/>
    <n v="0"/>
    <n v="0"/>
    <n v="1212086.8999999999"/>
    <n v="1212086.8999999999"/>
    <n v="67488.100000000006"/>
    <n v="0.94725740968681005"/>
  </r>
  <r>
    <s v="21375107"/>
    <s v="CENTRO CULTURAL E HISTÓRICO JOSÉ FIGUERE"/>
    <x v="12"/>
    <s v="280"/>
    <x v="121"/>
    <s v="BIENES INTANGIBLES"/>
    <n v="1279575"/>
    <n v="1279575"/>
    <n v="1279575"/>
    <n v="0"/>
    <n v="0"/>
    <n v="0"/>
    <n v="1212086.8999999999"/>
    <n v="1212086.8999999999"/>
    <n v="67488.100000000006"/>
    <n v="0.94725740968681005"/>
  </r>
  <r>
    <s v="21375108"/>
    <s v="CASA DE LA CULTURA DE PUNTARENAS"/>
    <x v="13"/>
    <s v="001"/>
    <x v="0"/>
    <s v=""/>
    <n v="173982888"/>
    <n v="172084157"/>
    <n v="172084157"/>
    <n v="0"/>
    <n v="0"/>
    <n v="0"/>
    <n v="103098211.09"/>
    <n v="101105639.03"/>
    <n v="68985945.909999996"/>
    <n v="0.59911506606619225"/>
  </r>
  <r>
    <s v="21375108"/>
    <s v="CASA DE LA CULTURA DE PUNTARENAS"/>
    <x v="13"/>
    <s v="001"/>
    <x v="1"/>
    <s v="REMUNERACIONES"/>
    <n v="62148045"/>
    <n v="57258392"/>
    <n v="57258392"/>
    <n v="0"/>
    <n v="0"/>
    <n v="0"/>
    <n v="47291282.450000003"/>
    <n v="46146903.869999997"/>
    <n v="9967109.5500000007"/>
    <n v="0.82592753303306188"/>
  </r>
  <r>
    <s v="21375108"/>
    <s v="CASA DE LA CULTURA DE PUNTARENAS"/>
    <x v="13"/>
    <s v="001"/>
    <x v="2"/>
    <s v="REMUNERACIONES BASICAS"/>
    <n v="28120200"/>
    <n v="31367838"/>
    <n v="31367838"/>
    <n v="0"/>
    <n v="0"/>
    <n v="0"/>
    <n v="27604718.609999999"/>
    <n v="27121491.16"/>
    <n v="3763119.39"/>
    <n v="0.88003255468228314"/>
  </r>
  <r>
    <s v="21375108"/>
    <s v="CASA DE LA CULTURA DE PUNTARENAS"/>
    <x v="13"/>
    <s v="001"/>
    <x v="3"/>
    <s v="SUELDOS PARA CARGOS FIJOS"/>
    <n v="28120200"/>
    <n v="31367838"/>
    <n v="31367838"/>
    <n v="0"/>
    <n v="0"/>
    <n v="0"/>
    <n v="27604718.609999999"/>
    <n v="27121491.16"/>
    <n v="3763119.39"/>
    <n v="0.88003255468228314"/>
  </r>
  <r>
    <s v="21375108"/>
    <s v="CASA DE LA CULTURA DE PUNTARENAS"/>
    <x v="13"/>
    <s v="001"/>
    <x v="5"/>
    <s v="REMUNERACIONES EVENTUALES"/>
    <n v="1600000"/>
    <n v="1600000"/>
    <n v="1600000"/>
    <n v="0"/>
    <n v="0"/>
    <n v="0"/>
    <n v="1444581.46"/>
    <n v="1424801.58"/>
    <n v="155418.54"/>
    <n v="0.90286341250000002"/>
  </r>
  <r>
    <s v="21375108"/>
    <s v="CASA DE LA CULTURA DE PUNTARENAS"/>
    <x v="13"/>
    <s v="001"/>
    <x v="6"/>
    <s v="TIEMPO EXTRAORDINARIO"/>
    <n v="1600000"/>
    <n v="1600000"/>
    <n v="1600000"/>
    <n v="0"/>
    <n v="0"/>
    <n v="0"/>
    <n v="1444581.46"/>
    <n v="1424801.58"/>
    <n v="155418.54"/>
    <n v="0.90286341250000002"/>
  </r>
  <r>
    <s v="21375108"/>
    <s v="CASA DE LA CULTURA DE PUNTARENAS"/>
    <x v="13"/>
    <s v="001"/>
    <x v="7"/>
    <s v="INCENTIVOS SALARIALES"/>
    <n v="21345823"/>
    <n v="13450768"/>
    <n v="13450768"/>
    <n v="0"/>
    <n v="0"/>
    <n v="0"/>
    <n v="8937414.7400000002"/>
    <n v="8898255.1300000008"/>
    <n v="4513353.26"/>
    <n v="0.66445386166797316"/>
  </r>
  <r>
    <s v="21375108"/>
    <s v="CASA DE LA CULTURA DE PUNTARENAS"/>
    <x v="13"/>
    <s v="001"/>
    <x v="8"/>
    <s v="RETRIBUCION POR AÑOS SERVIDOS"/>
    <n v="6200000"/>
    <n v="4593380"/>
    <n v="4593380"/>
    <n v="0"/>
    <n v="0"/>
    <n v="0"/>
    <n v="4464454.45"/>
    <n v="4441977.3899999997"/>
    <n v="128925.55"/>
    <n v="0.97193231345980524"/>
  </r>
  <r>
    <s v="21375108"/>
    <s v="CASA DE LA CULTURA DE PUNTARENAS"/>
    <x v="13"/>
    <s v="001"/>
    <x v="9"/>
    <s v="RESTRICCION AL EJERCICIO LIBERAL DE LA PROFESION"/>
    <n v="6744050"/>
    <n v="1973265"/>
    <n v="1973265"/>
    <n v="0"/>
    <n v="0"/>
    <n v="0"/>
    <n v="1712101.49"/>
    <n v="1695418.94"/>
    <n v="261163.51"/>
    <n v="0.8676490435901919"/>
  </r>
  <r>
    <s v="21375108"/>
    <s v="CASA DE LA CULTURA DE PUNTARENAS"/>
    <x v="13"/>
    <s v="001"/>
    <x v="10"/>
    <s v="DECIMOTERCER MES"/>
    <n v="3877312"/>
    <n v="3774728"/>
    <n v="3774728"/>
    <n v="0"/>
    <n v="0"/>
    <n v="0"/>
    <n v="23281.63"/>
    <n v="23281.63"/>
    <n v="3751446.37"/>
    <n v="6.1677636110469419E-3"/>
  </r>
  <r>
    <s v="21375108"/>
    <s v="CASA DE LA CULTURA DE PUNTARENAS"/>
    <x v="13"/>
    <s v="001"/>
    <x v="11"/>
    <s v="SALARIO ESCOLAR"/>
    <n v="3024461"/>
    <n v="3024461"/>
    <n v="3024461"/>
    <n v="0"/>
    <n v="0"/>
    <n v="0"/>
    <n v="2737577.17"/>
    <n v="2737577.17"/>
    <n v="286883.83"/>
    <n v="0.90514546889511882"/>
  </r>
  <r>
    <s v="21375108"/>
    <s v="CASA DE LA CULTURA DE PUNTARENAS"/>
    <x v="13"/>
    <s v="001"/>
    <x v="12"/>
    <s v="OTROS INCENTIVOS SALARIALES"/>
    <n v="1500000"/>
    <n v="84934"/>
    <n v="84934"/>
    <n v="0"/>
    <n v="0"/>
    <n v="0"/>
    <n v="0"/>
    <n v="0"/>
    <n v="84934"/>
    <n v="0"/>
  </r>
  <r>
    <s v="21375108"/>
    <s v="CASA DE LA CULTURA DE PUNTARENAS"/>
    <x v="13"/>
    <s v="001"/>
    <x v="13"/>
    <s v="CONTRIB. PATRONALES AL DES. Y LA SEGURIDAD SOCIAL"/>
    <n v="4600900"/>
    <n v="4480829"/>
    <n v="4480829"/>
    <n v="0"/>
    <n v="0"/>
    <n v="0"/>
    <n v="4459218.41"/>
    <n v="4411357.97"/>
    <n v="21610.59"/>
    <n v="0.99517710004108617"/>
  </r>
  <r>
    <s v="21375108"/>
    <s v="CASA DE LA CULTURA DE PUNTARENAS"/>
    <x v="13"/>
    <s v="001"/>
    <x v="206"/>
    <s v="CCSS CONTRIBUCION PATRONAL SEGURO SALUD (CONTRIBUCION PATRONAL SEGURO DE SALUD, SEGUN LEY NO. 17 DEL 22 DE OCTUBRE DE 1943, LEY"/>
    <n v="4364956"/>
    <n v="4251042"/>
    <n v="4251042"/>
    <n v="0"/>
    <n v="0"/>
    <n v="0"/>
    <n v="4243178.91"/>
    <n v="4213178.91"/>
    <n v="7863.09"/>
    <n v="0.99815031467579007"/>
  </r>
  <r>
    <s v="21375108"/>
    <s v="CASA DE LA CULTURA DE PUNTARENAS"/>
    <x v="13"/>
    <s v="001"/>
    <x v="207"/>
    <s v="BANCO POPULAR Y DE DESARROLLO COMUNAL. (BPDC) (SEGUN LEY NO. 4351 DEL 11 DE JULIO DE 1969, LEY ORGANICA DEL B.P.D.C.)."/>
    <n v="235944"/>
    <n v="229787"/>
    <n v="229787"/>
    <n v="0"/>
    <n v="0"/>
    <n v="0"/>
    <n v="216039.5"/>
    <n v="198179.06"/>
    <n v="13747.5"/>
    <n v="0.94017285573161236"/>
  </r>
  <r>
    <s v="21375108"/>
    <s v="CASA DE LA CULTURA DE PUNTARENAS"/>
    <x v="13"/>
    <s v="001"/>
    <x v="16"/>
    <s v="CONTRIB PATRONALES A FOND PENS Y OTROS FOND CAPIT."/>
    <n v="6481122"/>
    <n v="6358957"/>
    <n v="6358957"/>
    <n v="0"/>
    <n v="0"/>
    <n v="0"/>
    <n v="4845349.2300000004"/>
    <n v="4290998.03"/>
    <n v="1513607.77"/>
    <n v="0.76197232187605612"/>
  </r>
  <r>
    <s v="21375108"/>
    <s v="CASA DE LA CULTURA DE PUNTARENAS"/>
    <x v="13"/>
    <s v="001"/>
    <x v="208"/>
    <s v="CCSS CONTRIBUCION PATRONAL SEGURO PENSIONES (CONTRIBUCION PATRONAL SEGURO DE PENSIONES, SEGUN LEY NO. 17 DEL 22 DE OCTUBRE DE 1943, LEY"/>
    <n v="2557629"/>
    <n v="2490881"/>
    <n v="2490881"/>
    <n v="0"/>
    <n v="0"/>
    <n v="0"/>
    <n v="2202098.66"/>
    <n v="1808491.45"/>
    <n v="288782.34000000003"/>
    <n v="0.88406417649016555"/>
  </r>
  <r>
    <s v="21375108"/>
    <s v="CASA DE LA CULTURA DE PUNTARENAS"/>
    <x v="13"/>
    <s v="001"/>
    <x v="209"/>
    <s v="CCSS APORTE PATRONAL REGIMEN PENSIONES (APORTE PATRONAL AL REGIMEN DE PENSIONES, SEGUN LEY DE PROTECCION AL TRABAJADOR NO. 7983 DEL 16"/>
    <n v="1415662"/>
    <n v="1378717"/>
    <n v="1378717"/>
    <n v="0"/>
    <n v="0"/>
    <n v="0"/>
    <n v="1144685.05"/>
    <n v="1037522.39"/>
    <n v="234031.95"/>
    <n v="0.83025381568516243"/>
  </r>
  <r>
    <s v="21375108"/>
    <s v="CASA DE LA CULTURA DE PUNTARENAS"/>
    <x v="13"/>
    <s v="001"/>
    <x v="210"/>
    <s v="CCSS APORTE PATRONAL FONDO CAPITALIZACION LABORAL (APORTE PATRONAL AL FONDO DE CAPITALIZACION LABORAL, SEGUN LEY DE PROTECCION AL TRABAJADOR"/>
    <n v="707831"/>
    <n v="689359"/>
    <n v="689359"/>
    <n v="0"/>
    <n v="0"/>
    <n v="0"/>
    <n v="597608.52"/>
    <n v="544027.18999999994"/>
    <n v="91750.48"/>
    <n v="0.86690464620031071"/>
  </r>
  <r>
    <s v="21375108"/>
    <s v="CASA DE LA CULTURA DE PUNTARENAS"/>
    <x v="13"/>
    <s v="001"/>
    <x v="211"/>
    <s v="ASOCIACION DE EMPLEADOS DEL MINISTERIO DE CULTURA Y JUVENTUD (ASEMICULTURA). (APORTE PATRONAL A LA ASOCIACION DE EMPLEADOS DEL MINISTERIO DE CULTURA"/>
    <n v="1800000"/>
    <n v="1800000"/>
    <n v="1800000"/>
    <n v="0"/>
    <n v="0"/>
    <n v="0"/>
    <n v="900957"/>
    <n v="900957"/>
    <n v="899043"/>
    <n v="0.50053166666666671"/>
  </r>
  <r>
    <s v="21375108"/>
    <s v="CASA DE LA CULTURA DE PUNTARENAS"/>
    <x v="13"/>
    <s v="001"/>
    <x v="21"/>
    <s v="SERVICIOS"/>
    <n v="107721008"/>
    <n v="107721008"/>
    <n v="107721008"/>
    <n v="0"/>
    <n v="0"/>
    <n v="0"/>
    <n v="49581715.130000003"/>
    <n v="49487241.07"/>
    <n v="58139292.869999997"/>
    <n v="0.4602789748309819"/>
  </r>
  <r>
    <s v="21375108"/>
    <s v="CASA DE LA CULTURA DE PUNTARENAS"/>
    <x v="13"/>
    <s v="001"/>
    <x v="24"/>
    <s v="SERVICIOS BASICOS"/>
    <n v="4510000"/>
    <n v="3860000"/>
    <n v="3860000"/>
    <n v="0"/>
    <n v="0"/>
    <n v="0"/>
    <n v="3651911.33"/>
    <n v="3651911.33"/>
    <n v="208088.67"/>
    <n v="0.94609101813471508"/>
  </r>
  <r>
    <s v="21375108"/>
    <s v="CASA DE LA CULTURA DE PUNTARENAS"/>
    <x v="13"/>
    <s v="001"/>
    <x v="25"/>
    <s v="SERVICIO DE AGUA Y ALCANTARILLADO"/>
    <n v="1300000"/>
    <n v="1150000"/>
    <n v="1150000"/>
    <n v="0"/>
    <n v="0"/>
    <n v="0"/>
    <n v="1103716.79"/>
    <n v="1103716.79"/>
    <n v="46283.21"/>
    <n v="0.95975373043478263"/>
  </r>
  <r>
    <s v="21375108"/>
    <s v="CASA DE LA CULTURA DE PUNTARENAS"/>
    <x v="13"/>
    <s v="001"/>
    <x v="26"/>
    <s v="SERVICIO DE ENERGIA ELECTRICA"/>
    <n v="2460000"/>
    <n v="2060000"/>
    <n v="2060000"/>
    <n v="0"/>
    <n v="0"/>
    <n v="0"/>
    <n v="1921805"/>
    <n v="1921805"/>
    <n v="138195"/>
    <n v="0.93291504854368934"/>
  </r>
  <r>
    <s v="21375108"/>
    <s v="CASA DE LA CULTURA DE PUNTARENAS"/>
    <x v="13"/>
    <s v="001"/>
    <x v="28"/>
    <s v="SERVICIO DE TELECOMUNICACIONES"/>
    <n v="750000"/>
    <n v="650000"/>
    <n v="650000"/>
    <n v="0"/>
    <n v="0"/>
    <n v="0"/>
    <n v="626389.54"/>
    <n v="626389.54"/>
    <n v="23610.46"/>
    <n v="0.96367621538461545"/>
  </r>
  <r>
    <s v="21375108"/>
    <s v="CASA DE LA CULTURA DE PUNTARENAS"/>
    <x v="13"/>
    <s v="001"/>
    <x v="30"/>
    <s v="SERVICIOS COMERCIALES Y FINANCIEROS"/>
    <n v="0"/>
    <n v="195000"/>
    <n v="195000"/>
    <n v="0"/>
    <n v="0"/>
    <n v="0"/>
    <n v="96065.2"/>
    <n v="96065.2"/>
    <n v="98934.8"/>
    <n v="0.49264205128205124"/>
  </r>
  <r>
    <s v="21375108"/>
    <s v="CASA DE LA CULTURA DE PUNTARENAS"/>
    <x v="13"/>
    <s v="001"/>
    <x v="34"/>
    <s v="COMIS. Y GASTOS POR SERV. FINANCIEROS Y COMERCIAL."/>
    <n v="0"/>
    <n v="195000"/>
    <n v="195000"/>
    <n v="0"/>
    <n v="0"/>
    <n v="0"/>
    <n v="96065.2"/>
    <n v="96065.2"/>
    <n v="98934.8"/>
    <n v="0.49264205128205124"/>
  </r>
  <r>
    <s v="21375108"/>
    <s v="CASA DE LA CULTURA DE PUNTARENAS"/>
    <x v="13"/>
    <s v="001"/>
    <x v="36"/>
    <s v="SERVICIOS DE GESTION Y APOYO"/>
    <n v="95860008"/>
    <n v="95860008"/>
    <n v="95860008"/>
    <n v="0"/>
    <n v="0"/>
    <n v="0"/>
    <n v="40567854.460000001"/>
    <n v="40499929.07"/>
    <n v="55292153.539999999"/>
    <n v="0.42319894715635742"/>
  </r>
  <r>
    <s v="21375108"/>
    <s v="CASA DE LA CULTURA DE PUNTARENAS"/>
    <x v="13"/>
    <s v="001"/>
    <x v="39"/>
    <s v="SERVICIOS GENERALES"/>
    <n v="38850000"/>
    <n v="38850000"/>
    <n v="38850000"/>
    <n v="0"/>
    <n v="0"/>
    <n v="0"/>
    <n v="35663966.759999998"/>
    <n v="35596041.369999997"/>
    <n v="3186033.24"/>
    <n v="0.91799142239382236"/>
  </r>
  <r>
    <s v="21375108"/>
    <s v="CASA DE LA CULTURA DE PUNTARENAS"/>
    <x v="13"/>
    <s v="001"/>
    <x v="40"/>
    <s v="OTROS SERVICIOS DE GESTION Y APOYO"/>
    <n v="57010008"/>
    <n v="57010008"/>
    <n v="57010008"/>
    <n v="0"/>
    <n v="0"/>
    <n v="0"/>
    <n v="4903887.7"/>
    <n v="4903887.7"/>
    <n v="52106120.299999997"/>
    <n v="8.6018014591402972E-2"/>
  </r>
  <r>
    <s v="21375108"/>
    <s v="CASA DE LA CULTURA DE PUNTARENAS"/>
    <x v="13"/>
    <s v="001"/>
    <x v="41"/>
    <s v="GASTOS DE VIAJE Y DE TRANSPORTE"/>
    <n v="220000"/>
    <n v="80000"/>
    <n v="80000"/>
    <n v="0"/>
    <n v="0"/>
    <n v="0"/>
    <n v="77450"/>
    <n v="77450"/>
    <n v="2550"/>
    <n v="0.96812500000000001"/>
  </r>
  <r>
    <s v="21375108"/>
    <s v="CASA DE LA CULTURA DE PUNTARENAS"/>
    <x v="13"/>
    <s v="001"/>
    <x v="42"/>
    <s v="TRANSPORTE DENTRO DEL PAIS"/>
    <n v="70000"/>
    <n v="30000"/>
    <n v="30000"/>
    <n v="0"/>
    <n v="0"/>
    <n v="0"/>
    <n v="30000"/>
    <n v="30000"/>
    <n v="0"/>
    <n v="1"/>
  </r>
  <r>
    <s v="21375108"/>
    <s v="CASA DE LA CULTURA DE PUNTARENAS"/>
    <x v="13"/>
    <s v="001"/>
    <x v="43"/>
    <s v="VIATICOS DENTRO DEL PAIS"/>
    <n v="150000"/>
    <n v="50000"/>
    <n v="50000"/>
    <n v="0"/>
    <n v="0"/>
    <n v="0"/>
    <n v="47450"/>
    <n v="47450"/>
    <n v="2550"/>
    <n v="0.94899999999999995"/>
  </r>
  <r>
    <s v="21375108"/>
    <s v="CASA DE LA CULTURA DE PUNTARENAS"/>
    <x v="13"/>
    <s v="001"/>
    <x v="46"/>
    <s v="SEGUROS, REASEGUROS Y OTRAS OBLIGACIONES"/>
    <n v="1701000"/>
    <n v="1506000"/>
    <n v="1506000"/>
    <n v="0"/>
    <n v="0"/>
    <n v="0"/>
    <n v="1241559.0900000001"/>
    <n v="1241559.0900000001"/>
    <n v="264440.90999999997"/>
    <n v="0.82440842629482081"/>
  </r>
  <r>
    <s v="21375108"/>
    <s v="CASA DE LA CULTURA DE PUNTARENAS"/>
    <x v="13"/>
    <s v="001"/>
    <x v="47"/>
    <s v="SEGUROS"/>
    <n v="1701000"/>
    <n v="1506000"/>
    <n v="1506000"/>
    <n v="0"/>
    <n v="0"/>
    <n v="0"/>
    <n v="1241559.0900000001"/>
    <n v="1241559.0900000001"/>
    <n v="264440.90999999997"/>
    <n v="0.82440842629482081"/>
  </r>
  <r>
    <s v="21375108"/>
    <s v="CASA DE LA CULTURA DE PUNTARENAS"/>
    <x v="13"/>
    <s v="001"/>
    <x v="51"/>
    <s v="MANTENIMIENTO Y REPARACION"/>
    <n v="4650000"/>
    <n v="5620000"/>
    <n v="5620000"/>
    <n v="0"/>
    <n v="0"/>
    <n v="0"/>
    <n v="3946875.05"/>
    <n v="3920326.38"/>
    <n v="1673124.95"/>
    <n v="0.70229093416370103"/>
  </r>
  <r>
    <s v="21375108"/>
    <s v="CASA DE LA CULTURA DE PUNTARENAS"/>
    <x v="13"/>
    <s v="001"/>
    <x v="52"/>
    <s v="MANTENIMIENTO DE EDIFICIOS, LOCALES Y TERRENOS"/>
    <n v="0"/>
    <n v="4120000"/>
    <n v="4120000"/>
    <n v="0"/>
    <n v="0"/>
    <n v="0"/>
    <n v="3946875.05"/>
    <n v="3920326.38"/>
    <n v="173124.95"/>
    <n v="0.9579793810679611"/>
  </r>
  <r>
    <s v="21375108"/>
    <s v="CASA DE LA CULTURA DE PUNTARENAS"/>
    <x v="13"/>
    <s v="001"/>
    <x v="167"/>
    <s v="MANTENIMIENTO DE INSTALACIONES Y OTRAS OBRAS"/>
    <n v="3650000"/>
    <n v="0"/>
    <n v="0"/>
    <n v="0"/>
    <n v="0"/>
    <n v="0"/>
    <n v="0"/>
    <n v="0"/>
    <n v="0"/>
    <n v="0"/>
  </r>
  <r>
    <s v="21375108"/>
    <s v="CASA DE LA CULTURA DE PUNTARENAS"/>
    <x v="13"/>
    <s v="001"/>
    <x v="54"/>
    <s v="MANT. Y REPARACION DE EQUIPO DE TRANSPORTE"/>
    <n v="1000000"/>
    <n v="1500000"/>
    <n v="1500000"/>
    <n v="0"/>
    <n v="0"/>
    <n v="0"/>
    <n v="0"/>
    <n v="0"/>
    <n v="1500000"/>
    <n v="0"/>
  </r>
  <r>
    <s v="21375108"/>
    <s v="CASA DE LA CULTURA DE PUNTARENAS"/>
    <x v="13"/>
    <s v="001"/>
    <x v="59"/>
    <s v="IMPUESTOS"/>
    <n v="780000"/>
    <n v="600000"/>
    <n v="600000"/>
    <n v="0"/>
    <n v="0"/>
    <n v="0"/>
    <n v="0"/>
    <n v="0"/>
    <n v="600000"/>
    <n v="0"/>
  </r>
  <r>
    <s v="21375108"/>
    <s v="CASA DE LA CULTURA DE PUNTARENAS"/>
    <x v="13"/>
    <s v="001"/>
    <x v="60"/>
    <s v="OTROS IMPUESTOS"/>
    <n v="780000"/>
    <n v="600000"/>
    <n v="600000"/>
    <n v="0"/>
    <n v="0"/>
    <n v="0"/>
    <n v="0"/>
    <n v="0"/>
    <n v="600000"/>
    <n v="0"/>
  </r>
  <r>
    <s v="21375108"/>
    <s v="CASA DE LA CULTURA DE PUNTARENAS"/>
    <x v="13"/>
    <s v="001"/>
    <x v="63"/>
    <s v="MATERIALES Y SUMINISTROS"/>
    <n v="2755000"/>
    <n v="2755000"/>
    <n v="2755000"/>
    <n v="0"/>
    <n v="0"/>
    <n v="0"/>
    <n v="2512729.0299999998"/>
    <n v="2512729.0299999998"/>
    <n v="242270.97"/>
    <n v="0.91206135390199627"/>
  </r>
  <r>
    <s v="21375108"/>
    <s v="CASA DE LA CULTURA DE PUNTARENAS"/>
    <x v="13"/>
    <s v="001"/>
    <x v="64"/>
    <s v="PRODUCTOS QUIMICOS Y CONEXOS"/>
    <n v="505000"/>
    <n v="455000"/>
    <n v="455000"/>
    <n v="0"/>
    <n v="0"/>
    <n v="0"/>
    <n v="334820"/>
    <n v="334820"/>
    <n v="120180"/>
    <n v="0.73586813186813183"/>
  </r>
  <r>
    <s v="21375108"/>
    <s v="CASA DE LA CULTURA DE PUNTARENAS"/>
    <x v="13"/>
    <s v="001"/>
    <x v="65"/>
    <s v="COMBUSTIBLES Y LUBRICANTES"/>
    <n v="150000"/>
    <n v="100000"/>
    <n v="100000"/>
    <n v="0"/>
    <n v="0"/>
    <n v="0"/>
    <n v="0"/>
    <n v="0"/>
    <n v="100000"/>
    <n v="0"/>
  </r>
  <r>
    <s v="21375108"/>
    <s v="CASA DE LA CULTURA DE PUNTARENAS"/>
    <x v="13"/>
    <s v="001"/>
    <x v="67"/>
    <s v="TINTAS, PINTURAS Y DILUYENTES"/>
    <n v="355000"/>
    <n v="355000"/>
    <n v="355000"/>
    <n v="0"/>
    <n v="0"/>
    <n v="0"/>
    <n v="334820"/>
    <n v="334820"/>
    <n v="20180"/>
    <n v="0.94315492957746483"/>
  </r>
  <r>
    <s v="21375108"/>
    <s v="CASA DE LA CULTURA DE PUNTARENAS"/>
    <x v="13"/>
    <s v="001"/>
    <x v="77"/>
    <s v="HERRAMIENTAS, REPUESTOS Y ACCESORIOS"/>
    <n v="600000"/>
    <n v="1100000"/>
    <n v="1100000"/>
    <n v="0"/>
    <n v="0"/>
    <n v="0"/>
    <n v="990126.11"/>
    <n v="990126.11"/>
    <n v="109873.89"/>
    <n v="0.90011464545454545"/>
  </r>
  <r>
    <s v="21375108"/>
    <s v="CASA DE LA CULTURA DE PUNTARENAS"/>
    <x v="13"/>
    <s v="001"/>
    <x v="78"/>
    <s v="HERRAMIENTAS E INSTRUMENTOS"/>
    <n v="0"/>
    <n v="500000"/>
    <n v="500000"/>
    <n v="0"/>
    <n v="0"/>
    <n v="0"/>
    <n v="450066.61"/>
    <n v="450066.61"/>
    <n v="49933.39"/>
    <n v="0.90013321999999996"/>
  </r>
  <r>
    <s v="21375108"/>
    <s v="CASA DE LA CULTURA DE PUNTARENAS"/>
    <x v="13"/>
    <s v="001"/>
    <x v="79"/>
    <s v="REPUESTOS Y ACCESORIOS"/>
    <n v="600000"/>
    <n v="600000"/>
    <n v="600000"/>
    <n v="0"/>
    <n v="0"/>
    <n v="0"/>
    <n v="540059.5"/>
    <n v="540059.5"/>
    <n v="59940.5"/>
    <n v="0.90009916666666667"/>
  </r>
  <r>
    <s v="21375108"/>
    <s v="CASA DE LA CULTURA DE PUNTARENAS"/>
    <x v="13"/>
    <s v="001"/>
    <x v="80"/>
    <s v="UTILES, MATERIALES Y SUMINISTROS DIVERSOS"/>
    <n v="1650000"/>
    <n v="1200000"/>
    <n v="1200000"/>
    <n v="0"/>
    <n v="0"/>
    <n v="0"/>
    <n v="1187782.92"/>
    <n v="1187782.92"/>
    <n v="12217.08"/>
    <n v="0.98981909999999995"/>
  </r>
  <r>
    <s v="21375108"/>
    <s v="CASA DE LA CULTURA DE PUNTARENAS"/>
    <x v="13"/>
    <s v="001"/>
    <x v="81"/>
    <s v="UTILES Y MATERIALES DE OFICINA Y COMPUTO"/>
    <n v="150000"/>
    <n v="150000"/>
    <n v="150000"/>
    <n v="0"/>
    <n v="0"/>
    <n v="0"/>
    <n v="149775"/>
    <n v="149775"/>
    <n v="225"/>
    <n v="0.99850000000000005"/>
  </r>
  <r>
    <s v="21375108"/>
    <s v="CASA DE LA CULTURA DE PUNTARENAS"/>
    <x v="13"/>
    <s v="001"/>
    <x v="83"/>
    <s v="PRODUCTOS DE PAPEL, CARTON E IMPRESOS"/>
    <n v="250000"/>
    <n v="100000"/>
    <n v="100000"/>
    <n v="0"/>
    <n v="0"/>
    <n v="0"/>
    <n v="88420"/>
    <n v="88420"/>
    <n v="11580"/>
    <n v="0.88419999999999999"/>
  </r>
  <r>
    <s v="21375108"/>
    <s v="CASA DE LA CULTURA DE PUNTARENAS"/>
    <x v="13"/>
    <s v="001"/>
    <x v="84"/>
    <s v="TEXTILES Y VESTUARIO"/>
    <n v="0"/>
    <n v="280000"/>
    <n v="280000"/>
    <n v="0"/>
    <n v="0"/>
    <n v="0"/>
    <n v="279872.32"/>
    <n v="279872.32"/>
    <n v="127.68"/>
    <n v="0.99954399999999999"/>
  </r>
  <r>
    <s v="21375108"/>
    <s v="CASA DE LA CULTURA DE PUNTARENAS"/>
    <x v="13"/>
    <s v="001"/>
    <x v="85"/>
    <s v="UTILES Y MATERIALES DE LIMPIEZA"/>
    <n v="1250000"/>
    <n v="670000"/>
    <n v="670000"/>
    <n v="0"/>
    <n v="0"/>
    <n v="0"/>
    <n v="669715.6"/>
    <n v="669715.6"/>
    <n v="284.39999999999998"/>
    <n v="0.99957552238805969"/>
  </r>
  <r>
    <s v="21375108"/>
    <s v="CASA DE LA CULTURA DE PUNTARENAS"/>
    <x v="13"/>
    <s v="001"/>
    <x v="88"/>
    <s v="TRANSFERENCIAS CORRIENTES"/>
    <n v="1358835"/>
    <n v="4349757"/>
    <n v="4349757"/>
    <n v="0"/>
    <n v="0"/>
    <n v="0"/>
    <n v="3712484.48"/>
    <n v="2958765.06"/>
    <n v="637272.52"/>
    <n v="0.85349238589649945"/>
  </r>
  <r>
    <s v="21375108"/>
    <s v="CASA DE LA CULTURA DE PUNTARENAS"/>
    <x v="13"/>
    <s v="001"/>
    <x v="89"/>
    <s v="TRANSFERENCIAS CORRIENTES AL SECTOR PUBLICO"/>
    <n v="858835"/>
    <n v="836422"/>
    <n v="836422"/>
    <n v="0"/>
    <n v="0"/>
    <n v="0"/>
    <n v="552163.31000000006"/>
    <n v="552163.31000000006"/>
    <n v="284258.69"/>
    <n v="0.66014919502356473"/>
  </r>
  <r>
    <s v="21375108"/>
    <s v="CASA DE LA CULTURA DE PUNTARENAS"/>
    <x v="13"/>
    <s v="001"/>
    <x v="212"/>
    <s v="CCSS CONTRIBUCION ESTATAL SEGURO PENSIONES (CONTRIBUCION ESTATAL AL SEGURO DE PENSIONES, SEGUN LEY NO. 17 DEL 22 DE OCTUBRE DE 1943, LEY"/>
    <n v="740863"/>
    <n v="721529"/>
    <n v="721529"/>
    <n v="0"/>
    <n v="0"/>
    <n v="0"/>
    <n v="476319.28"/>
    <n v="476319.28"/>
    <n v="245209.72"/>
    <n v="0.66015264805711205"/>
  </r>
  <r>
    <s v="21375108"/>
    <s v="CASA DE LA CULTURA DE PUNTARENAS"/>
    <x v="13"/>
    <s v="001"/>
    <x v="213"/>
    <s v="CCSS CONTRIBUCION ESTATAL SEGURO SALUD (CONTRIBUCION ESTATAL AL SEGURO DE SALUD, SEGUN LEY NO. 17 DEL 22 DE OCTUBRE DE 1943, LEY"/>
    <n v="117972"/>
    <n v="114893"/>
    <n v="114893"/>
    <n v="0"/>
    <n v="0"/>
    <n v="0"/>
    <n v="75844.03"/>
    <n v="75844.03"/>
    <n v="39048.97"/>
    <n v="0.66012750994403491"/>
  </r>
  <r>
    <s v="21375108"/>
    <s v="CASA DE LA CULTURA DE PUNTARENAS"/>
    <x v="13"/>
    <s v="001"/>
    <x v="96"/>
    <s v="PRESTACIONES"/>
    <n v="500000"/>
    <n v="200000"/>
    <n v="200000"/>
    <n v="0"/>
    <n v="0"/>
    <n v="0"/>
    <n v="187427.20000000001"/>
    <n v="187427.20000000001"/>
    <n v="12572.8"/>
    <n v="0.93713600000000008"/>
  </r>
  <r>
    <s v="21375108"/>
    <s v="CASA DE LA CULTURA DE PUNTARENAS"/>
    <x v="13"/>
    <s v="001"/>
    <x v="98"/>
    <s v="OTRAS PRESTACIONES"/>
    <n v="500000"/>
    <n v="200000"/>
    <n v="200000"/>
    <n v="0"/>
    <n v="0"/>
    <n v="0"/>
    <n v="187427.20000000001"/>
    <n v="187427.20000000001"/>
    <n v="12572.8"/>
    <n v="0.93713600000000008"/>
  </r>
  <r>
    <s v="21375108"/>
    <s v="CASA DE LA CULTURA DE PUNTARENAS"/>
    <x v="13"/>
    <s v="001"/>
    <x v="103"/>
    <s v="OTRAS TRANSFERENCIAS CORRIENTES AL SECTOR PRIVADO"/>
    <n v="0"/>
    <n v="3313335"/>
    <n v="3313335"/>
    <n v="0"/>
    <n v="0"/>
    <n v="0"/>
    <n v="2972893.97"/>
    <n v="2219174.5499999998"/>
    <n v="340441.03"/>
    <n v="0.89725124987361682"/>
  </r>
  <r>
    <s v="21375108"/>
    <s v="CASA DE LA CULTURA DE PUNTARENAS"/>
    <x v="13"/>
    <s v="001"/>
    <x v="104"/>
    <s v="INDEMNIZACIONES"/>
    <n v="0"/>
    <n v="3313335"/>
    <n v="3313335"/>
    <n v="0"/>
    <n v="0"/>
    <n v="0"/>
    <n v="2972893.97"/>
    <n v="2219174.5499999998"/>
    <n v="340441.03"/>
    <n v="0.89725124987361682"/>
  </r>
  <r>
    <s v="21375300"/>
    <s v="DIRECCIÓN GESTIÓN SOCIOCULTURAL"/>
    <x v="14"/>
    <s v="001"/>
    <x v="0"/>
    <s v=""/>
    <n v="2130698661"/>
    <n v="2095690633"/>
    <n v="2093590633"/>
    <n v="11194906.49"/>
    <n v="109041655.28"/>
    <n v="11600220.970000001"/>
    <n v="1581252692.79"/>
    <n v="1518549322.79"/>
    <n v="382601157.47000003"/>
    <n v="0.75452581974202104"/>
  </r>
  <r>
    <s v="21375300"/>
    <s v="Gestión y Desarrollo Cultural"/>
    <x v="15"/>
    <s v="001"/>
    <x v="1"/>
    <s v="REMUNERACIONES"/>
    <n v="820569981"/>
    <n v="816393764"/>
    <n v="814293764"/>
    <n v="0"/>
    <n v="25303935.300000001"/>
    <n v="0"/>
    <n v="638892665.38"/>
    <n v="638892665.38"/>
    <n v="152197163.31999999"/>
    <n v="0.78257906117470044"/>
  </r>
  <r>
    <s v="21375300"/>
    <s v="Gestión y Desarrollo Cultural"/>
    <x v="15"/>
    <s v="001"/>
    <x v="2"/>
    <s v="REMUNERACIONES BASICAS"/>
    <n v="375971200"/>
    <n v="404116041"/>
    <n v="404116041"/>
    <n v="0"/>
    <n v="524227.72"/>
    <n v="0"/>
    <n v="320457915.76999998"/>
    <n v="320457915.76999998"/>
    <n v="83133897.510000005"/>
    <n v="0.79298489358901736"/>
  </r>
  <r>
    <s v="21375300"/>
    <s v="Gestión y Desarrollo Cultural"/>
    <x v="15"/>
    <s v="001"/>
    <x v="3"/>
    <s v="SUELDOS PARA CARGOS FIJOS"/>
    <n v="368971200"/>
    <n v="404116041"/>
    <n v="404116041"/>
    <n v="0"/>
    <n v="524227.72"/>
    <n v="0"/>
    <n v="320457915.76999998"/>
    <n v="320457915.76999998"/>
    <n v="83133897.510000005"/>
    <n v="0.79298489358901736"/>
  </r>
  <r>
    <s v="21375300"/>
    <s v="Gestión y Desarrollo Cultural"/>
    <x v="15"/>
    <s v="001"/>
    <x v="4"/>
    <s v="SUPLENCIAS"/>
    <n v="7000000"/>
    <n v="0"/>
    <n v="0"/>
    <n v="0"/>
    <n v="0"/>
    <n v="0"/>
    <n v="0"/>
    <n v="0"/>
    <n v="0"/>
    <n v="0"/>
  </r>
  <r>
    <s v="21375300"/>
    <s v="Gestión y Desarrollo Cultural"/>
    <x v="15"/>
    <s v="001"/>
    <x v="5"/>
    <s v="REMUNERACIONES EVENTUALES"/>
    <n v="15400000"/>
    <n v="15400000"/>
    <n v="15400000"/>
    <n v="0"/>
    <n v="0"/>
    <n v="0"/>
    <n v="15393251.550000001"/>
    <n v="15393251.550000001"/>
    <n v="6748.45"/>
    <n v="0.99956178896103898"/>
  </r>
  <r>
    <s v="21375300"/>
    <s v="Gestión y Desarrollo Cultural"/>
    <x v="15"/>
    <s v="001"/>
    <x v="6"/>
    <s v="TIEMPO EXTRAORDINARIO"/>
    <n v="15400000"/>
    <n v="15400000"/>
    <n v="15400000"/>
    <n v="0"/>
    <n v="0"/>
    <n v="0"/>
    <n v="15393251.550000001"/>
    <n v="15393251.550000001"/>
    <n v="6748.45"/>
    <n v="0.99956178896103898"/>
  </r>
  <r>
    <s v="21375300"/>
    <s v="Gestión y Desarrollo Cultural"/>
    <x v="15"/>
    <s v="001"/>
    <x v="7"/>
    <s v="INCENTIVOS SALARIALES"/>
    <n v="302955716"/>
    <n v="271276425"/>
    <n v="269176425"/>
    <n v="0"/>
    <n v="178332.58"/>
    <n v="0"/>
    <n v="204421645.06"/>
    <n v="204421645.06"/>
    <n v="66676447.359999999"/>
    <n v="0.75355477373310265"/>
  </r>
  <r>
    <s v="21375300"/>
    <s v="Gestión y Desarrollo Cultural"/>
    <x v="15"/>
    <s v="001"/>
    <x v="8"/>
    <s v="RETRIBUCION POR AÑOS SERVIDOS"/>
    <n v="83400000"/>
    <n v="71087982"/>
    <n v="68987982"/>
    <n v="0"/>
    <n v="144381.73000000001"/>
    <n v="0"/>
    <n v="61263430.719999999"/>
    <n v="61263430.719999999"/>
    <n v="9680169.5500000007"/>
    <n v="0.86179729676388894"/>
  </r>
  <r>
    <s v="21375300"/>
    <s v="Gestión y Desarrollo Cultural"/>
    <x v="15"/>
    <s v="001"/>
    <x v="9"/>
    <s v="RESTRICCION AL EJERCICIO LIBERAL DE LA PROFESION"/>
    <n v="98946820"/>
    <n v="84945245"/>
    <n v="84945245"/>
    <n v="0"/>
    <n v="28647.18"/>
    <n v="0"/>
    <n v="80340482.040000007"/>
    <n v="80340482.040000007"/>
    <n v="4576115.78"/>
    <n v="0.94579139821187175"/>
  </r>
  <r>
    <s v="21375300"/>
    <s v="Gestión y Desarrollo Cultural"/>
    <x v="15"/>
    <s v="001"/>
    <x v="10"/>
    <s v="DECIMOTERCER MES"/>
    <n v="52521823"/>
    <n v="50452230"/>
    <n v="50452230"/>
    <n v="0"/>
    <n v="0"/>
    <n v="0"/>
    <n v="1792984.86"/>
    <n v="1792984.86"/>
    <n v="48659245.140000001"/>
    <n v="3.5538267783207997E-2"/>
  </r>
  <r>
    <s v="21375300"/>
    <s v="Gestión y Desarrollo Cultural"/>
    <x v="15"/>
    <s v="001"/>
    <x v="11"/>
    <s v="SALARIO ESCOLAR"/>
    <n v="43187073"/>
    <n v="44287073"/>
    <n v="44287073"/>
    <n v="0"/>
    <n v="0"/>
    <n v="0"/>
    <n v="42650476.07"/>
    <n v="42650476.07"/>
    <n v="1636596.93"/>
    <n v="0.96304571923278837"/>
  </r>
  <r>
    <s v="21375300"/>
    <s v="Gestión y Desarrollo Cultural"/>
    <x v="15"/>
    <s v="001"/>
    <x v="12"/>
    <s v="OTROS INCENTIVOS SALARIALES"/>
    <n v="24900000"/>
    <n v="20503895"/>
    <n v="20503895"/>
    <n v="0"/>
    <n v="5303.67"/>
    <n v="0"/>
    <n v="18374271.370000001"/>
    <n v="18374271.370000001"/>
    <n v="2124319.96"/>
    <n v="0.89613565471340939"/>
  </r>
  <r>
    <s v="21375300"/>
    <s v="Gestión y Desarrollo Cultural"/>
    <x v="15"/>
    <s v="001"/>
    <x v="13"/>
    <s v="CONTRIB. PATRONALES AL DES. Y LA SEGURIDAD SOCIAL"/>
    <n v="62575998"/>
    <n v="62257888"/>
    <n v="62257888"/>
    <n v="0"/>
    <n v="12186705"/>
    <n v="0"/>
    <n v="48891433"/>
    <n v="48891433"/>
    <n v="1179750"/>
    <n v="0.78530503636743987"/>
  </r>
  <r>
    <s v="21375300"/>
    <s v="Gestión y Desarrollo Cultural"/>
    <x v="15"/>
    <s v="001"/>
    <x v="214"/>
    <s v="CCSS CONTRIBUCION PATRONAL SEGURO SALUD (CONTRIBUCION PATRONAL SEGURO DE SALUD, SEGUN LEY NO. 17 DEL 22 DE OCTUBRE DE 1943, LEY"/>
    <n v="59366972"/>
    <n v="59065175"/>
    <n v="59065175"/>
    <n v="0"/>
    <n v="11560487"/>
    <n v="0"/>
    <n v="46385438"/>
    <n v="46385438"/>
    <n v="1119250"/>
    <n v="0.78532634500786636"/>
  </r>
  <r>
    <s v="21375300"/>
    <s v="Gestión y Desarrollo Cultural"/>
    <x v="15"/>
    <s v="001"/>
    <x v="215"/>
    <s v="BANCO POPULAR Y DE DESARROLLO COMUNAL. (BPDC) (SEGUN LEY NO. 4351 DEL 11 DE JULIO DE 1969, LEY ORGANICA DEL B.P.D.C.)."/>
    <n v="3209026"/>
    <n v="3192713"/>
    <n v="3192713"/>
    <n v="0"/>
    <n v="626218"/>
    <n v="0"/>
    <n v="2505995"/>
    <n v="2505995"/>
    <n v="60500"/>
    <n v="0.7849108266230006"/>
  </r>
  <r>
    <s v="21375300"/>
    <s v="Gestión y Desarrollo Cultural"/>
    <x v="15"/>
    <s v="001"/>
    <x v="16"/>
    <s v="CONTRIB PATRONALES A FOND PENS Y OTROS FOND CAPIT."/>
    <n v="63667067"/>
    <n v="63343410"/>
    <n v="63343410"/>
    <n v="0"/>
    <n v="12414670"/>
    <n v="0"/>
    <n v="49728420"/>
    <n v="49728420"/>
    <n v="1200320"/>
    <n v="0.78506067166260862"/>
  </r>
  <r>
    <s v="21375300"/>
    <s v="Gestión y Desarrollo Cultural"/>
    <x v="15"/>
    <s v="001"/>
    <x v="216"/>
    <s v="CCSS CONTRIBUCION PATRONAL SEGURO PENSIONES (CONTRIBUCION PATRONAL SEGURO DE PENSIONES, SEGUN LEY NO. 17 DEL 22 DE OCTUBRE DE 1943, LEY"/>
    <n v="34785837"/>
    <n v="34609000"/>
    <n v="34609000"/>
    <n v="0"/>
    <n v="6778748"/>
    <n v="0"/>
    <n v="27174432"/>
    <n v="27174432"/>
    <n v="655820"/>
    <n v="0.78518396948770552"/>
  </r>
  <r>
    <s v="21375300"/>
    <s v="Gestión y Desarrollo Cultural"/>
    <x v="15"/>
    <s v="001"/>
    <x v="217"/>
    <s v="CCSS APORTE PATRONAL REGIMEN PENSIONES (APORTE PATRONAL AL REGIMEN DE PENSIONES, SEGUN LEY DE PROTECCION AL TRABAJADOR NO. 7983 DEL 16"/>
    <n v="19254153"/>
    <n v="19156273"/>
    <n v="19156273"/>
    <n v="0"/>
    <n v="3757273"/>
    <n v="0"/>
    <n v="15036000"/>
    <n v="15036000"/>
    <n v="363000"/>
    <n v="0.78491259756007858"/>
  </r>
  <r>
    <s v="21375300"/>
    <s v="Gestión y Desarrollo Cultural"/>
    <x v="15"/>
    <s v="001"/>
    <x v="218"/>
    <s v="CCSS APORTE PATRONAL FONDO CAPITALIZACION LABORAL (APORTE PATRONAL AL FONDO DE CAPITALIZACION LABORAL, SEGUN LEY DE PROTECCION AL TRABAJADOR"/>
    <n v="9627077"/>
    <n v="9578137"/>
    <n v="9578137"/>
    <n v="0"/>
    <n v="1878649"/>
    <n v="0"/>
    <n v="7517988"/>
    <n v="7517988"/>
    <n v="181500"/>
    <n v="0.78491130373265694"/>
  </r>
  <r>
    <s v="21375300"/>
    <s v="Gestión y Desarrollo Cultural"/>
    <x v="15"/>
    <s v="001"/>
    <x v="21"/>
    <s v="SERVICIOS"/>
    <n v="727474032"/>
    <n v="696817011"/>
    <n v="696817011"/>
    <n v="4548453.43"/>
    <n v="66937869.630000003"/>
    <n v="7965095.5599999996"/>
    <n v="402311952.00999999"/>
    <n v="359975293.25999999"/>
    <n v="215053640.37"/>
    <n v="0.57735667421873549"/>
  </r>
  <r>
    <s v="21375300"/>
    <s v="Gestión y Desarrollo Cultural"/>
    <x v="15"/>
    <s v="001"/>
    <x v="22"/>
    <s v="ALQUILERES"/>
    <n v="15000000"/>
    <n v="8000000"/>
    <n v="8000000"/>
    <n v="0"/>
    <n v="1409088.73"/>
    <n v="0"/>
    <n v="6434984"/>
    <n v="5797979.3399999999"/>
    <n v="155927.26999999999"/>
    <n v="0.804373"/>
  </r>
  <r>
    <s v="21375300"/>
    <s v="Gestión y Desarrollo Cultural"/>
    <x v="15"/>
    <s v="001"/>
    <x v="23"/>
    <s v="ALQUILER DE EQUIPO DE COMPUTO"/>
    <n v="15000000"/>
    <n v="8000000"/>
    <n v="8000000"/>
    <n v="0"/>
    <n v="1409088.73"/>
    <n v="0"/>
    <n v="6434984"/>
    <n v="5797979.3399999999"/>
    <n v="155927.26999999999"/>
    <n v="0.804373"/>
  </r>
  <r>
    <s v="21375300"/>
    <s v="Gestión y Desarrollo Cultural"/>
    <x v="15"/>
    <s v="001"/>
    <x v="24"/>
    <s v="SERVICIOS BASICOS"/>
    <n v="27057852"/>
    <n v="17203175"/>
    <n v="17203175"/>
    <n v="1417020.04"/>
    <n v="1134438.25"/>
    <n v="727271.31"/>
    <n v="13830483.42"/>
    <n v="13588258.42"/>
    <n v="93961.98"/>
    <n v="0.80394946979264004"/>
  </r>
  <r>
    <s v="21375300"/>
    <s v="Gestión y Desarrollo Cultural"/>
    <x v="15"/>
    <s v="001"/>
    <x v="25"/>
    <s v="SERVICIO DE AGUA Y ALCANTARILLADO"/>
    <n v="2505492"/>
    <n v="2050646"/>
    <n v="2050646"/>
    <n v="0"/>
    <n v="262958.25"/>
    <n v="0"/>
    <n v="1700041.75"/>
    <n v="1620556.75"/>
    <n v="87646"/>
    <n v="0.82902741380033418"/>
  </r>
  <r>
    <s v="21375300"/>
    <s v="Gestión y Desarrollo Cultural"/>
    <x v="15"/>
    <s v="001"/>
    <x v="26"/>
    <s v="SERVICIO DE ENERGIA ELECTRICA"/>
    <n v="10032000"/>
    <n v="6152529"/>
    <n v="6152529"/>
    <n v="0"/>
    <n v="871480"/>
    <n v="0"/>
    <n v="5275942.45"/>
    <n v="5113202.45"/>
    <n v="5106.55"/>
    <n v="0.85752419045891537"/>
  </r>
  <r>
    <s v="21375300"/>
    <s v="Gestión y Desarrollo Cultural"/>
    <x v="15"/>
    <s v="001"/>
    <x v="28"/>
    <s v="SERVICIO DE TELECOMUNICACIONES"/>
    <n v="14520360"/>
    <n v="9000000"/>
    <n v="9000000"/>
    <n v="1417020.04"/>
    <n v="0"/>
    <n v="727271.31"/>
    <n v="6854499.2199999997"/>
    <n v="6854499.2199999997"/>
    <n v="1209.43"/>
    <n v="0.7616110244444444"/>
  </r>
  <r>
    <s v="21375300"/>
    <s v="Gestión y Desarrollo Cultural"/>
    <x v="15"/>
    <s v="001"/>
    <x v="30"/>
    <s v="SERVICIOS COMERCIALES Y FINANCIEROS"/>
    <n v="1566180"/>
    <n v="1566180"/>
    <n v="1566180"/>
    <n v="0"/>
    <n v="167734.15"/>
    <n v="799895.98"/>
    <n v="597686.92000000004"/>
    <n v="597686.92000000004"/>
    <n v="862.95"/>
    <n v="0.38162083540844605"/>
  </r>
  <r>
    <s v="21375300"/>
    <s v="Gestión y Desarrollo Cultural"/>
    <x v="15"/>
    <s v="001"/>
    <x v="31"/>
    <s v="INFORMACION"/>
    <n v="500000"/>
    <n v="500000"/>
    <n v="500000"/>
    <n v="0"/>
    <n v="143599.88"/>
    <n v="299999.8"/>
    <n v="55641.2"/>
    <n v="55641.2"/>
    <n v="759.12"/>
    <n v="0.11128239999999999"/>
  </r>
  <r>
    <s v="21375300"/>
    <s v="Gestión y Desarrollo Cultural"/>
    <x v="15"/>
    <s v="001"/>
    <x v="33"/>
    <s v="IMPRESION, ENCUADERNACION Y OTROS"/>
    <n v="500000"/>
    <n v="500000"/>
    <n v="500000"/>
    <n v="0"/>
    <n v="0"/>
    <n v="499896.18"/>
    <n v="0"/>
    <n v="0"/>
    <n v="103.82"/>
    <n v="0"/>
  </r>
  <r>
    <s v="21375300"/>
    <s v="Gestión y Desarrollo Cultural"/>
    <x v="15"/>
    <s v="001"/>
    <x v="35"/>
    <s v="SERVICIOS DE TECNOLOGIAS DE INFORMACION"/>
    <n v="566180"/>
    <n v="566180"/>
    <n v="566180"/>
    <n v="0"/>
    <n v="24134.27"/>
    <n v="0"/>
    <n v="542045.72"/>
    <n v="542045.72"/>
    <n v="0.01"/>
    <n v="0.95737348546398671"/>
  </r>
  <r>
    <s v="21375300"/>
    <s v="Gestión y Desarrollo Cultural"/>
    <x v="15"/>
    <s v="001"/>
    <x v="36"/>
    <s v="SERVICIOS DE GESTION Y APOYO"/>
    <n v="614600000"/>
    <n v="607458520"/>
    <n v="607458520"/>
    <n v="2311298.88"/>
    <n v="46177743.219999999"/>
    <n v="5804706.3700000001"/>
    <n v="342894319.93000001"/>
    <n v="302801213.42000002"/>
    <n v="210270451.59999999"/>
    <n v="0.56447363670197592"/>
  </r>
  <r>
    <s v="21375300"/>
    <s v="Gestión y Desarrollo Cultural"/>
    <x v="15"/>
    <s v="001"/>
    <x v="38"/>
    <s v="SERVICIOS INFORMATICOS"/>
    <n v="25000000"/>
    <n v="17858520"/>
    <n v="17858520"/>
    <n v="0"/>
    <n v="0"/>
    <n v="0"/>
    <n v="0"/>
    <n v="0"/>
    <n v="17858520"/>
    <n v="0"/>
  </r>
  <r>
    <s v="21375300"/>
    <s v="Gestión y Desarrollo Cultural"/>
    <x v="15"/>
    <s v="001"/>
    <x v="39"/>
    <s v="SERVICIOS GENERALES"/>
    <n v="130000000"/>
    <n v="134100000"/>
    <n v="134100000"/>
    <n v="2311298.88"/>
    <n v="11715377.02"/>
    <n v="2654774.34"/>
    <n v="86843374.549999997"/>
    <n v="81170433.120000005"/>
    <n v="30575175.210000001"/>
    <n v="0.64760159992542876"/>
  </r>
  <r>
    <s v="21375300"/>
    <s v="Gestión y Desarrollo Cultural"/>
    <x v="15"/>
    <s v="001"/>
    <x v="40"/>
    <s v="OTROS SERVICIOS DE GESTION Y APOYO"/>
    <n v="459600000"/>
    <n v="455500000"/>
    <n v="455500000"/>
    <n v="0"/>
    <n v="34462366.200000003"/>
    <n v="3149932.03"/>
    <n v="256050945.38"/>
    <n v="221630780.30000001"/>
    <n v="161836756.38999999"/>
    <n v="0.56213160346871571"/>
  </r>
  <r>
    <s v="21375300"/>
    <s v="Gestión y Desarrollo Cultural"/>
    <x v="15"/>
    <s v="001"/>
    <x v="41"/>
    <s v="GASTOS DE VIAJE Y DE TRANSPORTE"/>
    <n v="24000000"/>
    <n v="24000000"/>
    <n v="24000000"/>
    <n v="0"/>
    <n v="5124740.28"/>
    <n v="0"/>
    <n v="17433804.719999999"/>
    <n v="17433804.719999999"/>
    <n v="1441455"/>
    <n v="0.72640852999999994"/>
  </r>
  <r>
    <s v="21375300"/>
    <s v="Gestión y Desarrollo Cultural"/>
    <x v="15"/>
    <s v="001"/>
    <x v="42"/>
    <s v="TRANSPORTE DENTRO DEL PAIS"/>
    <n v="4000000"/>
    <n v="2000000"/>
    <n v="2000000"/>
    <n v="0"/>
    <n v="397265.74"/>
    <n v="0"/>
    <n v="1602279.26"/>
    <n v="1602279.26"/>
    <n v="455"/>
    <n v="0.80113962999999999"/>
  </r>
  <r>
    <s v="21375300"/>
    <s v="Gestión y Desarrollo Cultural"/>
    <x v="15"/>
    <s v="001"/>
    <x v="43"/>
    <s v="VIATICOS DENTRO DEL PAIS"/>
    <n v="20000000"/>
    <n v="22000000"/>
    <n v="22000000"/>
    <n v="0"/>
    <n v="4727474.54"/>
    <n v="0"/>
    <n v="15831525.460000001"/>
    <n v="15831525.460000001"/>
    <n v="1441000"/>
    <n v="0.71961479363636371"/>
  </r>
  <r>
    <s v="21375300"/>
    <s v="Gestión y Desarrollo Cultural"/>
    <x v="15"/>
    <s v="001"/>
    <x v="46"/>
    <s v="SEGUROS, REASEGUROS Y OTRAS OBLIGACIONES"/>
    <n v="13000000"/>
    <n v="10220617"/>
    <n v="10220617"/>
    <n v="0"/>
    <n v="0"/>
    <n v="0"/>
    <n v="9921401.0199999996"/>
    <n v="9921401.0199999996"/>
    <n v="299215.98"/>
    <n v="0.97072427427815755"/>
  </r>
  <r>
    <s v="21375300"/>
    <s v="Gestión y Desarrollo Cultural"/>
    <x v="15"/>
    <s v="001"/>
    <x v="47"/>
    <s v="SEGUROS"/>
    <n v="13000000"/>
    <n v="10220617"/>
    <n v="10220617"/>
    <n v="0"/>
    <n v="0"/>
    <n v="0"/>
    <n v="9921401.0199999996"/>
    <n v="9921401.0199999996"/>
    <n v="299215.98"/>
    <n v="0.97072427427815755"/>
  </r>
  <r>
    <s v="21375300"/>
    <s v="Gestión y Desarrollo Cultural"/>
    <x v="15"/>
    <s v="001"/>
    <x v="51"/>
    <s v="MANTENIMIENTO Y REPARACION"/>
    <n v="31050000"/>
    <n v="27642970"/>
    <n v="27642970"/>
    <n v="820134.51"/>
    <n v="12924125"/>
    <n v="633221.9"/>
    <n v="10673723"/>
    <n v="9309400.4199999999"/>
    <n v="2591765.59"/>
    <n v="0.38612793777224375"/>
  </r>
  <r>
    <s v="21375300"/>
    <s v="Gestión y Desarrollo Cultural"/>
    <x v="15"/>
    <s v="001"/>
    <x v="52"/>
    <s v="MANTENIMIENTO DE EDIFICIOS, LOCALES Y TERRENOS"/>
    <n v="15000000"/>
    <n v="15000000"/>
    <n v="15000000"/>
    <n v="0"/>
    <n v="11586734.68"/>
    <n v="0"/>
    <n v="952681.16"/>
    <n v="952681.16"/>
    <n v="2460584.16"/>
    <n v="6.3512077333333333E-2"/>
  </r>
  <r>
    <s v="21375300"/>
    <s v="Gestión y Desarrollo Cultural"/>
    <x v="15"/>
    <s v="001"/>
    <x v="54"/>
    <s v="MANT. Y REPARACION DE EQUIPO DE TRANSPORTE"/>
    <n v="8800000"/>
    <n v="8500000"/>
    <n v="8500000"/>
    <n v="0"/>
    <n v="1010820.34"/>
    <n v="633221.9"/>
    <n v="6840276.7300000004"/>
    <n v="5475954.1500000004"/>
    <n v="15681.03"/>
    <n v="0.80473843882352947"/>
  </r>
  <r>
    <s v="21375300"/>
    <s v="Gestión y Desarrollo Cultural"/>
    <x v="15"/>
    <s v="001"/>
    <x v="55"/>
    <s v="MANT. Y REPARACION DE EQUIPO DE COMUNICAC."/>
    <n v="1000000"/>
    <n v="632800"/>
    <n v="632800"/>
    <n v="0"/>
    <n v="316399.99"/>
    <n v="0"/>
    <n v="316400"/>
    <n v="316400"/>
    <n v="0.01"/>
    <n v="0.5"/>
  </r>
  <r>
    <s v="21375300"/>
    <s v="Gestión y Desarrollo Cultural"/>
    <x v="15"/>
    <s v="001"/>
    <x v="56"/>
    <s v="MANT. Y REPARACION DE EQUIPO Y MOBILIARIO DE OFIC."/>
    <n v="1500000"/>
    <n v="1500000"/>
    <n v="1500000"/>
    <n v="820134.51"/>
    <n v="0"/>
    <n v="0"/>
    <n v="566175.79"/>
    <n v="566175.79"/>
    <n v="113689.7"/>
    <n v="0.37745052666666667"/>
  </r>
  <r>
    <s v="21375300"/>
    <s v="Gestión y Desarrollo Cultural"/>
    <x v="15"/>
    <s v="001"/>
    <x v="57"/>
    <s v="MANT. Y REP. DE EQUIPO DE COMPUTO Y SIST. DE INF."/>
    <n v="4300000"/>
    <n v="2000000"/>
    <n v="2000000"/>
    <n v="0"/>
    <n v="0"/>
    <n v="0"/>
    <n v="1998189.32"/>
    <n v="1998189.32"/>
    <n v="1810.68"/>
    <n v="0.99909466000000002"/>
  </r>
  <r>
    <s v="21375300"/>
    <s v="Gestión y Desarrollo Cultural"/>
    <x v="15"/>
    <s v="001"/>
    <x v="58"/>
    <s v="MANTENIMIENTO Y REPARACION DE OTROS EQUIPOS"/>
    <n v="450000"/>
    <n v="10170"/>
    <n v="10170"/>
    <n v="0"/>
    <n v="10169.99"/>
    <n v="0"/>
    <n v="0"/>
    <n v="0"/>
    <n v="0.01"/>
    <n v="0"/>
  </r>
  <r>
    <s v="21375300"/>
    <s v="Gestión y Desarrollo Cultural"/>
    <x v="15"/>
    <s v="001"/>
    <x v="59"/>
    <s v="IMPUESTOS"/>
    <n v="600000"/>
    <n v="325549"/>
    <n v="325549"/>
    <n v="0"/>
    <n v="0"/>
    <n v="0"/>
    <n v="325549"/>
    <n v="325549"/>
    <n v="0"/>
    <n v="1"/>
  </r>
  <r>
    <s v="21375300"/>
    <s v="Gestión y Desarrollo Cultural"/>
    <x v="15"/>
    <s v="001"/>
    <x v="60"/>
    <s v="OTROS IMPUESTOS"/>
    <n v="600000"/>
    <n v="325549"/>
    <n v="325549"/>
    <n v="0"/>
    <n v="0"/>
    <n v="0"/>
    <n v="325549"/>
    <n v="325549"/>
    <n v="0"/>
    <n v="1"/>
  </r>
  <r>
    <s v="21375300"/>
    <s v="Gestión y Desarrollo Cultural"/>
    <x v="15"/>
    <s v="001"/>
    <x v="61"/>
    <s v="SERVICIOS DIVERSOS"/>
    <n v="600000"/>
    <n v="400000"/>
    <n v="400000"/>
    <n v="0"/>
    <n v="0"/>
    <n v="0"/>
    <n v="200000"/>
    <n v="200000"/>
    <n v="200000"/>
    <n v="0.5"/>
  </r>
  <r>
    <s v="21375300"/>
    <s v="Gestión y Desarrollo Cultural"/>
    <x v="15"/>
    <s v="001"/>
    <x v="62"/>
    <s v="DEDUCIBLES"/>
    <n v="600000"/>
    <n v="400000"/>
    <n v="400000"/>
    <n v="0"/>
    <n v="0"/>
    <n v="0"/>
    <n v="200000"/>
    <n v="200000"/>
    <n v="200000"/>
    <n v="0.5"/>
  </r>
  <r>
    <s v="21375300"/>
    <s v="Gestión y Desarrollo Cultural"/>
    <x v="15"/>
    <s v="001"/>
    <x v="63"/>
    <s v="MATERIALES Y SUMINISTROS"/>
    <n v="20969849"/>
    <n v="16922175"/>
    <n v="16922175"/>
    <n v="185000.05"/>
    <n v="1091135.8"/>
    <n v="0"/>
    <n v="13931286.460000001"/>
    <n v="13807890.91"/>
    <n v="1714752.69"/>
    <n v="0.823256257543726"/>
  </r>
  <r>
    <s v="21375300"/>
    <s v="Gestión y Desarrollo Cultural"/>
    <x v="15"/>
    <s v="001"/>
    <x v="64"/>
    <s v="PRODUCTOS QUIMICOS Y CONEXOS"/>
    <n v="12000000"/>
    <n v="8000000"/>
    <n v="8000000"/>
    <n v="0"/>
    <n v="564993.85"/>
    <n v="0"/>
    <n v="6791725.9699999997"/>
    <n v="6791725.9699999997"/>
    <n v="643280.18000000005"/>
    <n v="0.84896574624999999"/>
  </r>
  <r>
    <s v="21375300"/>
    <s v="Gestión y Desarrollo Cultural"/>
    <x v="15"/>
    <s v="001"/>
    <x v="65"/>
    <s v="COMBUSTIBLES Y LUBRICANTES"/>
    <n v="8000000"/>
    <n v="6000000"/>
    <n v="6000000"/>
    <n v="0"/>
    <n v="564993.85"/>
    <n v="0"/>
    <n v="5435006.1500000004"/>
    <n v="5435006.1500000004"/>
    <n v="0"/>
    <n v="0.90583435833333337"/>
  </r>
  <r>
    <s v="21375300"/>
    <s v="Gestión y Desarrollo Cultural"/>
    <x v="15"/>
    <s v="001"/>
    <x v="67"/>
    <s v="TINTAS, PINTURAS Y DILUYENTES"/>
    <n v="4000000"/>
    <n v="2000000"/>
    <n v="2000000"/>
    <n v="0"/>
    <n v="0"/>
    <n v="0"/>
    <n v="1356719.82"/>
    <n v="1356719.82"/>
    <n v="643280.18000000005"/>
    <n v="0.67835991000000007"/>
  </r>
  <r>
    <s v="21375300"/>
    <s v="Gestión y Desarrollo Cultural"/>
    <x v="15"/>
    <s v="001"/>
    <x v="69"/>
    <s v="ALIMENTOS Y PRODUCTOS AGROPECUARIOS"/>
    <n v="0"/>
    <n v="200000"/>
    <n v="200000"/>
    <n v="0"/>
    <n v="108787.75"/>
    <n v="0"/>
    <n v="81782.98"/>
    <n v="18843"/>
    <n v="9429.27"/>
    <n v="0.40891489999999997"/>
  </r>
  <r>
    <s v="21375300"/>
    <s v="Gestión y Desarrollo Cultural"/>
    <x v="15"/>
    <s v="001"/>
    <x v="71"/>
    <s v="ALIMENTOS Y BEBIDAS"/>
    <n v="0"/>
    <n v="200000"/>
    <n v="200000"/>
    <n v="0"/>
    <n v="108787.75"/>
    <n v="0"/>
    <n v="81782.98"/>
    <n v="18843"/>
    <n v="9429.27"/>
    <n v="0.40891489999999997"/>
  </r>
  <r>
    <s v="21375300"/>
    <s v="Gestión y Desarrollo Cultural"/>
    <x v="15"/>
    <s v="001"/>
    <x v="72"/>
    <s v="MATERIALES Y PROD DE USO EN LA CONSTRUC Y MANT."/>
    <n v="250000"/>
    <n v="150000"/>
    <n v="150000"/>
    <n v="0"/>
    <n v="0"/>
    <n v="0"/>
    <n v="132770.68"/>
    <n v="132770.68"/>
    <n v="17229.32"/>
    <n v="0.88513786666666661"/>
  </r>
  <r>
    <s v="21375300"/>
    <s v="Gestión y Desarrollo Cultural"/>
    <x v="15"/>
    <s v="001"/>
    <x v="73"/>
    <s v="MATERIALES Y PRODUCTOS METALICOS"/>
    <n v="250000"/>
    <n v="150000"/>
    <n v="150000"/>
    <n v="0"/>
    <n v="0"/>
    <n v="0"/>
    <n v="132770.68"/>
    <n v="132770.68"/>
    <n v="17229.32"/>
    <n v="0.88513786666666661"/>
  </r>
  <r>
    <s v="21375300"/>
    <s v="Gestión y Desarrollo Cultural"/>
    <x v="15"/>
    <s v="001"/>
    <x v="74"/>
    <s v="MAT. Y PROD. ELECTRICOS, TELEFONICOS Y DE COMPUTO"/>
    <n v="0"/>
    <n v="0"/>
    <n v="0"/>
    <n v="0"/>
    <n v="0"/>
    <n v="0"/>
    <n v="0"/>
    <n v="0"/>
    <n v="0"/>
    <n v="0"/>
  </r>
  <r>
    <s v="21375300"/>
    <s v="Gestión y Desarrollo Cultural"/>
    <x v="15"/>
    <s v="001"/>
    <x v="77"/>
    <s v="HERRAMIENTAS, REPUESTOS Y ACCESORIOS"/>
    <n v="1000000"/>
    <n v="2800000"/>
    <n v="2800000"/>
    <n v="0"/>
    <n v="0"/>
    <n v="0"/>
    <n v="2382250.71"/>
    <n v="2321795.14"/>
    <n v="417749.29"/>
    <n v="0.85080382499999996"/>
  </r>
  <r>
    <s v="21375300"/>
    <s v="Gestión y Desarrollo Cultural"/>
    <x v="15"/>
    <s v="001"/>
    <x v="78"/>
    <s v="HERRAMIENTAS E INSTRUMENTOS"/>
    <n v="0"/>
    <n v="600000"/>
    <n v="600000"/>
    <n v="0"/>
    <n v="0"/>
    <n v="0"/>
    <n v="523797.2"/>
    <n v="523797.2"/>
    <n v="76202.8"/>
    <n v="0.87299533333333335"/>
  </r>
  <r>
    <s v="21375300"/>
    <s v="Gestión y Desarrollo Cultural"/>
    <x v="15"/>
    <s v="001"/>
    <x v="79"/>
    <s v="REPUESTOS Y ACCESORIOS"/>
    <n v="1000000"/>
    <n v="2200000"/>
    <n v="2200000"/>
    <n v="0"/>
    <n v="0"/>
    <n v="0"/>
    <n v="1858453.51"/>
    <n v="1797997.94"/>
    <n v="341546.49"/>
    <n v="0.84475159545454548"/>
  </r>
  <r>
    <s v="21375300"/>
    <s v="Gestión y Desarrollo Cultural"/>
    <x v="15"/>
    <s v="001"/>
    <x v="80"/>
    <s v="UTILES, MATERIALES Y SUMINISTROS DIVERSOS"/>
    <n v="7719849"/>
    <n v="5772175"/>
    <n v="5772175"/>
    <n v="185000.05"/>
    <n v="417354.2"/>
    <n v="0"/>
    <n v="4542756.12"/>
    <n v="4542756.12"/>
    <n v="627064.63"/>
    <n v="0.78700942365746018"/>
  </r>
  <r>
    <s v="21375300"/>
    <s v="Gestión y Desarrollo Cultural"/>
    <x v="15"/>
    <s v="001"/>
    <x v="81"/>
    <s v="UTILES Y MATERIALES DE OFICINA Y COMPUTO"/>
    <n v="1500000"/>
    <n v="1650000"/>
    <n v="1650000"/>
    <n v="185000.05"/>
    <n v="417354.2"/>
    <n v="0"/>
    <n v="796815.75"/>
    <n v="796815.75"/>
    <n v="250830"/>
    <n v="0.48291863636363636"/>
  </r>
  <r>
    <s v="21375300"/>
    <s v="Gestión y Desarrollo Cultural"/>
    <x v="15"/>
    <s v="001"/>
    <x v="83"/>
    <s v="PRODUCTOS DE PAPEL, CARTON E IMPRESOS"/>
    <n v="750000"/>
    <n v="600000"/>
    <n v="600000"/>
    <n v="0"/>
    <n v="0"/>
    <n v="0"/>
    <n v="226617.98"/>
    <n v="226617.98"/>
    <n v="373382.02"/>
    <n v="0.37769663333333336"/>
  </r>
  <r>
    <s v="21375300"/>
    <s v="Gestión y Desarrollo Cultural"/>
    <x v="15"/>
    <s v="001"/>
    <x v="85"/>
    <s v="UTILES Y MATERIALES DE LIMPIEZA"/>
    <n v="5219849"/>
    <n v="3425560"/>
    <n v="3425560"/>
    <n v="0"/>
    <n v="0"/>
    <n v="0"/>
    <n v="3422707.39"/>
    <n v="3422707.39"/>
    <n v="2852.61"/>
    <n v="0.99916725732434997"/>
  </r>
  <r>
    <s v="21375300"/>
    <s v="Gestión y Desarrollo Cultural"/>
    <x v="15"/>
    <s v="001"/>
    <x v="87"/>
    <s v="OTROS UTILES, MATERIALES Y SUMINISTROS DIVERSOS"/>
    <n v="250000"/>
    <n v="96615"/>
    <n v="96615"/>
    <n v="0"/>
    <n v="0"/>
    <n v="0"/>
    <n v="96615"/>
    <n v="96615"/>
    <n v="0"/>
    <n v="1"/>
  </r>
  <r>
    <s v="21375300"/>
    <s v="Gestión y Desarrollo Cultural"/>
    <x v="15"/>
    <s v="001"/>
    <x v="88"/>
    <s v="TRANSFERENCIAS CORRIENTES"/>
    <n v="512684799"/>
    <n v="521957683"/>
    <n v="521957683"/>
    <n v="0"/>
    <n v="15557209.42"/>
    <n v="0"/>
    <n v="497408518.57999998"/>
    <n v="497408518.57999998"/>
    <n v="8991955"/>
    <n v="0.9529671365714909"/>
  </r>
  <r>
    <s v="21375300"/>
    <s v="Gestión y Desarrollo Cultural"/>
    <x v="15"/>
    <s v="001"/>
    <x v="89"/>
    <s v="TRANSFERENCIAS CORRIENTES AL SECTOR PUBLICO"/>
    <n v="11680853"/>
    <n v="11621472"/>
    <n v="11621472"/>
    <n v="0"/>
    <n v="2253655.0099999998"/>
    <n v="0"/>
    <n v="9147596.9900000002"/>
    <n v="9147596.9900000002"/>
    <n v="220220"/>
    <n v="0.7871289445949704"/>
  </r>
  <r>
    <s v="21375300"/>
    <s v="Gestión y Desarrollo Cultural"/>
    <x v="15"/>
    <s v="001"/>
    <x v="219"/>
    <s v="CCSS CONTRIBUCION ESTATAL SEGURO PENSIONES (CONTRIBUCION ESTATAL AL SEGURO DE PENSIONES, SEGUN LEY NO. 17 DEL 22 DE OCTUBRE DE 1943, LEY"/>
    <n v="10076340"/>
    <n v="10025116"/>
    <n v="10025116"/>
    <n v="0"/>
    <n v="1944087.08"/>
    <n v="0"/>
    <n v="7891058.9199999999"/>
    <n v="7891058.9199999999"/>
    <n v="189970"/>
    <n v="0.78712893895691582"/>
  </r>
  <r>
    <s v="21375300"/>
    <s v="Gestión y Desarrollo Cultural"/>
    <x v="15"/>
    <s v="001"/>
    <x v="220"/>
    <s v="CCSS CONTRIBUCION ESTATAL SEGURO SALUD (CONTRIBUCION ESTATAL AL SEGURO DE SALUD, SEGUN LEY NO. 17 DEL 22 DE OCTUBRE DE 1943, LEY"/>
    <n v="1604513"/>
    <n v="1596356"/>
    <n v="1596356"/>
    <n v="0"/>
    <n v="309567.93"/>
    <n v="0"/>
    <n v="1256538.07"/>
    <n v="1256538.07"/>
    <n v="30250"/>
    <n v="0.78712898000195453"/>
  </r>
  <r>
    <s v="21375300"/>
    <s v="Gestión y Desarrollo Cultural"/>
    <x v="15"/>
    <s v="001"/>
    <x v="93"/>
    <s v="TRANSFERENCIAS CORRIENTES A PERSONAS"/>
    <n v="470100000"/>
    <n v="467633285"/>
    <n v="467633285"/>
    <n v="0"/>
    <n v="0"/>
    <n v="0"/>
    <n v="467074350"/>
    <n v="467074350"/>
    <n v="558935"/>
    <n v="0.99880475787774603"/>
  </r>
  <r>
    <s v="21375300"/>
    <s v="Gestión y Desarrollo Cultural"/>
    <x v="15"/>
    <s v="001"/>
    <x v="95"/>
    <s v="OTRAS TRANSFERENCIAS A PERSONAS"/>
    <n v="470100000"/>
    <n v="467633285"/>
    <n v="467633285"/>
    <n v="0"/>
    <n v="0"/>
    <n v="0"/>
    <n v="467074350"/>
    <n v="467074350"/>
    <n v="558935"/>
    <n v="0.99880475787774603"/>
  </r>
  <r>
    <s v="21375300"/>
    <s v="Gestión y Desarrollo Cultural"/>
    <x v="15"/>
    <s v="001"/>
    <x v="96"/>
    <s v="PRESTACIONES"/>
    <n v="11600000"/>
    <n v="26355480"/>
    <n v="26355480"/>
    <n v="0"/>
    <n v="13303554.41"/>
    <n v="0"/>
    <n v="8329071.5899999999"/>
    <n v="8329071.5899999999"/>
    <n v="4722854"/>
    <n v="0.31602807423731233"/>
  </r>
  <r>
    <s v="21375300"/>
    <s v="Gestión y Desarrollo Cultural"/>
    <x v="15"/>
    <s v="001"/>
    <x v="97"/>
    <s v="PRESTACIONES LEGALES"/>
    <n v="8600000"/>
    <n v="19355480"/>
    <n v="19355480"/>
    <n v="0"/>
    <n v="13303554.41"/>
    <n v="0"/>
    <n v="4810925.59"/>
    <n v="4810925.59"/>
    <n v="1241000"/>
    <n v="0.24855625331947334"/>
  </r>
  <r>
    <s v="21375300"/>
    <s v="Gestión y Desarrollo Cultural"/>
    <x v="15"/>
    <s v="001"/>
    <x v="98"/>
    <s v="OTRAS PRESTACIONES"/>
    <n v="3000000"/>
    <n v="7000000"/>
    <n v="7000000"/>
    <n v="0"/>
    <n v="0"/>
    <n v="0"/>
    <n v="3518146"/>
    <n v="3518146"/>
    <n v="3481854"/>
    <n v="0.50259228571428571"/>
  </r>
  <r>
    <s v="21375300"/>
    <s v="Gestión y Desarrollo Cultural"/>
    <x v="15"/>
    <s v="001"/>
    <x v="99"/>
    <s v="TRANSF. C.TES A ENTIDADES PRIV. SIN FINES DE LUCRO"/>
    <n v="4253946"/>
    <n v="3489946"/>
    <n v="3489946"/>
    <n v="0"/>
    <n v="0"/>
    <n v="0"/>
    <n v="0"/>
    <n v="0"/>
    <n v="3489946"/>
    <n v="0"/>
  </r>
  <r>
    <s v="21375300"/>
    <s v="Gestión y Desarrollo Cultural"/>
    <x v="15"/>
    <s v="001"/>
    <x v="221"/>
    <s v="ASOCIACION CENTRO ALAJUELENSE DE LA CULTURA. (PARA GASTOS DE OPERACION, SEGUN DECRETO EJECUTIVO Nª26195-C DEL 01/07/1997)."/>
    <n v="4253946"/>
    <n v="3489946"/>
    <n v="3489946"/>
    <n v="0"/>
    <n v="0"/>
    <n v="0"/>
    <n v="0"/>
    <n v="0"/>
    <n v="3489946"/>
    <n v="0"/>
  </r>
  <r>
    <s v="21375300"/>
    <s v="Gestión y Desarrollo Cultural"/>
    <x v="15"/>
    <s v="001"/>
    <x v="105"/>
    <s v="TRANSFERENCIAS CORRIENTES AL SECTOR EXTERNO"/>
    <n v="15050000"/>
    <n v="12857500"/>
    <n v="12857500"/>
    <n v="0"/>
    <n v="0"/>
    <n v="0"/>
    <n v="12857500"/>
    <n v="12857500"/>
    <n v="0"/>
    <n v="1"/>
  </r>
  <r>
    <s v="21375300"/>
    <s v="Gestión y Desarrollo Cultural"/>
    <x v="15"/>
    <s v="001"/>
    <x v="222"/>
    <s v="PROGRAMA IBEROAMERICANO DE CULTURA (IBERCULTURA). (CUOTA ANUAL PARA FONDOS DE SISTEMA IBEROAMERICANO IBER CULTURA VIVA, SEGUN"/>
    <n v="15050000"/>
    <n v="12857500"/>
    <n v="12857500"/>
    <n v="0"/>
    <n v="0"/>
    <n v="0"/>
    <n v="12857500"/>
    <n v="12857500"/>
    <n v="0"/>
    <n v="1"/>
  </r>
  <r>
    <s v="21375300"/>
    <s v="Gestión y Desarrollo Cultural"/>
    <x v="15"/>
    <s v="280"/>
    <x v="111"/>
    <s v="BIENES DURADEROS"/>
    <n v="49000000"/>
    <n v="43600000"/>
    <n v="43600000"/>
    <n v="6461453.0099999998"/>
    <n v="151505.13"/>
    <n v="3635125.41"/>
    <n v="28708270.359999999"/>
    <n v="8464954.6600000001"/>
    <n v="4643646.09"/>
    <n v="0.6584465678899083"/>
  </r>
  <r>
    <s v="21375300"/>
    <s v="Gestión y Desarrollo Cultural"/>
    <x v="15"/>
    <s v="280"/>
    <x v="112"/>
    <s v="MAQUINARIA, EQUIPO Y MOBILIARIO"/>
    <n v="8000000"/>
    <n v="7600000"/>
    <n v="7600000"/>
    <n v="0"/>
    <n v="108628.34"/>
    <n v="0"/>
    <n v="6861215.9000000004"/>
    <n v="6861215.9000000004"/>
    <n v="630155.76"/>
    <n v="0.90279156578947373"/>
  </r>
  <r>
    <s v="21375300"/>
    <s v="Gestión y Desarrollo Cultural"/>
    <x v="15"/>
    <s v="280"/>
    <x v="114"/>
    <s v="EQUIPO DE COMUNICACION"/>
    <n v="500000"/>
    <n v="1000000"/>
    <n v="1000000"/>
    <n v="0"/>
    <n v="0"/>
    <n v="0"/>
    <n v="993147.96"/>
    <n v="993147.96"/>
    <n v="6852.04"/>
    <n v="0.99314795999999994"/>
  </r>
  <r>
    <s v="21375300"/>
    <s v="Gestión y Desarrollo Cultural"/>
    <x v="15"/>
    <s v="280"/>
    <x v="115"/>
    <s v="EQUIPO Y MOBILIARIO DE OFICINA"/>
    <n v="1500000"/>
    <n v="1100000"/>
    <n v="1100000"/>
    <n v="0"/>
    <n v="0"/>
    <n v="0"/>
    <n v="947267"/>
    <n v="947267"/>
    <n v="152733"/>
    <n v="0.86115181818181818"/>
  </r>
  <r>
    <s v="21375300"/>
    <s v="Gestión y Desarrollo Cultural"/>
    <x v="15"/>
    <s v="280"/>
    <x v="116"/>
    <s v="EQUIPO Y PROGRAMAS DE COMPUTO"/>
    <n v="5000000"/>
    <n v="3000000"/>
    <n v="3000000"/>
    <n v="0"/>
    <n v="0"/>
    <n v="0"/>
    <n v="2589140.41"/>
    <n v="2589140.41"/>
    <n v="410859.59"/>
    <n v="0.86304680333333339"/>
  </r>
  <r>
    <s v="21375300"/>
    <s v="Gestión y Desarrollo Cultural"/>
    <x v="15"/>
    <s v="280"/>
    <x v="134"/>
    <s v="MAQUINARIA, EQUIPO Y MOBILIARIO DIVERSO"/>
    <n v="1000000"/>
    <n v="2500000"/>
    <n v="2500000"/>
    <n v="0"/>
    <n v="108628.34"/>
    <n v="0"/>
    <n v="2331660.5299999998"/>
    <n v="2331660.5299999998"/>
    <n v="59711.13"/>
    <n v="0.93266421199999994"/>
  </r>
  <r>
    <s v="21375300"/>
    <s v="Gestión y Desarrollo Cultural"/>
    <x v="15"/>
    <s v="280"/>
    <x v="118"/>
    <s v="CONSTRUCCIONES, ADICIONES Y MEJORAS"/>
    <n v="30000000"/>
    <n v="30000000"/>
    <n v="30000000"/>
    <n v="6461453.0099999998"/>
    <n v="0"/>
    <n v="0"/>
    <n v="20243315.699999999"/>
    <n v="0"/>
    <n v="3295231.29"/>
    <n v="0.67477719000000003"/>
  </r>
  <r>
    <s v="21375300"/>
    <s v="Gestión y Desarrollo Cultural"/>
    <x v="15"/>
    <s v="280"/>
    <x v="119"/>
    <s v="OTRAS CONSTRUCCIONES, ADICIONES Y MEJORAS"/>
    <n v="30000000"/>
    <n v="30000000"/>
    <n v="30000000"/>
    <n v="6461453.0099999998"/>
    <n v="0"/>
    <n v="0"/>
    <n v="20243315.699999999"/>
    <n v="0"/>
    <n v="3295231.29"/>
    <n v="0.67477719000000003"/>
  </r>
  <r>
    <s v="21375300"/>
    <s v="Gestión y Desarrollo Cultural"/>
    <x v="15"/>
    <s v="280"/>
    <x v="120"/>
    <s v="BIENES DURADEROS DIVERSOS"/>
    <n v="11000000"/>
    <n v="6000000"/>
    <n v="6000000"/>
    <n v="0"/>
    <n v="42876.79"/>
    <n v="3635125.41"/>
    <n v="1603738.76"/>
    <n v="1603738.76"/>
    <n v="718259.04"/>
    <n v="0.26728979333333336"/>
  </r>
  <r>
    <s v="21375300"/>
    <s v="Gestión y Desarrollo Cultural"/>
    <x v="15"/>
    <s v="280"/>
    <x v="121"/>
    <s v="BIENES INTANGIBLES"/>
    <n v="11000000"/>
    <n v="6000000"/>
    <n v="6000000"/>
    <n v="0"/>
    <n v="42876.79"/>
    <n v="3635125.41"/>
    <n v="1603738.76"/>
    <n v="1603738.76"/>
    <n v="718259.04"/>
    <n v="0.26728979333333336"/>
  </r>
  <r>
    <s v="21375500"/>
    <s v="SISTEMA NAC. DE BIBLIOTECAS"/>
    <x v="16"/>
    <s v="001"/>
    <x v="0"/>
    <s v=""/>
    <n v="3439678631"/>
    <n v="3372364647"/>
    <n v="3372364647"/>
    <n v="2468807.2999999998"/>
    <n v="169425117.21000001"/>
    <n v="12723443.15"/>
    <n v="2577874864.73"/>
    <n v="2465727714.8899999"/>
    <n v="609872414.61000001"/>
    <n v="0.76441166201384392"/>
  </r>
  <r>
    <s v="21375500"/>
    <s v="Información y Comunicación"/>
    <x v="17"/>
    <s v="001"/>
    <x v="1"/>
    <s v="REMUNERACIONES"/>
    <n v="2495830584"/>
    <n v="2459803677"/>
    <n v="2459803677"/>
    <n v="0"/>
    <n v="73171924.5"/>
    <n v="0"/>
    <n v="1930579573.0899999"/>
    <n v="1930579573.0899999"/>
    <n v="456052179.41000003"/>
    <n v="0.78485108024740946"/>
  </r>
  <r>
    <s v="21375500"/>
    <s v="Información y Comunicación"/>
    <x v="17"/>
    <s v="001"/>
    <x v="2"/>
    <s v="REMUNERACIONES BASICAS"/>
    <n v="1161142400"/>
    <n v="1216743523"/>
    <n v="1216743523"/>
    <n v="0"/>
    <n v="349750"/>
    <n v="0"/>
    <n v="984202672.86000001"/>
    <n v="984202672.86000001"/>
    <n v="232191100.13999999"/>
    <n v="0.80888260693868519"/>
  </r>
  <r>
    <s v="21375500"/>
    <s v="Información y Comunicación"/>
    <x v="17"/>
    <s v="001"/>
    <x v="3"/>
    <s v="SUELDOS PARA CARGOS FIJOS"/>
    <n v="1159142400"/>
    <n v="1216743523"/>
    <n v="1216743523"/>
    <n v="0"/>
    <n v="349750"/>
    <n v="0"/>
    <n v="984202672.86000001"/>
    <n v="984202672.86000001"/>
    <n v="232191100.13999999"/>
    <n v="0.80888260693868519"/>
  </r>
  <r>
    <s v="21375500"/>
    <s v="Información y Comunicación"/>
    <x v="17"/>
    <s v="001"/>
    <x v="4"/>
    <s v="SUPLENCIAS"/>
    <n v="2000000"/>
    <n v="0"/>
    <n v="0"/>
    <n v="0"/>
    <n v="0"/>
    <n v="0"/>
    <n v="0"/>
    <n v="0"/>
    <n v="0"/>
    <n v="0"/>
  </r>
  <r>
    <s v="21375500"/>
    <s v="Información y Comunicación"/>
    <x v="17"/>
    <s v="001"/>
    <x v="5"/>
    <s v="REMUNERACIONES EVENTUALES"/>
    <n v="5700000"/>
    <n v="5700000"/>
    <n v="5700000"/>
    <n v="0"/>
    <n v="0"/>
    <n v="0"/>
    <n v="1627827.63"/>
    <n v="1627827.63"/>
    <n v="4072172.37"/>
    <n v="0.28558379473684209"/>
  </r>
  <r>
    <s v="21375500"/>
    <s v="Información y Comunicación"/>
    <x v="17"/>
    <s v="001"/>
    <x v="6"/>
    <s v="TIEMPO EXTRAORDINARIO"/>
    <n v="5700000"/>
    <n v="5700000"/>
    <n v="5700000"/>
    <n v="0"/>
    <n v="0"/>
    <n v="0"/>
    <n v="1627827.63"/>
    <n v="1627827.63"/>
    <n v="4072172.37"/>
    <n v="0.28558379473684209"/>
  </r>
  <r>
    <s v="21375500"/>
    <s v="Información y Comunicación"/>
    <x v="17"/>
    <s v="001"/>
    <x v="7"/>
    <s v="INCENTIVOS SALARIALES"/>
    <n v="945110673"/>
    <n v="858965143"/>
    <n v="858965143"/>
    <n v="0"/>
    <n v="258190.5"/>
    <n v="0"/>
    <n v="644130595.60000002"/>
    <n v="644130595.60000002"/>
    <n v="214576356.90000001"/>
    <n v="0.74989142557092103"/>
  </r>
  <r>
    <s v="21375500"/>
    <s v="Información y Comunicación"/>
    <x v="17"/>
    <s v="001"/>
    <x v="8"/>
    <s v="RETRIBUCION POR AÑOS SERVIDOS"/>
    <n v="325600000"/>
    <n v="282644228"/>
    <n v="282644228"/>
    <n v="0"/>
    <n v="40825"/>
    <n v="0"/>
    <n v="245573461.27000001"/>
    <n v="245573461.27000001"/>
    <n v="37029941.729999997"/>
    <n v="0.86884300807303239"/>
  </r>
  <r>
    <s v="21375500"/>
    <s v="Información y Comunicación"/>
    <x v="17"/>
    <s v="001"/>
    <x v="9"/>
    <s v="RESTRICCION AL EJERCICIO LIBERAL DE LA PROFESION"/>
    <n v="265816110"/>
    <n v="230631404"/>
    <n v="230631404"/>
    <n v="0"/>
    <n v="192362.5"/>
    <n v="0"/>
    <n v="216710074.06999999"/>
    <n v="216710074.06999999"/>
    <n v="13728967.43"/>
    <n v="0.93963818591677994"/>
  </r>
  <r>
    <s v="21375500"/>
    <s v="Información y Comunicación"/>
    <x v="17"/>
    <s v="001"/>
    <x v="10"/>
    <s v="DECIMOTERCER MES"/>
    <n v="160364312"/>
    <n v="158292295"/>
    <n v="158292295"/>
    <n v="0"/>
    <n v="0"/>
    <n v="0"/>
    <n v="6501719.4000000004"/>
    <n v="6501719.4000000004"/>
    <n v="151790575.59999999"/>
    <n v="4.1074136931301679E-2"/>
  </r>
  <r>
    <s v="21375500"/>
    <s v="Información y Comunicación"/>
    <x v="17"/>
    <s v="001"/>
    <x v="11"/>
    <s v="SALARIO ESCOLAR"/>
    <n v="134930251"/>
    <n v="138430251"/>
    <n v="138430251"/>
    <n v="0"/>
    <n v="0"/>
    <n v="0"/>
    <n v="132052769.84999999"/>
    <n v="132052769.84999999"/>
    <n v="6377481.1500000004"/>
    <n v="0.95393000370995495"/>
  </r>
  <r>
    <s v="21375500"/>
    <s v="Información y Comunicación"/>
    <x v="17"/>
    <s v="001"/>
    <x v="12"/>
    <s v="OTROS INCENTIVOS SALARIALES"/>
    <n v="58400000"/>
    <n v="48966965"/>
    <n v="48966965"/>
    <n v="0"/>
    <n v="25003"/>
    <n v="0"/>
    <n v="43292571.009999998"/>
    <n v="43292571.009999998"/>
    <n v="5649390.9900000002"/>
    <n v="0.88411791521079564"/>
  </r>
  <r>
    <s v="21375500"/>
    <s v="Información y Comunicación"/>
    <x v="17"/>
    <s v="001"/>
    <x v="13"/>
    <s v="CONTRIB. PATRONALES AL DES. Y LA SEGURIDAD SOCIAL"/>
    <n v="190279905"/>
    <n v="187562347"/>
    <n v="187562347"/>
    <n v="0"/>
    <n v="35864872"/>
    <n v="0"/>
    <n v="149113725"/>
    <n v="149113725"/>
    <n v="2583750"/>
    <n v="0.79500884577862529"/>
  </r>
  <r>
    <s v="21375500"/>
    <s v="Información y Comunicación"/>
    <x v="17"/>
    <s v="001"/>
    <x v="223"/>
    <s v="CCSS CONTRIBUCION PATRONAL SEGURO SALUD (CONTRIBUCION PATRONAL SEGURO DE SALUD, SEGUN LEY NO. 17 DEL 22 DE OCTUBRE DE 1943, LEY"/>
    <n v="180521961"/>
    <n v="177943765"/>
    <n v="177943765"/>
    <n v="0"/>
    <n v="34010626"/>
    <n v="0"/>
    <n v="141481889"/>
    <n v="141481889"/>
    <n v="2451250"/>
    <n v="0.79509326443666062"/>
  </r>
  <r>
    <s v="21375500"/>
    <s v="Información y Comunicación"/>
    <x v="17"/>
    <s v="001"/>
    <x v="224"/>
    <s v="BANCO POPULAR Y DE DESARROLLO COMUNAL. (BPDC) (SEGUN LEY NO. 4351 DEL 11 DE JULIO DE 1969, LEY ORGANICA DEL B.P.D.C.)."/>
    <n v="9757944"/>
    <n v="9618582"/>
    <n v="9618582"/>
    <n v="0"/>
    <n v="1854246"/>
    <n v="0"/>
    <n v="7631836"/>
    <n v="7631836"/>
    <n v="132500"/>
    <n v="0.79344710062252422"/>
  </r>
  <r>
    <s v="21375500"/>
    <s v="Información y Comunicación"/>
    <x v="17"/>
    <s v="001"/>
    <x v="16"/>
    <s v="CONTRIB PATRONALES A FOND PENS Y OTROS FOND CAPIT."/>
    <n v="193597606"/>
    <n v="190832664"/>
    <n v="190832664"/>
    <n v="0"/>
    <n v="36699112"/>
    <n v="0"/>
    <n v="151504752"/>
    <n v="151504752"/>
    <n v="2628800"/>
    <n v="0.79391414878534627"/>
  </r>
  <r>
    <s v="21375500"/>
    <s v="Información y Comunicación"/>
    <x v="17"/>
    <s v="001"/>
    <x v="225"/>
    <s v="CCSS CONTRIBUCION PATRONAL SEGURO PENSIONES (CONTRIBUCION PATRONAL SEGURO DE PENSIONES, SEGUN LEY NO. 17 DEL 22 DE OCTUBRE DE 1943, LEY"/>
    <n v="105776111"/>
    <n v="104265427"/>
    <n v="104265427"/>
    <n v="0"/>
    <n v="20010711"/>
    <n v="0"/>
    <n v="82818416"/>
    <n v="82818416"/>
    <n v="1436300"/>
    <n v="0.79430371488336204"/>
  </r>
  <r>
    <s v="21375500"/>
    <s v="Información y Comunicación"/>
    <x v="17"/>
    <s v="001"/>
    <x v="226"/>
    <s v="CCSS APORTE PATRONAL REGIMEN PENSIONES (APORTE PATRONAL AL REGIMEN DE PENSIONES, SEGUN LEY DE PROTECCION AL TRABAJADOR NO. 7983 DEL 16"/>
    <n v="58547663"/>
    <n v="57711491"/>
    <n v="57711491"/>
    <n v="0"/>
    <n v="11125587"/>
    <n v="0"/>
    <n v="45790904"/>
    <n v="45790904"/>
    <n v="795000"/>
    <n v="0.79344517368300194"/>
  </r>
  <r>
    <s v="21375500"/>
    <s v="Información y Comunicación"/>
    <x v="17"/>
    <s v="001"/>
    <x v="227"/>
    <s v="CCSS APORTE PATRONAL FONDO CAPITALIZACION LABORAL (APORTE PATRONAL AL FONDO DE CAPITALIZACION LABORAL, SEGUN LEY DE PROTECCION AL TRABAJADOR"/>
    <n v="29273832"/>
    <n v="28855746"/>
    <n v="28855746"/>
    <n v="0"/>
    <n v="5562814"/>
    <n v="0"/>
    <n v="22895432"/>
    <n v="22895432"/>
    <n v="397500"/>
    <n v="0.79344446683166669"/>
  </r>
  <r>
    <s v="21375500"/>
    <s v="Información y Comunicación"/>
    <x v="17"/>
    <s v="001"/>
    <x v="21"/>
    <s v="SERVICIOS"/>
    <n v="436448964"/>
    <n v="395369164"/>
    <n v="395369164"/>
    <n v="0"/>
    <n v="34882807.240000002"/>
    <n v="4175351.86"/>
    <n v="335318981.87"/>
    <n v="318128259.11000001"/>
    <n v="20992023.030000001"/>
    <n v="0.84811617192786437"/>
  </r>
  <r>
    <s v="21375500"/>
    <s v="Información y Comunicación"/>
    <x v="17"/>
    <s v="001"/>
    <x v="24"/>
    <s v="SERVICIOS BASICOS"/>
    <n v="125186738"/>
    <n v="114686738"/>
    <n v="114686738"/>
    <n v="0"/>
    <n v="9545274.0800000001"/>
    <n v="3531250"/>
    <n v="95669084.129999995"/>
    <n v="92953915.129999995"/>
    <n v="5941129.79"/>
    <n v="0.83417739311758954"/>
  </r>
  <r>
    <s v="21375500"/>
    <s v="Información y Comunicación"/>
    <x v="17"/>
    <s v="001"/>
    <x v="25"/>
    <s v="SERVICIO DE AGUA Y ALCANTARILLADO"/>
    <n v="28000038"/>
    <n v="28000038"/>
    <n v="28000038"/>
    <n v="0"/>
    <n v="2960313.19"/>
    <n v="0"/>
    <n v="24764686.809999999"/>
    <n v="24593612.809999999"/>
    <n v="275038"/>
    <n v="0.8844519000295642"/>
  </r>
  <r>
    <s v="21375500"/>
    <s v="Información y Comunicación"/>
    <x v="17"/>
    <s v="001"/>
    <x v="26"/>
    <s v="SERVICIO DE ENERGIA ELECTRICA"/>
    <n v="47520000"/>
    <n v="47520000"/>
    <n v="47520000"/>
    <n v="0"/>
    <n v="2985141.73"/>
    <n v="0"/>
    <n v="44534858.270000003"/>
    <n v="41990763.270000003"/>
    <n v="0"/>
    <n v="0.9371813609006735"/>
  </r>
  <r>
    <s v="21375500"/>
    <s v="Información y Comunicación"/>
    <x v="17"/>
    <s v="001"/>
    <x v="27"/>
    <s v="SERVICIO DE CORREO"/>
    <n v="60000"/>
    <n v="60000"/>
    <n v="60000"/>
    <n v="0"/>
    <n v="1"/>
    <n v="0"/>
    <n v="27854.5"/>
    <n v="27854.5"/>
    <n v="32144.5"/>
    <n v="0.46424166666666666"/>
  </r>
  <r>
    <s v="21375500"/>
    <s v="Información y Comunicación"/>
    <x v="17"/>
    <s v="001"/>
    <x v="28"/>
    <s v="SERVICIO DE TELECOMUNICACIONES"/>
    <n v="45606000"/>
    <n v="35606000"/>
    <n v="35606000"/>
    <n v="0"/>
    <n v="3531250"/>
    <n v="3531250"/>
    <n v="23608204.510000002"/>
    <n v="23608204.510000002"/>
    <n v="4935295.49"/>
    <n v="0.66304006375330005"/>
  </r>
  <r>
    <s v="21375500"/>
    <s v="Información y Comunicación"/>
    <x v="17"/>
    <s v="001"/>
    <x v="29"/>
    <s v="OTROS SERVICIOS BASICOS"/>
    <n v="4000700"/>
    <n v="3500700"/>
    <n v="3500700"/>
    <n v="0"/>
    <n v="68568.160000000003"/>
    <n v="0"/>
    <n v="2733480.04"/>
    <n v="2733480.04"/>
    <n v="698651.8"/>
    <n v="0.78083812951695375"/>
  </r>
  <r>
    <s v="21375500"/>
    <s v="Información y Comunicación"/>
    <x v="17"/>
    <s v="001"/>
    <x v="30"/>
    <s v="SERVICIOS COMERCIALES Y FINANCIEROS"/>
    <n v="9800000"/>
    <n v="9000000"/>
    <n v="9000000"/>
    <n v="0"/>
    <n v="267576.17"/>
    <n v="0"/>
    <n v="8336470.7800000003"/>
    <n v="8336470.7800000003"/>
    <n v="395953.05"/>
    <n v="0.92627453111111113"/>
  </r>
  <r>
    <s v="21375500"/>
    <s v="Información y Comunicación"/>
    <x v="17"/>
    <s v="001"/>
    <x v="31"/>
    <s v="INFORMACION"/>
    <n v="600000"/>
    <n v="500000"/>
    <n v="500000"/>
    <n v="0"/>
    <n v="260882.22"/>
    <n v="0"/>
    <n v="163362.38"/>
    <n v="163362.38"/>
    <n v="75755.399999999994"/>
    <n v="0.32672476"/>
  </r>
  <r>
    <s v="21375500"/>
    <s v="Información y Comunicación"/>
    <x v="17"/>
    <s v="001"/>
    <x v="33"/>
    <s v="IMPRESION, ENCUADERNACION Y OTROS"/>
    <n v="8200000"/>
    <n v="7500000"/>
    <n v="7500000"/>
    <n v="0"/>
    <n v="0"/>
    <n v="0"/>
    <n v="7256010.2400000002"/>
    <n v="7256010.2400000002"/>
    <n v="243989.76000000001"/>
    <n v="0.96746803199999998"/>
  </r>
  <r>
    <s v="21375500"/>
    <s v="Información y Comunicación"/>
    <x v="17"/>
    <s v="001"/>
    <x v="35"/>
    <s v="SERVICIOS DE TECNOLOGIAS DE INFORMACION"/>
    <n v="1000000"/>
    <n v="1000000"/>
    <n v="1000000"/>
    <n v="0"/>
    <n v="6693.95"/>
    <n v="0"/>
    <n v="917098.16"/>
    <n v="917098.16"/>
    <n v="76207.89"/>
    <n v="0.91709816"/>
  </r>
  <r>
    <s v="21375500"/>
    <s v="Información y Comunicación"/>
    <x v="17"/>
    <s v="001"/>
    <x v="36"/>
    <s v="SERVICIOS DE GESTION Y APOYO"/>
    <n v="247062226"/>
    <n v="238419986"/>
    <n v="238419986"/>
    <n v="0"/>
    <n v="20129777.879999999"/>
    <n v="491269.36"/>
    <n v="208771101.50999999"/>
    <n v="194539783.75"/>
    <n v="9027837.25"/>
    <n v="0.87564429900604046"/>
  </r>
  <r>
    <s v="21375500"/>
    <s v="Información y Comunicación"/>
    <x v="17"/>
    <s v="001"/>
    <x v="38"/>
    <s v="SERVICIOS INFORMATICOS"/>
    <n v="27000000"/>
    <n v="27000000"/>
    <n v="27000000"/>
    <n v="0"/>
    <n v="0.01"/>
    <n v="0"/>
    <n v="26978749.760000002"/>
    <n v="23212083.100000001"/>
    <n v="21250.23"/>
    <n v="0.99921295407407418"/>
  </r>
  <r>
    <s v="21375500"/>
    <s v="Información y Comunicación"/>
    <x v="17"/>
    <s v="001"/>
    <x v="39"/>
    <s v="SERVICIOS GENERALES"/>
    <n v="175062226"/>
    <n v="177919986"/>
    <n v="177919986"/>
    <n v="0"/>
    <n v="18183613.690000001"/>
    <n v="491269.36"/>
    <n v="151431696.37"/>
    <n v="146321057.16999999"/>
    <n v="7813406.5800000001"/>
    <n v="0.8511224611382332"/>
  </r>
  <r>
    <s v="21375500"/>
    <s v="Información y Comunicación"/>
    <x v="17"/>
    <s v="001"/>
    <x v="40"/>
    <s v="OTROS SERVICIOS DE GESTION Y APOYO"/>
    <n v="45000000"/>
    <n v="33500000"/>
    <n v="33500000"/>
    <n v="0"/>
    <n v="1946164.18"/>
    <n v="0"/>
    <n v="30360655.379999999"/>
    <n v="25006643.48"/>
    <n v="1193180.44"/>
    <n v="0.90628822029850742"/>
  </r>
  <r>
    <s v="21375500"/>
    <s v="Información y Comunicación"/>
    <x v="17"/>
    <s v="001"/>
    <x v="41"/>
    <s v="GASTOS DE VIAJE Y DE TRANSPORTE"/>
    <n v="7800000"/>
    <n v="7800000"/>
    <n v="7800000"/>
    <n v="0"/>
    <n v="2834736.65"/>
    <n v="0"/>
    <n v="3931122.35"/>
    <n v="3931122.35"/>
    <n v="1034141"/>
    <n v="0.50399004487179488"/>
  </r>
  <r>
    <s v="21375500"/>
    <s v="Información y Comunicación"/>
    <x v="17"/>
    <s v="001"/>
    <x v="42"/>
    <s v="TRANSPORTE DENTRO DEL PAIS"/>
    <n v="300000"/>
    <n v="300000"/>
    <n v="300000"/>
    <n v="0"/>
    <n v="14277.65"/>
    <n v="0"/>
    <n v="285722.34999999998"/>
    <n v="285722.34999999998"/>
    <n v="0"/>
    <n v="0.95240783333333323"/>
  </r>
  <r>
    <s v="21375500"/>
    <s v="Información y Comunicación"/>
    <x v="17"/>
    <s v="001"/>
    <x v="43"/>
    <s v="VIATICOS DENTRO DEL PAIS"/>
    <n v="7500000"/>
    <n v="7500000"/>
    <n v="7500000"/>
    <n v="0"/>
    <n v="2820459"/>
    <n v="0"/>
    <n v="3645400"/>
    <n v="3645400"/>
    <n v="1034141"/>
    <n v="0.48605333333333334"/>
  </r>
  <r>
    <s v="21375500"/>
    <s v="Información y Comunicación"/>
    <x v="17"/>
    <s v="001"/>
    <x v="46"/>
    <s v="SEGUROS, REASEGUROS Y OTRAS OBLIGACIONES"/>
    <n v="8200000"/>
    <n v="6000000"/>
    <n v="6000000"/>
    <n v="0"/>
    <n v="0"/>
    <n v="0"/>
    <n v="5055628"/>
    <n v="5055628"/>
    <n v="944372"/>
    <n v="0.84260466666666667"/>
  </r>
  <r>
    <s v="21375500"/>
    <s v="Información y Comunicación"/>
    <x v="17"/>
    <s v="001"/>
    <x v="47"/>
    <s v="SEGUROS"/>
    <n v="8200000"/>
    <n v="6000000"/>
    <n v="6000000"/>
    <n v="0"/>
    <n v="0"/>
    <n v="0"/>
    <n v="5055628"/>
    <n v="5055628"/>
    <n v="944372"/>
    <n v="0.84260466666666667"/>
  </r>
  <r>
    <s v="21375500"/>
    <s v="Información y Comunicación"/>
    <x v="17"/>
    <s v="001"/>
    <x v="48"/>
    <s v="CAPACITACION Y PROTOCOLO"/>
    <n v="300000"/>
    <n v="300000"/>
    <n v="300000"/>
    <n v="0"/>
    <n v="0"/>
    <n v="0"/>
    <n v="168300"/>
    <n v="0"/>
    <n v="131700"/>
    <n v="0.56100000000000005"/>
  </r>
  <r>
    <s v="21375500"/>
    <s v="Información y Comunicación"/>
    <x v="17"/>
    <s v="001"/>
    <x v="49"/>
    <s v="ACTIVIDADES DE CAPACITACION"/>
    <n v="300000"/>
    <n v="300000"/>
    <n v="300000"/>
    <n v="0"/>
    <n v="0"/>
    <n v="0"/>
    <n v="168300"/>
    <n v="0"/>
    <n v="131700"/>
    <n v="0.56100000000000005"/>
  </r>
  <r>
    <s v="21375500"/>
    <s v="Información y Comunicación"/>
    <x v="17"/>
    <s v="001"/>
    <x v="51"/>
    <s v="MANTENIMIENTO Y REPARACION"/>
    <n v="37050000"/>
    <n v="18262440"/>
    <n v="18262440"/>
    <n v="0"/>
    <n v="2083672.46"/>
    <n v="152832.5"/>
    <n v="13209545.1"/>
    <n v="13133609.1"/>
    <n v="2816389.94"/>
    <n v="0.72331764539678156"/>
  </r>
  <r>
    <s v="21375500"/>
    <s v="Información y Comunicación"/>
    <x v="17"/>
    <s v="001"/>
    <x v="52"/>
    <s v="MANTENIMIENTO DE EDIFICIOS, LOCALES Y TERRENOS"/>
    <n v="8000000"/>
    <n v="2512440"/>
    <n v="2512440"/>
    <n v="0"/>
    <n v="0"/>
    <n v="152832.5"/>
    <n v="2359440"/>
    <n v="2359440"/>
    <n v="167.5"/>
    <n v="0.93910302335578166"/>
  </r>
  <r>
    <s v="21375500"/>
    <s v="Información y Comunicación"/>
    <x v="17"/>
    <s v="001"/>
    <x v="53"/>
    <s v="MANT. Y REPARACION DE MAQUINARIA Y EQUIPO DE PROD."/>
    <n v="2700000"/>
    <n v="2700000"/>
    <n v="2700000"/>
    <n v="0"/>
    <n v="0"/>
    <n v="0"/>
    <n v="2583445.89"/>
    <n v="2583445.89"/>
    <n v="116554.11"/>
    <n v="0.95683181111111115"/>
  </r>
  <r>
    <s v="21375500"/>
    <s v="Información y Comunicación"/>
    <x v="17"/>
    <s v="001"/>
    <x v="54"/>
    <s v="MANT. Y REPARACION DE EQUIPO DE TRANSPORTE"/>
    <n v="3000000"/>
    <n v="2850000"/>
    <n v="2850000"/>
    <n v="0"/>
    <n v="490451.07"/>
    <n v="0"/>
    <n v="2240881.9300000002"/>
    <n v="2164945.9300000002"/>
    <n v="118667"/>
    <n v="0.78627436140350881"/>
  </r>
  <r>
    <s v="21375500"/>
    <s v="Información y Comunicación"/>
    <x v="17"/>
    <s v="001"/>
    <x v="55"/>
    <s v="MANT. Y REPARACION DE EQUIPO DE COMUNICAC."/>
    <n v="150000"/>
    <n v="0"/>
    <n v="0"/>
    <n v="0"/>
    <n v="0"/>
    <n v="0"/>
    <n v="0"/>
    <n v="0"/>
    <n v="0"/>
    <n v="0"/>
  </r>
  <r>
    <s v="21375500"/>
    <s v="Información y Comunicación"/>
    <x v="17"/>
    <s v="001"/>
    <x v="56"/>
    <s v="MANT. Y REPARACION DE EQUIPO Y MOBILIARIO DE OFIC."/>
    <n v="3700000"/>
    <n v="3700000"/>
    <n v="3700000"/>
    <n v="0"/>
    <n v="286216.45"/>
    <n v="0"/>
    <n v="2046328.53"/>
    <n v="2046328.53"/>
    <n v="1367455.02"/>
    <n v="0.55306176486486491"/>
  </r>
  <r>
    <s v="21375500"/>
    <s v="Información y Comunicación"/>
    <x v="17"/>
    <s v="001"/>
    <x v="57"/>
    <s v="MANT. Y REP. DE EQUIPO DE COMPUTO Y SIST. DE INF."/>
    <n v="18000000"/>
    <n v="5000000"/>
    <n v="5000000"/>
    <n v="0"/>
    <n v="328569.94"/>
    <n v="0"/>
    <n v="3476598.75"/>
    <n v="3476598.75"/>
    <n v="1194831.31"/>
    <n v="0.69531975000000001"/>
  </r>
  <r>
    <s v="21375500"/>
    <s v="Información y Comunicación"/>
    <x v="17"/>
    <s v="001"/>
    <x v="58"/>
    <s v="MANTENIMIENTO Y REPARACION DE OTROS EQUIPOS"/>
    <n v="1500000"/>
    <n v="1500000"/>
    <n v="1500000"/>
    <n v="0"/>
    <n v="978435"/>
    <n v="0"/>
    <n v="502850"/>
    <n v="502850"/>
    <n v="18715"/>
    <n v="0.33523333333333333"/>
  </r>
  <r>
    <s v="21375500"/>
    <s v="Información y Comunicación"/>
    <x v="17"/>
    <s v="001"/>
    <x v="59"/>
    <s v="IMPUESTOS"/>
    <n v="250000"/>
    <n v="200000"/>
    <n v="200000"/>
    <n v="0"/>
    <n v="21770"/>
    <n v="0"/>
    <n v="177730"/>
    <n v="177730"/>
    <n v="500"/>
    <n v="0.88865000000000005"/>
  </r>
  <r>
    <s v="21375500"/>
    <s v="Información y Comunicación"/>
    <x v="17"/>
    <s v="001"/>
    <x v="60"/>
    <s v="OTROS IMPUESTOS"/>
    <n v="250000"/>
    <n v="200000"/>
    <n v="200000"/>
    <n v="0"/>
    <n v="21770"/>
    <n v="0"/>
    <n v="177730"/>
    <n v="177730"/>
    <n v="500"/>
    <n v="0.88865000000000005"/>
  </r>
  <r>
    <s v="21375500"/>
    <s v="Información y Comunicación"/>
    <x v="17"/>
    <s v="001"/>
    <x v="61"/>
    <s v="SERVICIOS DIVERSOS"/>
    <n v="800000"/>
    <n v="700000"/>
    <n v="700000"/>
    <n v="0"/>
    <n v="0"/>
    <n v="0"/>
    <n v="0"/>
    <n v="0"/>
    <n v="700000"/>
    <n v="0"/>
  </r>
  <r>
    <s v="21375500"/>
    <s v="Información y Comunicación"/>
    <x v="17"/>
    <s v="001"/>
    <x v="133"/>
    <s v="INTERESES MORATORIOS Y MULTAS"/>
    <n v="100000"/>
    <n v="100000"/>
    <n v="100000"/>
    <n v="0"/>
    <n v="0"/>
    <n v="0"/>
    <n v="0"/>
    <n v="0"/>
    <n v="100000"/>
    <n v="0"/>
  </r>
  <r>
    <s v="21375500"/>
    <s v="Información y Comunicación"/>
    <x v="17"/>
    <s v="001"/>
    <x v="62"/>
    <s v="DEDUCIBLES"/>
    <n v="600000"/>
    <n v="600000"/>
    <n v="600000"/>
    <n v="0"/>
    <n v="0"/>
    <n v="0"/>
    <n v="0"/>
    <n v="0"/>
    <n v="600000"/>
    <n v="0"/>
  </r>
  <r>
    <s v="21375500"/>
    <s v="Información y Comunicación"/>
    <x v="17"/>
    <s v="001"/>
    <x v="153"/>
    <s v="OTROS SERVICIOS NO ESPECIFICADOS"/>
    <n v="100000"/>
    <n v="0"/>
    <n v="0"/>
    <n v="0"/>
    <n v="0"/>
    <n v="0"/>
    <n v="0"/>
    <n v="0"/>
    <n v="0"/>
    <n v="0"/>
  </r>
  <r>
    <s v="21375500"/>
    <s v="Información y Comunicación"/>
    <x v="17"/>
    <s v="001"/>
    <x v="63"/>
    <s v="MATERIALES Y SUMINISTROS"/>
    <n v="62752887"/>
    <n v="62752887"/>
    <n v="62752887"/>
    <n v="62000"/>
    <n v="6227725.0499999998"/>
    <n v="7041425"/>
    <n v="29861298.120000001"/>
    <n v="29861298.120000001"/>
    <n v="19560438.829999998"/>
    <n v="0.47585536773790188"/>
  </r>
  <r>
    <s v="21375500"/>
    <s v="Información y Comunicación"/>
    <x v="17"/>
    <s v="001"/>
    <x v="64"/>
    <s v="PRODUCTOS QUIMICOS Y CONEXOS"/>
    <n v="9900000"/>
    <n v="9900000"/>
    <n v="9900000"/>
    <n v="0"/>
    <n v="1452742.39"/>
    <n v="1144125"/>
    <n v="5534171"/>
    <n v="5534171"/>
    <n v="1768961.61"/>
    <n v="0.55900717171717174"/>
  </r>
  <r>
    <s v="21375500"/>
    <s v="Información y Comunicación"/>
    <x v="17"/>
    <s v="001"/>
    <x v="65"/>
    <s v="COMBUSTIBLES Y LUBRICANTES"/>
    <n v="3700000"/>
    <n v="3700000"/>
    <n v="3700000"/>
    <n v="0"/>
    <n v="1103124"/>
    <n v="0"/>
    <n v="2038200"/>
    <n v="2038200"/>
    <n v="558676"/>
    <n v="0.55086486486486486"/>
  </r>
  <r>
    <s v="21375500"/>
    <s v="Información y Comunicación"/>
    <x v="17"/>
    <s v="001"/>
    <x v="67"/>
    <s v="TINTAS, PINTURAS Y DILUYENTES"/>
    <n v="6000000"/>
    <n v="6000000"/>
    <n v="6000000"/>
    <n v="0"/>
    <n v="281818.39"/>
    <n v="1144125"/>
    <n v="3495971"/>
    <n v="3495971"/>
    <n v="1078085.6100000001"/>
    <n v="0.58266183333333332"/>
  </r>
  <r>
    <s v="21375500"/>
    <s v="Información y Comunicación"/>
    <x v="17"/>
    <s v="001"/>
    <x v="68"/>
    <s v="OTROS PRODUCTOS QUIMICOS Y CONEXOS"/>
    <n v="200000"/>
    <n v="200000"/>
    <n v="200000"/>
    <n v="0"/>
    <n v="67800"/>
    <n v="0"/>
    <n v="0"/>
    <n v="0"/>
    <n v="132200"/>
    <n v="0"/>
  </r>
  <r>
    <s v="21375500"/>
    <s v="Información y Comunicación"/>
    <x v="17"/>
    <s v="001"/>
    <x v="72"/>
    <s v="MATERIALES Y PROD DE USO EN LA CONSTRUC Y MANT."/>
    <n v="4300000"/>
    <n v="4300000"/>
    <n v="4300000"/>
    <n v="0"/>
    <n v="3281156.71"/>
    <n v="0"/>
    <n v="512886.47"/>
    <n v="512886.47"/>
    <n v="505956.82"/>
    <n v="0.11927592325581395"/>
  </r>
  <r>
    <s v="21375500"/>
    <s v="Información y Comunicación"/>
    <x v="17"/>
    <s v="001"/>
    <x v="73"/>
    <s v="MATERIALES Y PRODUCTOS METALICOS"/>
    <n v="1000000"/>
    <n v="1000000"/>
    <n v="1000000"/>
    <n v="0"/>
    <n v="423741.53"/>
    <n v="0"/>
    <n v="268559.67"/>
    <n v="268559.67"/>
    <n v="307698.8"/>
    <n v="0.26855966999999997"/>
  </r>
  <r>
    <s v="21375500"/>
    <s v="Información y Comunicación"/>
    <x v="17"/>
    <s v="001"/>
    <x v="155"/>
    <s v="MADERA Y SUS DERIVADOS"/>
    <n v="300000"/>
    <n v="300000"/>
    <n v="300000"/>
    <n v="0"/>
    <n v="297416"/>
    <n v="0"/>
    <n v="0"/>
    <n v="0"/>
    <n v="2584"/>
    <n v="0"/>
  </r>
  <r>
    <s v="21375500"/>
    <s v="Información y Comunicación"/>
    <x v="17"/>
    <s v="001"/>
    <x v="74"/>
    <s v="MAT. Y PROD. ELECTRICOS, TELEFONICOS Y DE COMPUTO"/>
    <n v="2500000"/>
    <n v="2500000"/>
    <n v="2500000"/>
    <n v="0"/>
    <n v="2378187.83"/>
    <n v="0"/>
    <n v="53070.559999999998"/>
    <n v="53070.559999999998"/>
    <n v="68741.61"/>
    <n v="2.1228224E-2"/>
  </r>
  <r>
    <s v="21375500"/>
    <s v="Información y Comunicación"/>
    <x v="17"/>
    <s v="001"/>
    <x v="75"/>
    <s v="MATERIALES Y PRODUCTOS DE PLASTICO"/>
    <n v="250000"/>
    <n v="250000"/>
    <n v="250000"/>
    <n v="0"/>
    <n v="159889.35"/>
    <n v="0"/>
    <n v="0"/>
    <n v="0"/>
    <n v="90110.65"/>
    <n v="0"/>
  </r>
  <r>
    <s v="21375500"/>
    <s v="Información y Comunicación"/>
    <x v="17"/>
    <s v="001"/>
    <x v="76"/>
    <s v="OTROS MAT. Y PROD.DE USO EN LA CONSTRU. Y MANTENIM"/>
    <n v="250000"/>
    <n v="250000"/>
    <n v="250000"/>
    <n v="0"/>
    <n v="21922"/>
    <n v="0"/>
    <n v="191256.24"/>
    <n v="191256.24"/>
    <n v="36821.760000000002"/>
    <n v="0.76502495999999998"/>
  </r>
  <r>
    <s v="21375500"/>
    <s v="Información y Comunicación"/>
    <x v="17"/>
    <s v="001"/>
    <x v="77"/>
    <s v="HERRAMIENTAS, REPUESTOS Y ACCESORIOS"/>
    <n v="13902887"/>
    <n v="13902887"/>
    <n v="13902887"/>
    <n v="0"/>
    <n v="94242"/>
    <n v="0"/>
    <n v="187776.38"/>
    <n v="187776.38"/>
    <n v="13620868.619999999"/>
    <n v="1.3506286859700435E-2"/>
  </r>
  <r>
    <s v="21375500"/>
    <s v="Información y Comunicación"/>
    <x v="17"/>
    <s v="001"/>
    <x v="78"/>
    <s v="HERRAMIENTAS E INSTRUMENTOS"/>
    <n v="300000"/>
    <n v="300000"/>
    <n v="300000"/>
    <n v="0"/>
    <n v="53675"/>
    <n v="0"/>
    <n v="177787.41"/>
    <n v="177787.41"/>
    <n v="68537.59"/>
    <n v="0.5926247"/>
  </r>
  <r>
    <s v="21375500"/>
    <s v="Información y Comunicación"/>
    <x v="17"/>
    <s v="001"/>
    <x v="79"/>
    <s v="REPUESTOS Y ACCESORIOS"/>
    <n v="13602887"/>
    <n v="13602887"/>
    <n v="13602887"/>
    <n v="0"/>
    <n v="40567"/>
    <n v="0"/>
    <n v="9988.9699999999993"/>
    <n v="9988.9699999999993"/>
    <n v="13552331.029999999"/>
    <n v="7.3432720568802781E-4"/>
  </r>
  <r>
    <s v="21375500"/>
    <s v="Información y Comunicación"/>
    <x v="17"/>
    <s v="001"/>
    <x v="80"/>
    <s v="UTILES, MATERIALES Y SUMINISTROS DIVERSOS"/>
    <n v="34650000"/>
    <n v="34650000"/>
    <n v="34650000"/>
    <n v="62000"/>
    <n v="1399583.95"/>
    <n v="5897300"/>
    <n v="23626464.27"/>
    <n v="23626464.27"/>
    <n v="3664651.78"/>
    <n v="0.68186044069264073"/>
  </r>
  <r>
    <s v="21375500"/>
    <s v="Información y Comunicación"/>
    <x v="17"/>
    <s v="001"/>
    <x v="81"/>
    <s v="UTILES Y MATERIALES DE OFICINA Y COMPUTO"/>
    <n v="600000"/>
    <n v="3600000"/>
    <n v="3600000"/>
    <n v="0"/>
    <n v="0"/>
    <n v="0"/>
    <n v="2130707.5499999998"/>
    <n v="2130707.5499999998"/>
    <n v="1469292.45"/>
    <n v="0.59186320833333328"/>
  </r>
  <r>
    <s v="21375500"/>
    <s v="Información y Comunicación"/>
    <x v="17"/>
    <s v="001"/>
    <x v="83"/>
    <s v="PRODUCTOS DE PAPEL, CARTON E IMPRESOS"/>
    <n v="17000000"/>
    <n v="17000000"/>
    <n v="17000000"/>
    <n v="0"/>
    <n v="1278035.5"/>
    <n v="5897300"/>
    <n v="9809361.5"/>
    <n v="9809361.5"/>
    <n v="15303"/>
    <n v="0.57702126470588233"/>
  </r>
  <r>
    <s v="21375500"/>
    <s v="Información y Comunicación"/>
    <x v="17"/>
    <s v="001"/>
    <x v="84"/>
    <s v="TEXTILES Y VESTUARIO"/>
    <n v="1500000"/>
    <n v="1500000"/>
    <n v="1500000"/>
    <n v="62000"/>
    <n v="0"/>
    <n v="0"/>
    <n v="1011915"/>
    <n v="1011915"/>
    <n v="426085"/>
    <n v="0.67461000000000004"/>
  </r>
  <r>
    <s v="21375500"/>
    <s v="Información y Comunicación"/>
    <x v="17"/>
    <s v="001"/>
    <x v="85"/>
    <s v="UTILES Y MATERIALES DE LIMPIEZA"/>
    <n v="15000000"/>
    <n v="12000000"/>
    <n v="12000000"/>
    <n v="0"/>
    <n v="0"/>
    <n v="0"/>
    <n v="10256486.039999999"/>
    <n v="10256486.039999999"/>
    <n v="1743513.96"/>
    <n v="0.85470716999999996"/>
  </r>
  <r>
    <s v="21375500"/>
    <s v="Información y Comunicación"/>
    <x v="17"/>
    <s v="001"/>
    <x v="86"/>
    <s v="UTILES Y MATERIALES DE RESGUARDO Y SEGURIDAD"/>
    <n v="500000"/>
    <n v="500000"/>
    <n v="500000"/>
    <n v="0"/>
    <n v="119215"/>
    <n v="0"/>
    <n v="371325.18"/>
    <n v="371325.18"/>
    <n v="9459.82"/>
    <n v="0.74265035999999995"/>
  </r>
  <r>
    <s v="21375500"/>
    <s v="Información y Comunicación"/>
    <x v="17"/>
    <s v="001"/>
    <x v="87"/>
    <s v="OTROS UTILES, MATERIALES Y SUMINISTROS DIVERSOS"/>
    <n v="50000"/>
    <n v="50000"/>
    <n v="50000"/>
    <n v="0"/>
    <n v="2333.4499999999998"/>
    <n v="0"/>
    <n v="46669"/>
    <n v="46669"/>
    <n v="997.55"/>
    <n v="0.93337999999999999"/>
  </r>
  <r>
    <s v="21375500"/>
    <s v="Información y Comunicación"/>
    <x v="17"/>
    <s v="001"/>
    <x v="88"/>
    <s v="TRANSFERENCIAS CORRIENTES"/>
    <n v="218246922"/>
    <n v="232039645"/>
    <n v="232039645"/>
    <n v="0"/>
    <n v="16624867.300000001"/>
    <n v="0"/>
    <n v="104733310.89"/>
    <n v="104733310.89"/>
    <n v="110681466.81"/>
    <n v="0.45135955491571278"/>
  </r>
  <r>
    <s v="21375500"/>
    <s v="Información y Comunicación"/>
    <x v="17"/>
    <s v="001"/>
    <x v="89"/>
    <s v="TRANSFERENCIAS CORRIENTES AL SECTOR PUBLICO"/>
    <n v="35518916"/>
    <n v="35011639"/>
    <n v="35011639"/>
    <n v="0"/>
    <n v="6679621.1399999997"/>
    <n v="0"/>
    <n v="27849717.859999999"/>
    <n v="27849717.859999999"/>
    <n v="482300"/>
    <n v="0.79544170611378684"/>
  </r>
  <r>
    <s v="21375500"/>
    <s v="Información y Comunicación"/>
    <x v="17"/>
    <s v="001"/>
    <x v="228"/>
    <s v="CCSS CONTRIBUCION ESTATAL SEGURO PENSIONES (CONTRIBUCION ESTATAL AL SEGURO DE PENSIONES, SEGUN LEY NO. 17 DEL 22 DE OCTUBRE DE 1943, LEY"/>
    <n v="30639944"/>
    <n v="30202348"/>
    <n v="30202348"/>
    <n v="0"/>
    <n v="5759644.6799999997"/>
    <n v="0"/>
    <n v="24026653.32"/>
    <n v="24026653.32"/>
    <n v="416050"/>
    <n v="0.79552269644730933"/>
  </r>
  <r>
    <s v="21375500"/>
    <s v="Información y Comunicación"/>
    <x v="17"/>
    <s v="001"/>
    <x v="229"/>
    <s v="CCSS CONTRIBUCION ESTATAL SEGURO SALUD (CONTRIBUCION ESTATAL AL SEGURO DE SALUD, SEGUN LEY NO. 17 DEL 22 DE OCTUBRE DE 1943, LEY"/>
    <n v="4878972"/>
    <n v="4809291"/>
    <n v="4809291"/>
    <n v="0"/>
    <n v="919976.46"/>
    <n v="0"/>
    <n v="3823064.54"/>
    <n v="3823064.54"/>
    <n v="66250"/>
    <n v="0.79493308681050912"/>
  </r>
  <r>
    <s v="21375500"/>
    <s v="Información y Comunicación"/>
    <x v="17"/>
    <s v="001"/>
    <x v="93"/>
    <s v="TRANSFERENCIAS CORRIENTE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7"/>
    <s v="001"/>
    <x v="95"/>
    <s v="OTRAS TRANSFERENCIA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7"/>
    <s v="001"/>
    <x v="96"/>
    <s v="PRESTACIONES"/>
    <n v="62800000"/>
    <n v="74900000"/>
    <n v="74900000"/>
    <n v="0"/>
    <n v="8923647.1600000001"/>
    <n v="0"/>
    <n v="59923595.329999998"/>
    <n v="59923595.329999998"/>
    <n v="6052757.5099999998"/>
    <n v="0.8000480017356475"/>
  </r>
  <r>
    <s v="21375500"/>
    <s v="Información y Comunicación"/>
    <x v="17"/>
    <s v="001"/>
    <x v="97"/>
    <s v="PRESTACIONES LEGALES"/>
    <n v="47800000"/>
    <n v="57900000"/>
    <n v="57900000"/>
    <n v="0"/>
    <n v="8923647.1600000001"/>
    <n v="0"/>
    <n v="48975498.329999998"/>
    <n v="48975498.329999998"/>
    <n v="854.51"/>
    <n v="0.84586352901554396"/>
  </r>
  <r>
    <s v="21375500"/>
    <s v="Información y Comunicación"/>
    <x v="17"/>
    <s v="001"/>
    <x v="98"/>
    <s v="OTRAS PRESTACIONES"/>
    <n v="15000000"/>
    <n v="17000000"/>
    <n v="17000000"/>
    <n v="0"/>
    <n v="0"/>
    <n v="0"/>
    <n v="10948097"/>
    <n v="10948097"/>
    <n v="6051903"/>
    <n v="0.64400570588235295"/>
  </r>
  <r>
    <s v="21375500"/>
    <s v="Información y Comunicación"/>
    <x v="17"/>
    <s v="001"/>
    <x v="103"/>
    <s v="OTRAS TRANSFERENCIAS CORRIENTES AL SECTOR PRIVADO"/>
    <n v="0"/>
    <n v="2200000"/>
    <n v="2200000"/>
    <n v="0"/>
    <n v="0"/>
    <n v="0"/>
    <n v="0"/>
    <n v="0"/>
    <n v="2200000"/>
    <n v="0"/>
  </r>
  <r>
    <s v="21375500"/>
    <s v="Información y Comunicación"/>
    <x v="17"/>
    <s v="001"/>
    <x v="104"/>
    <s v="INDEMNIZACIONES"/>
    <n v="0"/>
    <n v="2200000"/>
    <n v="2200000"/>
    <n v="0"/>
    <n v="0"/>
    <n v="0"/>
    <n v="0"/>
    <n v="0"/>
    <n v="2200000"/>
    <n v="0"/>
  </r>
  <r>
    <s v="21375500"/>
    <s v="Información y Comunicación"/>
    <x v="17"/>
    <s v="001"/>
    <x v="105"/>
    <s v="TRANSFERENCIAS CORRIENTES AL SECTOR EXTERNO"/>
    <n v="19928006"/>
    <n v="19928006"/>
    <n v="19928006"/>
    <n v="0"/>
    <n v="1021599"/>
    <n v="0"/>
    <n v="16959997.699999999"/>
    <n v="16959997.699999999"/>
    <n v="1946409.3"/>
    <n v="0.85106345813023132"/>
  </r>
  <r>
    <s v="21375500"/>
    <s v="Información y Comunicación"/>
    <x v="17"/>
    <s v="001"/>
    <x v="230"/>
    <s v="ASOCIACION DE BIBLIOTECAS NACIONALES IBEROAMERICANAS (ABINIA). (CUOTA ORDINARIA, SEGUN EXPEDIENTE NO. 14839 DEL ACTA CONSTITUTIVA NO. 9"/>
    <n v="2284590"/>
    <n v="2284590"/>
    <n v="2284590"/>
    <n v="0"/>
    <n v="0"/>
    <n v="0"/>
    <n v="1783344.3"/>
    <n v="1783344.3"/>
    <n v="501245.7"/>
    <n v="0.78059708744238576"/>
  </r>
  <r>
    <s v="21375500"/>
    <s v="Información y Comunicación"/>
    <x v="17"/>
    <s v="001"/>
    <x v="231"/>
    <s v="CENTRO REGIONAL PARA EL FOMENTO DEL LIBRO EN AMERICA LATINA (CERLAC-UNESCO). (CUOTA ANUAL DE MEMBRESIA, SEGUN LEY NO. 5550 DEL 09/08/1974)."/>
    <n v="4695600"/>
    <n v="4695600"/>
    <n v="4695600"/>
    <n v="0"/>
    <n v="0"/>
    <n v="0"/>
    <n v="3922308"/>
    <n v="3922308"/>
    <n v="773292"/>
    <n v="0.83531561461794024"/>
  </r>
  <r>
    <s v="21375500"/>
    <s v="Información y Comunicación"/>
    <x v="17"/>
    <s v="001"/>
    <x v="232"/>
    <s v="PROGRAMA IBEROAMERICANO DE BIBLIOTECAS PUBLICAS (IBERBIBLIOTECAS). (CUOTA ORDINARIA, SEGUN COMPROMISO ADQUIRIDO EN LA XXI CUMBRE DE JEFES DE"/>
    <n v="9030000"/>
    <n v="9030000"/>
    <n v="9030000"/>
    <n v="0"/>
    <n v="781361"/>
    <n v="0"/>
    <n v="7825650"/>
    <n v="7825650"/>
    <n v="422989"/>
    <n v="0.86662790697674419"/>
  </r>
  <r>
    <s v="21375500"/>
    <s v="Información y Comunicación"/>
    <x v="17"/>
    <s v="001"/>
    <x v="233"/>
    <s v="PROGRAMA IBEROAMERICANO PARA LA PRESERVACION DEL PATRIMONIO SONORO Y AUDIOVISUAL (IBERSONORA). (CUOTA ORDINARIA, SEGUN COMPROMISO XIII CUMBRE DE"/>
    <n v="3010000"/>
    <n v="3010000"/>
    <n v="3010000"/>
    <n v="0"/>
    <n v="240238"/>
    <n v="0"/>
    <n v="2655250"/>
    <n v="2655250"/>
    <n v="114512"/>
    <n v="0.88214285714285712"/>
  </r>
  <r>
    <s v="21375500"/>
    <s v="Información y Comunicación"/>
    <x v="17"/>
    <s v="001"/>
    <x v="234"/>
    <s v="NUMERO INTERNACIONAL NORMALIZADO PARA LIBROS (ISBN). (CUOTA ORDINARIA, SEGUN DECRETOS NOS. 14377-C DEL 16/03/1983 Y 23983-C DEL 19/01/1995)."/>
    <n v="336518"/>
    <n v="336518"/>
    <n v="336518"/>
    <n v="0"/>
    <n v="0"/>
    <n v="0"/>
    <n v="282261.81"/>
    <n v="282261.81"/>
    <n v="54256.19"/>
    <n v="0.83877180418283714"/>
  </r>
  <r>
    <s v="21375500"/>
    <s v="Información y Comunicación"/>
    <x v="17"/>
    <s v="001"/>
    <x v="235"/>
    <s v="NUMERO INTERNACIONAL NORMALIZADO DE PUBLICACIONES SERIADAS (ISSN). (CUOTA ORDINARIA, SEGUN DECRETOS EJECUTIVOS NOS. 14377-C DEL 16/03/1983 Y 23983-C"/>
    <n v="571298"/>
    <n v="571298"/>
    <n v="571298"/>
    <n v="0"/>
    <n v="0"/>
    <n v="0"/>
    <n v="491183.59"/>
    <n v="491183.59"/>
    <n v="80114.41"/>
    <n v="0.85976773942845941"/>
  </r>
  <r>
    <s v="21375500"/>
    <s v="Información y Comunicación"/>
    <x v="17"/>
    <s v="280"/>
    <x v="111"/>
    <s v="BIENES DURADEROS"/>
    <n v="226399274"/>
    <n v="222399274"/>
    <n v="222399274"/>
    <n v="2406807.2999999998"/>
    <n v="38517793.119999997"/>
    <n v="1506666.29"/>
    <n v="177381700.75999999"/>
    <n v="82425273.680000007"/>
    <n v="2586306.5299999998"/>
    <n v="0.79758219336633263"/>
  </r>
  <r>
    <s v="21375500"/>
    <s v="Información y Comunicación"/>
    <x v="17"/>
    <s v="280"/>
    <x v="112"/>
    <s v="MAQUINARIA, EQUIPO Y MOBILIARIO"/>
    <n v="55400000"/>
    <n v="63863000"/>
    <n v="63863000"/>
    <n v="2406807.2999999998"/>
    <n v="4989255.37"/>
    <n v="0"/>
    <n v="55046358.57"/>
    <n v="53063355.969999999"/>
    <n v="1420578.76"/>
    <n v="0.86194445249988261"/>
  </r>
  <r>
    <s v="21375500"/>
    <s v="Información y Comunicación"/>
    <x v="17"/>
    <s v="280"/>
    <x v="114"/>
    <s v="EQUIPO DE COMUNICACION"/>
    <n v="8400000"/>
    <n v="2484000"/>
    <n v="2484000"/>
    <n v="0"/>
    <n v="157953.97"/>
    <n v="0"/>
    <n v="2249763.7200000002"/>
    <n v="2249763.7200000002"/>
    <n v="76282.31"/>
    <n v="0.90570198067632857"/>
  </r>
  <r>
    <s v="21375500"/>
    <s v="Información y Comunicación"/>
    <x v="17"/>
    <s v="280"/>
    <x v="115"/>
    <s v="EQUIPO Y MOBILIARIO DE OFICINA"/>
    <n v="10000000"/>
    <n v="6000000"/>
    <n v="6000000"/>
    <n v="0"/>
    <n v="602039.91"/>
    <n v="0"/>
    <n v="5366541.3099999996"/>
    <n v="3383538.71"/>
    <n v="31418.78"/>
    <n v="0.89442355166666665"/>
  </r>
  <r>
    <s v="21375500"/>
    <s v="Información y Comunicación"/>
    <x v="17"/>
    <s v="280"/>
    <x v="116"/>
    <s v="EQUIPO Y PROGRAMAS DE COMPUTO"/>
    <n v="30000000"/>
    <n v="48916000"/>
    <n v="48916000"/>
    <n v="2406807.2999999998"/>
    <n v="4229261.49"/>
    <n v="0"/>
    <n v="41007633.539999999"/>
    <n v="41007633.539999999"/>
    <n v="1272297.67"/>
    <n v="0.83832761345980866"/>
  </r>
  <r>
    <s v="21375500"/>
    <s v="Información y Comunicación"/>
    <x v="17"/>
    <s v="280"/>
    <x v="198"/>
    <s v="EQUIPO SANITARIO, DE LABORATORIO E INVESTIGACION"/>
    <n v="1000000"/>
    <n v="1000000"/>
    <n v="1000000"/>
    <n v="0"/>
    <n v="0"/>
    <n v="0"/>
    <n v="960000"/>
    <n v="960000"/>
    <n v="40000"/>
    <n v="0.96"/>
  </r>
  <r>
    <s v="21375500"/>
    <s v="Información y Comunicación"/>
    <x v="17"/>
    <s v="280"/>
    <x v="134"/>
    <s v="MAQUINARIA, EQUIPO Y MOBILIARIO DIVERSO"/>
    <n v="6000000"/>
    <n v="5463000"/>
    <n v="5463000"/>
    <n v="0"/>
    <n v="0"/>
    <n v="0"/>
    <n v="5462420"/>
    <n v="5462420"/>
    <n v="580"/>
    <n v="0.99989383122826281"/>
  </r>
  <r>
    <s v="21375500"/>
    <s v="Información y Comunicación"/>
    <x v="17"/>
    <s v="280"/>
    <x v="118"/>
    <s v="CONSTRUCCIONES, ADICIONES Y MEJORAS"/>
    <n v="129999274"/>
    <n v="123542274"/>
    <n v="123542274"/>
    <n v="0"/>
    <n v="32628293.48"/>
    <n v="0"/>
    <n v="90913734.140000001"/>
    <n v="2535943.9500000002"/>
    <n v="246.38"/>
    <n v="0.73589170084403654"/>
  </r>
  <r>
    <s v="21375500"/>
    <s v="Información y Comunicación"/>
    <x v="17"/>
    <s v="280"/>
    <x v="172"/>
    <s v="EDIFICIOS"/>
    <n v="129999274"/>
    <n v="123542274"/>
    <n v="123542274"/>
    <n v="0"/>
    <n v="32628293.48"/>
    <n v="0"/>
    <n v="90913734.140000001"/>
    <n v="2535943.9500000002"/>
    <n v="246.38"/>
    <n v="0.73589170084403654"/>
  </r>
  <r>
    <s v="21375500"/>
    <s v="Información y Comunicación"/>
    <x v="17"/>
    <s v="280"/>
    <x v="120"/>
    <s v="BIENES DURADEROS DIVERSOS"/>
    <n v="41000000"/>
    <n v="34994000"/>
    <n v="34994000"/>
    <n v="0"/>
    <n v="900244.27"/>
    <n v="1506666.29"/>
    <n v="31421608.050000001"/>
    <n v="26825973.760000002"/>
    <n v="1165481.3899999999"/>
    <n v="0.89791415814139564"/>
  </r>
  <r>
    <s v="21375500"/>
    <s v="Información y Comunicación"/>
    <x v="17"/>
    <s v="280"/>
    <x v="121"/>
    <s v="BIENES INTANGIBLES"/>
    <n v="41000000"/>
    <n v="34994000"/>
    <n v="34994000"/>
    <n v="0"/>
    <n v="900244.27"/>
    <n v="1506666.29"/>
    <n v="31421608.050000001"/>
    <n v="26825973.760000002"/>
    <n v="1165481.3899999999"/>
    <n v="0.89791415814139564"/>
  </r>
  <r>
    <s v="21375800"/>
    <s v="DIRECCIÓN DE BANDAS"/>
    <x v="18"/>
    <s v="001"/>
    <x v="0"/>
    <s v=""/>
    <n v="3722650826"/>
    <n v="3625774486"/>
    <n v="3625174486"/>
    <n v="14181269.98"/>
    <n v="249884439.72"/>
    <n v="17529721.190000001"/>
    <n v="2806153099.9699998"/>
    <n v="2784612301.6500001"/>
    <n v="538025955.13999999"/>
    <n v="0.77394584544770828"/>
  </r>
  <r>
    <s v="21375800"/>
    <s v="Desarrollo Artístico y Extensión Musical"/>
    <x v="19"/>
    <s v="001"/>
    <x v="1"/>
    <s v="REMUNERACIONES"/>
    <n v="3017724885"/>
    <n v="2914695414"/>
    <n v="2914095414"/>
    <n v="0"/>
    <n v="102061843.45999999"/>
    <n v="0"/>
    <n v="2358718665.6999998"/>
    <n v="2358718665.6999998"/>
    <n v="453914904.83999997"/>
    <n v="0.80925048098353369"/>
  </r>
  <r>
    <s v="21375800"/>
    <s v="Desarrollo Artístico y Extensión Musical"/>
    <x v="19"/>
    <s v="001"/>
    <x v="2"/>
    <s v="REMUNERACIONES BASICAS"/>
    <n v="1560159350"/>
    <n v="1519962438"/>
    <n v="1519962438"/>
    <n v="0"/>
    <n v="7080315.3200000003"/>
    <n v="0"/>
    <n v="1327478819.48"/>
    <n v="1327478819.48"/>
    <n v="185403303.19999999"/>
    <n v="0.87336291101162067"/>
  </r>
  <r>
    <s v="21375800"/>
    <s v="Desarrollo Artístico y Extensión Musical"/>
    <x v="19"/>
    <s v="001"/>
    <x v="3"/>
    <s v="SUELDOS PARA CARGOS FIJOS"/>
    <n v="1558159350"/>
    <n v="1519962438"/>
    <n v="1519962438"/>
    <n v="0"/>
    <n v="7080315.3200000003"/>
    <n v="0"/>
    <n v="1327478819.48"/>
    <n v="1327478819.48"/>
    <n v="185403303.19999999"/>
    <n v="0.87336291101162067"/>
  </r>
  <r>
    <s v="21375800"/>
    <s v="Desarrollo Artístico y Extensión Musical"/>
    <x v="19"/>
    <s v="001"/>
    <x v="4"/>
    <s v="SUPLENCIAS"/>
    <n v="2000000"/>
    <n v="0"/>
    <n v="0"/>
    <n v="0"/>
    <n v="0"/>
    <n v="0"/>
    <n v="0"/>
    <n v="0"/>
    <n v="0"/>
    <n v="0"/>
  </r>
  <r>
    <s v="21375800"/>
    <s v="Desarrollo Artístico y Extensión Musical"/>
    <x v="19"/>
    <s v="001"/>
    <x v="5"/>
    <s v="REMUNERACIONES EVENTUALES"/>
    <n v="2400000"/>
    <n v="2400000"/>
    <n v="2400000"/>
    <n v="0"/>
    <n v="0"/>
    <n v="0"/>
    <n v="1725970.72"/>
    <n v="1725970.72"/>
    <n v="674029.28"/>
    <n v="0.7191544666666666"/>
  </r>
  <r>
    <s v="21375800"/>
    <s v="Desarrollo Artístico y Extensión Musical"/>
    <x v="19"/>
    <s v="001"/>
    <x v="6"/>
    <s v="TIEMPO EXTRAORDINARIO"/>
    <n v="2400000"/>
    <n v="2400000"/>
    <n v="2400000"/>
    <n v="0"/>
    <n v="0"/>
    <n v="0"/>
    <n v="1725970.72"/>
    <n v="1725970.72"/>
    <n v="674029.28"/>
    <n v="0.7191544666666666"/>
  </r>
  <r>
    <s v="21375800"/>
    <s v="Desarrollo Artístico y Extensión Musical"/>
    <x v="19"/>
    <s v="001"/>
    <x v="7"/>
    <s v="INCENTIVOS SALARIALES"/>
    <n v="990891329"/>
    <n v="944155901"/>
    <n v="943555901"/>
    <n v="0"/>
    <n v="2499572.14"/>
    <n v="0"/>
    <n v="673818756.5"/>
    <n v="673818756.5"/>
    <n v="267837572.36000001"/>
    <n v="0.7136731929401986"/>
  </r>
  <r>
    <s v="21375800"/>
    <s v="Desarrollo Artístico y Extensión Musical"/>
    <x v="19"/>
    <s v="001"/>
    <x v="8"/>
    <s v="RETRIBUCION POR AÑOS SERVIDOS"/>
    <n v="588300000"/>
    <n v="562869430"/>
    <n v="562269430"/>
    <n v="0"/>
    <n v="2499572.14"/>
    <n v="0"/>
    <n v="488749925.56"/>
    <n v="488749925.56"/>
    <n v="71619932.299999997"/>
    <n v="0.86831847584971877"/>
  </r>
  <r>
    <s v="21375800"/>
    <s v="Desarrollo Artístico y Extensión Musical"/>
    <x v="19"/>
    <s v="001"/>
    <x v="9"/>
    <s v="RESTRICCION AL EJERCICIO LIBERAL DE LA PROFESION"/>
    <n v="34588290"/>
    <n v="7088290"/>
    <n v="7088290"/>
    <n v="0"/>
    <n v="0"/>
    <n v="0"/>
    <n v="6940300.8200000003"/>
    <n v="6940300.8200000003"/>
    <n v="147989.18"/>
    <n v="0.97912201955619771"/>
  </r>
  <r>
    <s v="21375800"/>
    <s v="Desarrollo Artístico y Extensión Musical"/>
    <x v="19"/>
    <s v="001"/>
    <x v="10"/>
    <s v="DECIMOTERCER MES"/>
    <n v="193134445"/>
    <n v="199279587"/>
    <n v="199279587"/>
    <n v="0"/>
    <n v="0"/>
    <n v="0"/>
    <n v="6580414.5"/>
    <n v="6580414.5"/>
    <n v="192699172.5"/>
    <n v="3.3021016347248855E-2"/>
  </r>
  <r>
    <s v="21375800"/>
    <s v="Desarrollo Artístico y Extensión Musical"/>
    <x v="19"/>
    <s v="001"/>
    <x v="11"/>
    <s v="SALARIO ESCOLAR"/>
    <n v="160368594"/>
    <n v="161218594"/>
    <n v="161218594"/>
    <n v="0"/>
    <n v="0"/>
    <n v="0"/>
    <n v="159611274.34"/>
    <n v="159611274.34"/>
    <n v="1607319.66"/>
    <n v="0.99003018435950385"/>
  </r>
  <r>
    <s v="21375800"/>
    <s v="Desarrollo Artístico y Extensión Musical"/>
    <x v="19"/>
    <s v="001"/>
    <x v="12"/>
    <s v="OTROS INCENTIVOS SALARIALES"/>
    <n v="14500000"/>
    <n v="13700000"/>
    <n v="13700000"/>
    <n v="0"/>
    <n v="0"/>
    <n v="0"/>
    <n v="11936841.279999999"/>
    <n v="11936841.279999999"/>
    <n v="1763158.72"/>
    <n v="0.8713022832116788"/>
  </r>
  <r>
    <s v="21375800"/>
    <s v="Desarrollo Artístico y Extensión Musical"/>
    <x v="19"/>
    <s v="001"/>
    <x v="13"/>
    <s v="CONTRIB. PATRONALES AL DES. Y LA SEGURIDAD SOCIAL"/>
    <n v="230130834"/>
    <n v="222151829"/>
    <n v="222151829"/>
    <n v="0"/>
    <n v="35442784"/>
    <n v="0"/>
    <n v="186709045"/>
    <n v="186709045"/>
    <n v="0"/>
    <n v="0.84045693362263518"/>
  </r>
  <r>
    <s v="21375800"/>
    <s v="Desarrollo Artístico y Extensión Musical"/>
    <x v="19"/>
    <s v="001"/>
    <x v="236"/>
    <s v="CCSS CONTRIBUCION PATRONAL SEGURO SALUD (CONTRIBUCION PATRONAL SEGURO DE SALUD, SEGUN LEY NO. 17 DEL 22 DE OCTUBRE DE 1943, LEY"/>
    <n v="218329252"/>
    <n v="210759427"/>
    <n v="210759427"/>
    <n v="0"/>
    <n v="33622143"/>
    <n v="0"/>
    <n v="177137284"/>
    <n v="177137284"/>
    <n v="0"/>
    <n v="0.84047146322902078"/>
  </r>
  <r>
    <s v="21375800"/>
    <s v="Desarrollo Artístico y Extensión Musical"/>
    <x v="19"/>
    <s v="001"/>
    <x v="237"/>
    <s v="BANCO POPULAR Y DE DESARROLLO COMUNAL. (BPDC) (SEGUN LEY NO. 4351 DEL 11 DE JULIO DE 1969, LEY ORGANICA DEL B.P.D.C.)."/>
    <n v="11801582"/>
    <n v="11392402"/>
    <n v="11392402"/>
    <n v="0"/>
    <n v="1820641"/>
    <n v="0"/>
    <n v="9571761"/>
    <n v="9571761"/>
    <n v="0"/>
    <n v="0.84018813591725428"/>
  </r>
  <r>
    <s v="21375800"/>
    <s v="Desarrollo Artístico y Extensión Musical"/>
    <x v="19"/>
    <s v="001"/>
    <x v="16"/>
    <s v="CONTRIB PATRONALES A FOND PENS Y OTROS FOND CAPIT."/>
    <n v="234143372"/>
    <n v="226025246"/>
    <n v="226025246"/>
    <n v="0"/>
    <n v="57039172"/>
    <n v="0"/>
    <n v="168986074"/>
    <n v="168986074"/>
    <n v="0"/>
    <n v="0.74764247353147439"/>
  </r>
  <r>
    <s v="21375800"/>
    <s v="Desarrollo Artístico y Extensión Musical"/>
    <x v="19"/>
    <s v="001"/>
    <x v="238"/>
    <s v="CCSS CONTRIBUCION PATRONAL SEGURO PENSIONES (CONTRIBUCION PATRONAL SEGURO DE PENSIONES, SEGUN LEY NO. 17 DEL 22 DE OCTUBRE DE 1943, LEY"/>
    <n v="127929140"/>
    <n v="123493632"/>
    <n v="123493632"/>
    <n v="0"/>
    <n v="40653653"/>
    <n v="0"/>
    <n v="82839979"/>
    <n v="82839979"/>
    <n v="0"/>
    <n v="0.67080364921164515"/>
  </r>
  <r>
    <s v="21375800"/>
    <s v="Desarrollo Artístico y Extensión Musical"/>
    <x v="19"/>
    <s v="001"/>
    <x v="239"/>
    <s v="CCSS APORTE PATRONAL REGIMEN PENSIONES (APORTE PATRONAL AL REGIMEN DE PENSIONES, SEGUN LEY DE PROTECCION AL TRABAJADOR NO. 7983 DEL 16"/>
    <n v="70809488"/>
    <n v="68354409"/>
    <n v="68354409"/>
    <n v="0"/>
    <n v="10923654"/>
    <n v="0"/>
    <n v="57430755"/>
    <n v="57430755"/>
    <n v="0"/>
    <n v="0.84019093779305443"/>
  </r>
  <r>
    <s v="21375800"/>
    <s v="Desarrollo Artístico y Extensión Musical"/>
    <x v="19"/>
    <s v="001"/>
    <x v="240"/>
    <s v="CCSS APORTE PATRONAL FONDO CAPITALIZACION LABORAL (APORTE PATRONAL AL FONDO DE CAPITALIZACION LABORAL, SEGUN LEY DE PROTECCION AL TRABAJADOR"/>
    <n v="35404744"/>
    <n v="34177205"/>
    <n v="34177205"/>
    <n v="0"/>
    <n v="5461865"/>
    <n v="0"/>
    <n v="28715340"/>
    <n v="28715340"/>
    <n v="0"/>
    <n v="0.84018982827881916"/>
  </r>
  <r>
    <s v="21375800"/>
    <s v="Desarrollo Artístico y Extensión Musical"/>
    <x v="19"/>
    <s v="001"/>
    <x v="21"/>
    <s v="SERVICIOS"/>
    <n v="453339545"/>
    <n v="410406303"/>
    <n v="410406303"/>
    <n v="14181269.98"/>
    <n v="57171666.229999997"/>
    <n v="11588897.699999999"/>
    <n v="271495862.13999999"/>
    <n v="257481499.33000001"/>
    <n v="55968606.950000003"/>
    <n v="0.66152946520414424"/>
  </r>
  <r>
    <s v="21375800"/>
    <s v="Desarrollo Artístico y Extensión Musical"/>
    <x v="19"/>
    <s v="001"/>
    <x v="22"/>
    <s v="ALQUILERES"/>
    <n v="81000000"/>
    <n v="83823067"/>
    <n v="83823067"/>
    <n v="0"/>
    <n v="12192499.539999999"/>
    <n v="3174322.48"/>
    <n v="67626313.739999995"/>
    <n v="63884541.579999998"/>
    <n v="829931.24"/>
    <n v="0.80677450921713467"/>
  </r>
  <r>
    <s v="21375800"/>
    <s v="Desarrollo Artístico y Extensión Musical"/>
    <x v="19"/>
    <s v="001"/>
    <x v="166"/>
    <s v="ALQUILER DE EDIFICIOS, LOCALES Y TERRENOS"/>
    <n v="75000000"/>
    <n v="83823067"/>
    <n v="83823067"/>
    <n v="0"/>
    <n v="12192499.539999999"/>
    <n v="3174322.48"/>
    <n v="67626313.739999995"/>
    <n v="63884541.579999998"/>
    <n v="829931.24"/>
    <n v="0.80677450921713467"/>
  </r>
  <r>
    <s v="21375800"/>
    <s v="Desarrollo Artístico y Extensión Musical"/>
    <x v="19"/>
    <s v="001"/>
    <x v="23"/>
    <s v="ALQUILER DE EQUIPO DE COMPUTO"/>
    <n v="6000000"/>
    <n v="0"/>
    <n v="0"/>
    <n v="0"/>
    <n v="0"/>
    <n v="0"/>
    <n v="0"/>
    <n v="0"/>
    <n v="0"/>
    <n v="0"/>
  </r>
  <r>
    <s v="21375800"/>
    <s v="Desarrollo Artístico y Extensión Musical"/>
    <x v="19"/>
    <s v="001"/>
    <x v="24"/>
    <s v="SERVICIOS BASICOS"/>
    <n v="17500000"/>
    <n v="15516742"/>
    <n v="15516742"/>
    <n v="0"/>
    <n v="2712779.01"/>
    <n v="472106.37"/>
    <n v="12029035.369999999"/>
    <n v="11200396.369999999"/>
    <n v="302821.25"/>
    <n v="0.77522945022866263"/>
  </r>
  <r>
    <s v="21375800"/>
    <s v="Desarrollo Artístico y Extensión Musical"/>
    <x v="19"/>
    <s v="001"/>
    <x v="25"/>
    <s v="SERVICIO DE AGUA Y ALCANTARILLADO"/>
    <n v="3000000"/>
    <n v="3382200"/>
    <n v="3382200"/>
    <n v="0"/>
    <n v="632986"/>
    <n v="0"/>
    <n v="2748594"/>
    <n v="2634338"/>
    <n v="620"/>
    <n v="0.81266453787475612"/>
  </r>
  <r>
    <s v="21375800"/>
    <s v="Desarrollo Artístico y Extensión Musical"/>
    <x v="19"/>
    <s v="001"/>
    <x v="26"/>
    <s v="SERVICIO DE ENERGIA ELECTRICA"/>
    <n v="9000000"/>
    <n v="8870400"/>
    <n v="8870400"/>
    <n v="0"/>
    <n v="1502704"/>
    <n v="0"/>
    <n v="7367696"/>
    <n v="6653313"/>
    <n v="0"/>
    <n v="0.83059343434343436"/>
  </r>
  <r>
    <s v="21375800"/>
    <s v="Desarrollo Artístico y Extensión Musical"/>
    <x v="19"/>
    <s v="001"/>
    <x v="28"/>
    <s v="SERVICIO DE TELECOMUNICACIONES"/>
    <n v="5500000"/>
    <n v="3264142"/>
    <n v="3264142"/>
    <n v="0"/>
    <n v="577089.01"/>
    <n v="472106.37"/>
    <n v="1912745.37"/>
    <n v="1912745.37"/>
    <n v="302201.25"/>
    <n v="0.58598718131747951"/>
  </r>
  <r>
    <s v="21375800"/>
    <s v="Desarrollo Artístico y Extensión Musical"/>
    <x v="19"/>
    <s v="001"/>
    <x v="30"/>
    <s v="SERVICIOS COMERCIALES Y FINANCIEROS"/>
    <n v="76100000"/>
    <n v="70500000"/>
    <n v="70500000"/>
    <n v="14181269.98"/>
    <n v="1985710.7"/>
    <n v="0"/>
    <n v="40257131.859999999"/>
    <n v="40224449.600000001"/>
    <n v="14075887.460000001"/>
    <n v="0.57102314695035461"/>
  </r>
  <r>
    <s v="21375800"/>
    <s v="Desarrollo Artístico y Extensión Musical"/>
    <x v="19"/>
    <s v="001"/>
    <x v="31"/>
    <s v="INFORMACION"/>
    <n v="1100000"/>
    <n v="300000"/>
    <n v="300000"/>
    <n v="0"/>
    <n v="0"/>
    <n v="0"/>
    <n v="0"/>
    <n v="0"/>
    <n v="300000"/>
    <n v="0"/>
  </r>
  <r>
    <s v="21375800"/>
    <s v="Desarrollo Artístico y Extensión Musical"/>
    <x v="19"/>
    <s v="001"/>
    <x v="32"/>
    <s v="PUBLICIDAD Y PROPAGANDA"/>
    <n v="0"/>
    <n v="0"/>
    <n v="0"/>
    <n v="0"/>
    <n v="0"/>
    <n v="0"/>
    <n v="0"/>
    <n v="0"/>
    <n v="0"/>
    <n v="0"/>
  </r>
  <r>
    <s v="21375800"/>
    <s v="Desarrollo Artístico y Extensión Musical"/>
    <x v="19"/>
    <s v="001"/>
    <x v="151"/>
    <s v="TRANSPORTE DE BIENES"/>
    <n v="73000000"/>
    <n v="70000000"/>
    <n v="70000000"/>
    <n v="14181269.98"/>
    <n v="1912260.26"/>
    <n v="0"/>
    <n v="40144598.240000002"/>
    <n v="40144598.240000002"/>
    <n v="13761871.52"/>
    <n v="0.5734942605714286"/>
  </r>
  <r>
    <s v="21375800"/>
    <s v="Desarrollo Artístico y Extensión Musical"/>
    <x v="19"/>
    <s v="001"/>
    <x v="35"/>
    <s v="SERVICIOS DE TECNOLOGIAS DE INFORMACION"/>
    <n v="2000000"/>
    <n v="200000"/>
    <n v="200000"/>
    <n v="0"/>
    <n v="73450.44"/>
    <n v="0"/>
    <n v="112533.62"/>
    <n v="79851.360000000001"/>
    <n v="14015.94"/>
    <n v="0.5626681"/>
  </r>
  <r>
    <s v="21375800"/>
    <s v="Desarrollo Artístico y Extensión Musical"/>
    <x v="19"/>
    <s v="001"/>
    <x v="36"/>
    <s v="SERVICIOS DE GESTION Y APOYO"/>
    <n v="142950000"/>
    <n v="133998921"/>
    <n v="133998921"/>
    <n v="0"/>
    <n v="21453486.829999998"/>
    <n v="2768926.86"/>
    <n v="104716625.18000001"/>
    <n v="95957564.219999999"/>
    <n v="5059882.13"/>
    <n v="0.78147364470196001"/>
  </r>
  <r>
    <s v="21375800"/>
    <s v="Desarrollo Artístico y Extensión Musical"/>
    <x v="19"/>
    <s v="001"/>
    <x v="39"/>
    <s v="SERVICIOS GENERALES"/>
    <n v="142000000"/>
    <n v="132827172"/>
    <n v="132827172"/>
    <n v="0"/>
    <n v="20877824.829999998"/>
    <n v="2582476.86"/>
    <n v="104306988.88"/>
    <n v="95547927.920000002"/>
    <n v="5059881.43"/>
    <n v="0.78528351774289074"/>
  </r>
  <r>
    <s v="21375800"/>
    <s v="Desarrollo Artístico y Extensión Musical"/>
    <x v="19"/>
    <s v="001"/>
    <x v="40"/>
    <s v="OTROS SERVICIOS DE GESTION Y APOYO"/>
    <n v="950000"/>
    <n v="1171749"/>
    <n v="1171749"/>
    <n v="0"/>
    <n v="575662"/>
    <n v="186450"/>
    <n v="409636.3"/>
    <n v="409636.3"/>
    <n v="0.7"/>
    <n v="0.34959389766921073"/>
  </r>
  <r>
    <s v="21375800"/>
    <s v="Desarrollo Artístico y Extensión Musical"/>
    <x v="19"/>
    <s v="001"/>
    <x v="41"/>
    <s v="GASTOS DE VIAJE Y DE TRANSPORTE"/>
    <n v="96989545"/>
    <n v="73395746"/>
    <n v="73395746"/>
    <n v="0"/>
    <n v="14462163.07"/>
    <n v="0"/>
    <n v="34009023.969999999"/>
    <n v="33995223.969999999"/>
    <n v="24924558.960000001"/>
    <n v="0.46336505619821616"/>
  </r>
  <r>
    <s v="21375800"/>
    <s v="Desarrollo Artístico y Extensión Musical"/>
    <x v="19"/>
    <s v="001"/>
    <x v="42"/>
    <s v="TRANSPORTE DENTRO DEL PAIS"/>
    <n v="65000000"/>
    <n v="40000000"/>
    <n v="40000000"/>
    <n v="0"/>
    <n v="246517.07"/>
    <n v="0"/>
    <n v="14828923.970000001"/>
    <n v="14828923.970000001"/>
    <n v="24924558.960000001"/>
    <n v="0.37072309925000002"/>
  </r>
  <r>
    <s v="21375800"/>
    <s v="Desarrollo Artístico y Extensión Musical"/>
    <x v="19"/>
    <s v="001"/>
    <x v="43"/>
    <s v="VIATICOS DENTRO DEL PAIS"/>
    <n v="31989545"/>
    <n v="33395746"/>
    <n v="33395746"/>
    <n v="0"/>
    <n v="14215646"/>
    <n v="0"/>
    <n v="19180100"/>
    <n v="19166300"/>
    <n v="0"/>
    <n v="0.57432764041264417"/>
  </r>
  <r>
    <s v="21375800"/>
    <s v="Desarrollo Artístico y Extensión Musical"/>
    <x v="19"/>
    <s v="001"/>
    <x v="46"/>
    <s v="SEGUROS, REASEGUROS Y OTRAS OBLIGACIONES"/>
    <n v="6000000"/>
    <n v="2983834"/>
    <n v="2983834"/>
    <n v="0"/>
    <n v="0"/>
    <n v="0"/>
    <n v="2981461.99"/>
    <n v="2981461.99"/>
    <n v="2372.0100000000002"/>
    <n v="0.99920504625927586"/>
  </r>
  <r>
    <s v="21375800"/>
    <s v="Desarrollo Artístico y Extensión Musical"/>
    <x v="19"/>
    <s v="001"/>
    <x v="47"/>
    <s v="SEGUROS"/>
    <n v="6000000"/>
    <n v="2983834"/>
    <n v="2983834"/>
    <n v="0"/>
    <n v="0"/>
    <n v="0"/>
    <n v="2981461.99"/>
    <n v="2981461.99"/>
    <n v="2372.0100000000002"/>
    <n v="0.99920504625927586"/>
  </r>
  <r>
    <s v="21375800"/>
    <s v="Desarrollo Artístico y Extensión Musical"/>
    <x v="19"/>
    <s v="001"/>
    <x v="51"/>
    <s v="MANTENIMIENTO Y REPARACION"/>
    <n v="32500000"/>
    <n v="29570547"/>
    <n v="29570547"/>
    <n v="0"/>
    <n v="4287372.87"/>
    <n v="5173541.99"/>
    <n v="9491478.2400000002"/>
    <n v="8853069.8100000005"/>
    <n v="10618153.9"/>
    <n v="0.32097743203735801"/>
  </r>
  <r>
    <s v="21375800"/>
    <s v="Desarrollo Artístico y Extensión Musical"/>
    <x v="19"/>
    <s v="001"/>
    <x v="52"/>
    <s v="MANTENIMIENTO DE EDIFICIOS, LOCALES Y TERRENOS"/>
    <n v="12000000"/>
    <n v="13070547"/>
    <n v="13070547"/>
    <n v="0"/>
    <n v="0"/>
    <n v="4560257.38"/>
    <n v="0"/>
    <n v="0"/>
    <n v="8510289.6199999992"/>
    <n v="0"/>
  </r>
  <r>
    <s v="21375800"/>
    <s v="Desarrollo Artístico y Extensión Musical"/>
    <x v="19"/>
    <s v="001"/>
    <x v="54"/>
    <s v="MANT. Y REPARACION DE EQUIPO DE TRANSPORTE"/>
    <n v="8000000"/>
    <n v="4000000"/>
    <n v="4000000"/>
    <n v="0"/>
    <n v="167418.12"/>
    <n v="0"/>
    <n v="3832361.14"/>
    <n v="3695857.14"/>
    <n v="220.74"/>
    <n v="0.95809028500000004"/>
  </r>
  <r>
    <s v="21375800"/>
    <s v="Desarrollo Artístico y Extensión Musical"/>
    <x v="19"/>
    <s v="001"/>
    <x v="56"/>
    <s v="MANT. Y REPARACION DE EQUIPO Y MOBILIARIO DE OFIC."/>
    <n v="8000000"/>
    <n v="8000000"/>
    <n v="8000000"/>
    <n v="0"/>
    <n v="4088896.23"/>
    <n v="36883.199999999997"/>
    <n v="3726247.12"/>
    <n v="3726247.12"/>
    <n v="147973.45000000001"/>
    <n v="0.46578089"/>
  </r>
  <r>
    <s v="21375800"/>
    <s v="Desarrollo Artístico y Extensión Musical"/>
    <x v="19"/>
    <s v="001"/>
    <x v="58"/>
    <s v="MANTENIMIENTO Y REPARACION DE OTROS EQUIPOS"/>
    <n v="4500000"/>
    <n v="4500000"/>
    <n v="4500000"/>
    <n v="0"/>
    <n v="31058.52"/>
    <n v="576401.41"/>
    <n v="1932869.98"/>
    <n v="1430965.55"/>
    <n v="1959670.09"/>
    <n v="0.42952666222222224"/>
  </r>
  <r>
    <s v="21375800"/>
    <s v="Desarrollo Artístico y Extensión Musical"/>
    <x v="19"/>
    <s v="001"/>
    <x v="59"/>
    <s v="IMPUESTOS"/>
    <n v="300000"/>
    <n v="462446"/>
    <n v="462446"/>
    <n v="0"/>
    <n v="77654.210000000006"/>
    <n v="0"/>
    <n v="384791.79"/>
    <n v="384791.79"/>
    <n v="0"/>
    <n v="0.83207939954070309"/>
  </r>
  <r>
    <s v="21375800"/>
    <s v="Desarrollo Artístico y Extensión Musical"/>
    <x v="19"/>
    <s v="001"/>
    <x v="241"/>
    <s v="IMPUESTOS SOBRE LA PROPIEDAD DE BIENES INMUEBLES"/>
    <n v="0"/>
    <n v="232993"/>
    <n v="232993"/>
    <n v="0"/>
    <n v="77654.210000000006"/>
    <n v="0"/>
    <n v="155338.79"/>
    <n v="155338.79"/>
    <n v="0"/>
    <n v="0.66671011575455064"/>
  </r>
  <r>
    <s v="21375800"/>
    <s v="Desarrollo Artístico y Extensión Musical"/>
    <x v="19"/>
    <s v="001"/>
    <x v="60"/>
    <s v="OTROS IMPUESTOS"/>
    <n v="300000"/>
    <n v="229453"/>
    <n v="229453"/>
    <n v="0"/>
    <n v="0"/>
    <n v="0"/>
    <n v="229453"/>
    <n v="229453"/>
    <n v="0"/>
    <n v="1"/>
  </r>
  <r>
    <s v="21375800"/>
    <s v="Desarrollo Artístico y Extensión Musical"/>
    <x v="19"/>
    <s v="001"/>
    <x v="61"/>
    <s v="SERVICIOS DIVERSOS"/>
    <n v="0"/>
    <n v="155000"/>
    <n v="155000"/>
    <n v="0"/>
    <n v="0"/>
    <n v="0"/>
    <n v="0"/>
    <n v="0"/>
    <n v="155000"/>
    <n v="0"/>
  </r>
  <r>
    <s v="21375800"/>
    <s v="Desarrollo Artístico y Extensión Musical"/>
    <x v="19"/>
    <s v="001"/>
    <x v="133"/>
    <s v="INTERESES MORATORIOS Y MULTAS"/>
    <n v="0"/>
    <n v="155000"/>
    <n v="155000"/>
    <n v="0"/>
    <n v="0"/>
    <n v="0"/>
    <n v="0"/>
    <n v="0"/>
    <n v="155000"/>
    <n v="0"/>
  </r>
  <r>
    <s v="21375800"/>
    <s v="Desarrollo Artístico y Extensión Musical"/>
    <x v="19"/>
    <s v="001"/>
    <x v="63"/>
    <s v="MATERIALES Y SUMINISTROS"/>
    <n v="21900000"/>
    <n v="16850000"/>
    <n v="16850000"/>
    <n v="0"/>
    <n v="7229202.3399999999"/>
    <n v="139056.71"/>
    <n v="6313170.6299999999"/>
    <n v="6313170.6299999999"/>
    <n v="3168570.32"/>
    <n v="0.37466888011869437"/>
  </r>
  <r>
    <s v="21375800"/>
    <s v="Desarrollo Artístico y Extensión Musical"/>
    <x v="19"/>
    <s v="001"/>
    <x v="64"/>
    <s v="PRODUCTOS QUIMICOS Y CONEXOS"/>
    <n v="4000000"/>
    <n v="3500000"/>
    <n v="3500000"/>
    <n v="0"/>
    <n v="831707.9"/>
    <n v="0"/>
    <n v="2294321"/>
    <n v="2294321"/>
    <n v="373971.1"/>
    <n v="0.65552028571428567"/>
  </r>
  <r>
    <s v="21375800"/>
    <s v="Desarrollo Artístico y Extensión Musical"/>
    <x v="19"/>
    <s v="001"/>
    <x v="65"/>
    <s v="COMBUSTIBLES Y LUBRICANTES"/>
    <n v="3000000"/>
    <n v="3500000"/>
    <n v="3500000"/>
    <n v="0"/>
    <n v="831707.9"/>
    <n v="0"/>
    <n v="2294321"/>
    <n v="2294321"/>
    <n v="373971.1"/>
    <n v="0.65552028571428567"/>
  </r>
  <r>
    <s v="21375800"/>
    <s v="Desarrollo Artístico y Extensión Musical"/>
    <x v="19"/>
    <s v="001"/>
    <x v="67"/>
    <s v="TINTAS, PINTURAS Y DILUYENTES"/>
    <n v="1000000"/>
    <n v="0"/>
    <n v="0"/>
    <n v="0"/>
    <n v="0"/>
    <n v="0"/>
    <n v="0"/>
    <n v="0"/>
    <n v="0"/>
    <n v="0"/>
  </r>
  <r>
    <s v="21375800"/>
    <s v="Desarrollo Artístico y Extensión Musical"/>
    <x v="19"/>
    <s v="001"/>
    <x v="72"/>
    <s v="MATERIALES Y PROD DE USO EN LA CONSTRUC Y MANT."/>
    <n v="300000"/>
    <n v="250000"/>
    <n v="250000"/>
    <n v="0"/>
    <n v="2372.0300000000002"/>
    <n v="139056.71"/>
    <n v="0"/>
    <n v="0"/>
    <n v="108571.26"/>
    <n v="0"/>
  </r>
  <r>
    <s v="21375800"/>
    <s v="Desarrollo Artístico y Extensión Musical"/>
    <x v="19"/>
    <s v="001"/>
    <x v="74"/>
    <s v="MAT. Y PROD. ELECTRICOS, TELEFONICOS Y DE COMPUTO"/>
    <n v="300000"/>
    <n v="250000"/>
    <n v="250000"/>
    <n v="0"/>
    <n v="2372.0300000000002"/>
    <n v="139056.71"/>
    <n v="0"/>
    <n v="0"/>
    <n v="108571.26"/>
    <n v="0"/>
  </r>
  <r>
    <s v="21375800"/>
    <s v="Desarrollo Artístico y Extensión Musical"/>
    <x v="19"/>
    <s v="001"/>
    <x v="77"/>
    <s v="HERRAMIENTAS, REPUESTOS Y ACCESORIOS"/>
    <n v="10000000"/>
    <n v="7000000"/>
    <n v="7000000"/>
    <n v="0"/>
    <n v="6395116.3499999996"/>
    <n v="0"/>
    <n v="0"/>
    <n v="0"/>
    <n v="604883.65"/>
    <n v="0"/>
  </r>
  <r>
    <s v="21375800"/>
    <s v="Desarrollo Artístico y Extensión Musical"/>
    <x v="19"/>
    <s v="001"/>
    <x v="79"/>
    <s v="REPUESTOS Y ACCESORIOS"/>
    <n v="10000000"/>
    <n v="7000000"/>
    <n v="7000000"/>
    <n v="0"/>
    <n v="6395116.3499999996"/>
    <n v="0"/>
    <n v="0"/>
    <n v="0"/>
    <n v="604883.65"/>
    <n v="0"/>
  </r>
  <r>
    <s v="21375800"/>
    <s v="Desarrollo Artístico y Extensión Musical"/>
    <x v="19"/>
    <s v="001"/>
    <x v="80"/>
    <s v="UTILES, MATERIALES Y SUMINISTROS DIVERSOS"/>
    <n v="7600000"/>
    <n v="6100000"/>
    <n v="6100000"/>
    <n v="0"/>
    <n v="6.06"/>
    <n v="0"/>
    <n v="4018849.63"/>
    <n v="4018849.63"/>
    <n v="2081144.31"/>
    <n v="0.65882780819672127"/>
  </r>
  <r>
    <s v="21375800"/>
    <s v="Desarrollo Artístico y Extensión Musical"/>
    <x v="19"/>
    <s v="001"/>
    <x v="81"/>
    <s v="UTILES Y MATERIALES DE OFICINA Y COMPUTO"/>
    <n v="500000"/>
    <n v="0"/>
    <n v="0"/>
    <n v="0"/>
    <n v="0"/>
    <n v="0"/>
    <n v="0"/>
    <n v="0"/>
    <n v="0"/>
    <n v="0"/>
  </r>
  <r>
    <s v="21375800"/>
    <s v="Desarrollo Artístico y Extensión Musical"/>
    <x v="19"/>
    <s v="001"/>
    <x v="83"/>
    <s v="PRODUCTOS DE PAPEL, CARTON E IMPRESOS"/>
    <n v="1500000"/>
    <n v="500000"/>
    <n v="500000"/>
    <n v="0"/>
    <n v="0"/>
    <n v="0"/>
    <n v="0"/>
    <n v="0"/>
    <n v="500000"/>
    <n v="0"/>
  </r>
  <r>
    <s v="21375800"/>
    <s v="Desarrollo Artístico y Extensión Musical"/>
    <x v="19"/>
    <s v="001"/>
    <x v="84"/>
    <s v="TEXTILES Y VESTUARIO"/>
    <n v="0"/>
    <n v="0"/>
    <n v="0"/>
    <n v="0"/>
    <n v="0"/>
    <n v="0"/>
    <n v="0"/>
    <n v="0"/>
    <n v="0"/>
    <n v="0"/>
  </r>
  <r>
    <s v="21375800"/>
    <s v="Desarrollo Artístico y Extensión Musical"/>
    <x v="19"/>
    <s v="001"/>
    <x v="85"/>
    <s v="UTILES Y MATERIALES DE LIMPIEZA"/>
    <n v="5000000"/>
    <n v="5000000"/>
    <n v="5000000"/>
    <n v="0"/>
    <n v="6.06"/>
    <n v="0"/>
    <n v="3951219.13"/>
    <n v="3951219.13"/>
    <n v="1048774.81"/>
    <n v="0.79024382599999998"/>
  </r>
  <r>
    <s v="21375800"/>
    <s v="Desarrollo Artístico y Extensión Musical"/>
    <x v="19"/>
    <s v="001"/>
    <x v="86"/>
    <s v="UTILES Y MATERIALES DE RESGUARDO Y SEGURIDAD"/>
    <n v="300000"/>
    <n v="300000"/>
    <n v="300000"/>
    <n v="0"/>
    <n v="0"/>
    <n v="0"/>
    <n v="67630.5"/>
    <n v="67630.5"/>
    <n v="232369.5"/>
    <n v="0.225435"/>
  </r>
  <r>
    <s v="21375800"/>
    <s v="Desarrollo Artístico y Extensión Musical"/>
    <x v="19"/>
    <s v="001"/>
    <x v="87"/>
    <s v="OTROS UTILES, MATERIALES Y SUMINISTROS DIVERSOS"/>
    <n v="300000"/>
    <n v="300000"/>
    <n v="300000"/>
    <n v="0"/>
    <n v="0"/>
    <n v="0"/>
    <n v="0"/>
    <n v="0"/>
    <n v="300000"/>
    <n v="0"/>
  </r>
  <r>
    <s v="21375800"/>
    <s v="Desarrollo Artístico y Extensión Musical"/>
    <x v="19"/>
    <s v="001"/>
    <x v="88"/>
    <s v="TRANSFERENCIAS CORRIENTES"/>
    <n v="143360529"/>
    <n v="205366252"/>
    <n v="205366252"/>
    <n v="0"/>
    <n v="34247930.93"/>
    <n v="0"/>
    <n v="150872169.02000001"/>
    <n v="150872169.02000001"/>
    <n v="20246152.050000001"/>
    <n v="0.73464927927885648"/>
  </r>
  <r>
    <s v="21375800"/>
    <s v="Desarrollo Artístico y Extensión Musical"/>
    <x v="19"/>
    <s v="001"/>
    <x v="89"/>
    <s v="TRANSFERENCIAS CORRIENTES AL SECTOR PUBLICO"/>
    <n v="42957756"/>
    <n v="41468342"/>
    <n v="41468342"/>
    <n v="0"/>
    <n v="6193154.8899999997"/>
    <n v="0"/>
    <n v="34830137.109999999"/>
    <n v="34830137.109999999"/>
    <n v="445050"/>
    <n v="0.8399211405654945"/>
  </r>
  <r>
    <s v="21375800"/>
    <s v="Desarrollo Artístico y Extensión Musical"/>
    <x v="19"/>
    <s v="001"/>
    <x v="242"/>
    <s v="CCSS CONTRIBUCION ESTATAL SEGURO PENSIONES (CONTRIBUCION ESTATAL AL SEGURO DE PENSIONES, SEGUN LEY NO. 17 DEL 22 DE OCTUBRE DE 1943, LEY"/>
    <n v="37056965"/>
    <n v="35772141"/>
    <n v="35772141"/>
    <n v="0"/>
    <n v="5281313.41"/>
    <n v="0"/>
    <n v="30045777.59"/>
    <n v="30045777.59"/>
    <n v="445050"/>
    <n v="0.83992114394271233"/>
  </r>
  <r>
    <s v="21375800"/>
    <s v="Desarrollo Artístico y Extensión Musical"/>
    <x v="19"/>
    <s v="001"/>
    <x v="243"/>
    <s v="CCSS CONTRIBUCION ESTATAL SEGURO SALUD (CONTRIBUCION ESTATAL AL SEGURO DE SALUD, SEGUN LEY NO. 17 DEL 22 DE OCTUBRE DE 1943, LEY"/>
    <n v="5900791"/>
    <n v="5696201"/>
    <n v="5696201"/>
    <n v="0"/>
    <n v="911841.48"/>
    <n v="0"/>
    <n v="4784359.5199999996"/>
    <n v="4784359.5199999996"/>
    <n v="0"/>
    <n v="0.83992111935656755"/>
  </r>
  <r>
    <s v="21375800"/>
    <s v="Desarrollo Artístico y Extensión Musical"/>
    <x v="19"/>
    <s v="001"/>
    <x v="96"/>
    <s v="PRESTACIONES"/>
    <n v="9500000"/>
    <n v="48775996"/>
    <n v="48775996"/>
    <n v="0"/>
    <n v="16842286"/>
    <n v="0"/>
    <n v="29698810.760000002"/>
    <n v="29698810.760000002"/>
    <n v="2234899.2400000002"/>
    <n v="0.60888168762355976"/>
  </r>
  <r>
    <s v="21375800"/>
    <s v="Desarrollo Artístico y Extensión Musical"/>
    <x v="19"/>
    <s v="001"/>
    <x v="97"/>
    <s v="PRESTACIONES LEGALES"/>
    <n v="200000"/>
    <n v="33475996"/>
    <n v="33475996"/>
    <n v="0"/>
    <n v="16842286"/>
    <n v="0"/>
    <n v="16633709.76"/>
    <n v="16633709.76"/>
    <n v="0.24"/>
    <n v="0.49688468597020979"/>
  </r>
  <r>
    <s v="21375800"/>
    <s v="Desarrollo Artístico y Extensión Musical"/>
    <x v="19"/>
    <s v="001"/>
    <x v="98"/>
    <s v="OTRAS PRESTACIONES"/>
    <n v="9300000"/>
    <n v="15300000"/>
    <n v="15300000"/>
    <n v="0"/>
    <n v="0"/>
    <n v="0"/>
    <n v="13065101"/>
    <n v="13065101"/>
    <n v="2234899"/>
    <n v="0.85392816993464049"/>
  </r>
  <r>
    <s v="21375800"/>
    <s v="Desarrollo Artístico y Extensión Musical"/>
    <x v="19"/>
    <s v="001"/>
    <x v="99"/>
    <s v="TRANSF. C.TES A ENTIDADES PRIV. SIN FINES DE LUCRO"/>
    <n v="77402773"/>
    <n v="77402773"/>
    <n v="77402773"/>
    <n v="0"/>
    <n v="6450231.1100000003"/>
    <n v="0"/>
    <n v="70952541.890000001"/>
    <n v="70952541.890000001"/>
    <n v="0"/>
    <n v="0.91666666632214844"/>
  </r>
  <r>
    <s v="21375800"/>
    <s v="Desarrollo Artístico y Extensión Musical"/>
    <x v="19"/>
    <s v="001"/>
    <x v="244"/>
    <s v="ASOCIACION SINFONICA DE HEREDIA (PARA GASTOS DE OPERACION SEGUN LEY NO. 3698 DEL 22/06/1966)."/>
    <n v="77402773"/>
    <n v="77402773"/>
    <n v="77402773"/>
    <n v="0"/>
    <n v="6450231.1100000003"/>
    <n v="0"/>
    <n v="70952541.890000001"/>
    <n v="70952541.890000001"/>
    <n v="0"/>
    <n v="0.91666666632214844"/>
  </r>
  <r>
    <s v="21375800"/>
    <s v="Desarrollo Artístico y Extensión Musical"/>
    <x v="19"/>
    <s v="001"/>
    <x v="103"/>
    <s v="OTRAS TRANSFERENCIAS CORRIENTES AL SECTOR PRIVADO"/>
    <n v="13500000"/>
    <n v="37719141"/>
    <n v="37719141"/>
    <n v="0"/>
    <n v="4762258.93"/>
    <n v="0"/>
    <n v="15390679.26"/>
    <n v="15390679.26"/>
    <n v="17566202.809999999"/>
    <n v="0.40803366280266035"/>
  </r>
  <r>
    <s v="21375800"/>
    <s v="Desarrollo Artístico y Extensión Musical"/>
    <x v="19"/>
    <s v="001"/>
    <x v="104"/>
    <s v="INDEMNIZACIONES"/>
    <n v="13500000"/>
    <n v="37719141"/>
    <n v="37719141"/>
    <n v="0"/>
    <n v="4762258.93"/>
    <n v="0"/>
    <n v="15390679.26"/>
    <n v="15390679.26"/>
    <n v="17566202.809999999"/>
    <n v="0.40803366280266035"/>
  </r>
  <r>
    <s v="21375800"/>
    <s v="Desarrollo Artístico y Extensión Musical"/>
    <x v="19"/>
    <s v="280"/>
    <x v="111"/>
    <s v="BIENES DURADEROS"/>
    <n v="86325867"/>
    <n v="78456517"/>
    <n v="78456517"/>
    <n v="0"/>
    <n v="49173796.759999998"/>
    <n v="5801766.7800000003"/>
    <n v="18753232.48"/>
    <n v="11226796.970000001"/>
    <n v="4727720.9800000004"/>
    <n v="0.23902708400884021"/>
  </r>
  <r>
    <s v="21375800"/>
    <s v="Desarrollo Artístico y Extensión Musical"/>
    <x v="19"/>
    <s v="280"/>
    <x v="112"/>
    <s v="MAQUINARIA, EQUIPO Y MOBILIARIO"/>
    <n v="85209664"/>
    <n v="78156517"/>
    <n v="78156517"/>
    <n v="0"/>
    <n v="49173796.759999998"/>
    <n v="5801766.7800000003"/>
    <n v="18453232.510000002"/>
    <n v="10926797"/>
    <n v="4727720.95"/>
    <n v="0.23610612676099679"/>
  </r>
  <r>
    <s v="21375800"/>
    <s v="Desarrollo Artístico y Extensión Musical"/>
    <x v="19"/>
    <s v="280"/>
    <x v="114"/>
    <s v="EQUIPO DE COMUNICACION"/>
    <n v="0"/>
    <n v="1341164"/>
    <n v="1341164"/>
    <n v="0"/>
    <n v="0"/>
    <n v="0"/>
    <n v="1000050"/>
    <n v="1000050"/>
    <n v="341114"/>
    <n v="0.74565824910301792"/>
  </r>
  <r>
    <s v="21375800"/>
    <s v="Desarrollo Artístico y Extensión Musical"/>
    <x v="19"/>
    <s v="280"/>
    <x v="115"/>
    <s v="EQUIPO Y MOBILIARIO DE OFICINA"/>
    <n v="2000000"/>
    <n v="2000000"/>
    <n v="2000000"/>
    <n v="0"/>
    <n v="0"/>
    <n v="1999999.66"/>
    <n v="0"/>
    <n v="0"/>
    <n v="0.34"/>
    <n v="0"/>
  </r>
  <r>
    <s v="21375800"/>
    <s v="Desarrollo Artístico y Extensión Musical"/>
    <x v="19"/>
    <s v="280"/>
    <x v="116"/>
    <s v="EQUIPO Y PROGRAMAS DE COMPUTO"/>
    <n v="0"/>
    <n v="11293617"/>
    <n v="11293617"/>
    <n v="0"/>
    <n v="903680.49"/>
    <n v="903047.64"/>
    <n v="7526435.5099999998"/>
    <n v="0"/>
    <n v="1960453.36"/>
    <n v="0.66643268582598469"/>
  </r>
  <r>
    <s v="21375800"/>
    <s v="Desarrollo Artístico y Extensión Musical"/>
    <x v="19"/>
    <s v="280"/>
    <x v="117"/>
    <s v="EQUIPO Y MOBILIARIO EDUCACIONAL, DEP. Y RECREATIVO"/>
    <n v="83209664"/>
    <n v="63521736"/>
    <n v="63521736"/>
    <n v="0"/>
    <n v="48270116.270000003"/>
    <n v="2898719.48"/>
    <n v="9926747"/>
    <n v="9926747"/>
    <n v="2426153.25"/>
    <n v="0.1562732322051148"/>
  </r>
  <r>
    <s v="21375800"/>
    <s v="Desarrollo Artístico y Extensión Musical"/>
    <x v="19"/>
    <s v="280"/>
    <x v="120"/>
    <s v="BIENES DURADEROS DIVERSOS"/>
    <n v="1116203"/>
    <n v="300000"/>
    <n v="300000"/>
    <n v="0"/>
    <n v="0"/>
    <n v="0"/>
    <n v="299999.96999999997"/>
    <n v="299999.96999999997"/>
    <n v="0.03"/>
    <n v="0.99999989999999994"/>
  </r>
  <r>
    <s v="21375800"/>
    <s v="Desarrollo Artístico y Extensión Musical"/>
    <x v="19"/>
    <s v="280"/>
    <x v="121"/>
    <s v="BIENES INTANGIBLES"/>
    <n v="1116203"/>
    <n v="300000"/>
    <n v="300000"/>
    <n v="0"/>
    <n v="0"/>
    <n v="0"/>
    <n v="299999.96999999997"/>
    <n v="299999.96999999997"/>
    <n v="0.03"/>
    <n v="0.99999989999999994"/>
  </r>
  <r>
    <s v="21375801"/>
    <s v="CENTRO NACIONAL DE LA MÚSICA"/>
    <x v="20"/>
    <s v="001"/>
    <x v="0"/>
    <s v=""/>
    <n v="3030596590"/>
    <n v="2887381032"/>
    <n v="2887381032"/>
    <n v="0"/>
    <n v="0"/>
    <n v="0"/>
    <n v="2282987370.5500002"/>
    <n v="2267936943.8899999"/>
    <n v="604393661.45000005"/>
    <n v="0.79067755355054237"/>
  </r>
  <r>
    <s v="21375801"/>
    <s v="CENTRO NACIONAL DE LA MÚSICA"/>
    <x v="20"/>
    <s v="001"/>
    <x v="1"/>
    <s v="REMUNERACIONES"/>
    <n v="2395234432"/>
    <n v="2202710740"/>
    <n v="2202710740"/>
    <n v="0"/>
    <n v="0"/>
    <n v="0"/>
    <n v="1784319455.26"/>
    <n v="1784319455.26"/>
    <n v="418391284.74000001"/>
    <n v="0.81005618343695918"/>
  </r>
  <r>
    <s v="21375801"/>
    <s v="CENTRO NACIONAL DE LA MÚSICA"/>
    <x v="20"/>
    <s v="001"/>
    <x v="2"/>
    <s v="REMUNERACIONES BASICAS"/>
    <n v="1109137313"/>
    <n v="1113895329"/>
    <n v="1113895329"/>
    <n v="0"/>
    <n v="0"/>
    <n v="0"/>
    <n v="934296612"/>
    <n v="934296612"/>
    <n v="179598717"/>
    <n v="0.83876517629243064"/>
  </r>
  <r>
    <s v="21375801"/>
    <s v="CENTRO NACIONAL DE LA MÚSICA"/>
    <x v="20"/>
    <s v="001"/>
    <x v="3"/>
    <s v="SUELDOS PARA CARGOS FIJOS"/>
    <n v="1077137313"/>
    <n v="1091895329"/>
    <n v="1091895329"/>
    <n v="0"/>
    <n v="0"/>
    <n v="0"/>
    <n v="925024162"/>
    <n v="925024162"/>
    <n v="166871167"/>
    <n v="0.84717292714052816"/>
  </r>
  <r>
    <s v="21375801"/>
    <s v="CENTRO NACIONAL DE LA MÚSICA"/>
    <x v="20"/>
    <s v="001"/>
    <x v="4"/>
    <s v="SUPLENCIAS"/>
    <n v="32000000"/>
    <n v="22000000"/>
    <n v="22000000"/>
    <n v="0"/>
    <n v="0"/>
    <n v="0"/>
    <n v="9272450"/>
    <n v="9272450"/>
    <n v="12727550"/>
    <n v="0.42147499999999999"/>
  </r>
  <r>
    <s v="21375801"/>
    <s v="CENTRO NACIONAL DE LA MÚSICA"/>
    <x v="20"/>
    <s v="001"/>
    <x v="5"/>
    <s v="REMUNERACIONES EVENTUALES"/>
    <n v="4200000"/>
    <n v="4200000"/>
    <n v="4200000"/>
    <n v="0"/>
    <n v="0"/>
    <n v="0"/>
    <n v="4055924.75"/>
    <n v="4055924.75"/>
    <n v="144075.25"/>
    <n v="0.96569636904761902"/>
  </r>
  <r>
    <s v="21375801"/>
    <s v="CENTRO NACIONAL DE LA MÚSICA"/>
    <x v="20"/>
    <s v="001"/>
    <x v="6"/>
    <s v="TIEMPO EXTRAORDINARIO"/>
    <n v="4200000"/>
    <n v="4200000"/>
    <n v="4200000"/>
    <n v="0"/>
    <n v="0"/>
    <n v="0"/>
    <n v="4055924.75"/>
    <n v="4055924.75"/>
    <n v="144075.25"/>
    <n v="0.96569636904761902"/>
  </r>
  <r>
    <s v="21375801"/>
    <s v="CENTRO NACIONAL DE LA MÚSICA"/>
    <x v="20"/>
    <s v="001"/>
    <x v="7"/>
    <s v="INCENTIVOS SALARIALES"/>
    <n v="900674116"/>
    <n v="736985270"/>
    <n v="736985270"/>
    <n v="0"/>
    <n v="0"/>
    <n v="0"/>
    <n v="560721560.51999998"/>
    <n v="560721560.51999998"/>
    <n v="176263709.47999999"/>
    <n v="0.7608314349620583"/>
  </r>
  <r>
    <s v="21375801"/>
    <s v="CENTRO NACIONAL DE LA MÚSICA"/>
    <x v="20"/>
    <s v="001"/>
    <x v="8"/>
    <s v="RETRIBUCION POR AÑOS SERVIDOS"/>
    <n v="394500000"/>
    <n v="299849391"/>
    <n v="299849391"/>
    <n v="0"/>
    <n v="0"/>
    <n v="0"/>
    <n v="274320161.5"/>
    <n v="274320161.5"/>
    <n v="25529229.5"/>
    <n v="0.9148598254114847"/>
  </r>
  <r>
    <s v="21375801"/>
    <s v="CENTRO NACIONAL DE LA MÚSICA"/>
    <x v="20"/>
    <s v="001"/>
    <x v="9"/>
    <s v="RESTRICCION AL EJERCICIO LIBERAL DE LA PROFESION"/>
    <n v="111336500"/>
    <n v="81896465"/>
    <n v="81896465"/>
    <n v="0"/>
    <n v="0"/>
    <n v="0"/>
    <n v="79201221.709999993"/>
    <n v="79201221.709999993"/>
    <n v="2695243.29"/>
    <n v="0.96708962602964599"/>
  </r>
  <r>
    <s v="21375801"/>
    <s v="CENTRO NACIONAL DE LA MÚSICA"/>
    <x v="20"/>
    <s v="001"/>
    <x v="10"/>
    <s v="DECIMOTERCER MES"/>
    <n v="152176152"/>
    <n v="141150060"/>
    <n v="141150060"/>
    <n v="0"/>
    <n v="0"/>
    <n v="0"/>
    <n v="5232426.3099999996"/>
    <n v="5232426.3099999996"/>
    <n v="135917633.69"/>
    <n v="3.7069954557582191E-2"/>
  </r>
  <r>
    <s v="21375801"/>
    <s v="CENTRO NACIONAL DE LA MÚSICA"/>
    <x v="20"/>
    <s v="001"/>
    <x v="11"/>
    <s v="SALARIO ESCOLAR"/>
    <n v="124861464"/>
    <n v="118361464"/>
    <n v="118361464"/>
    <n v="0"/>
    <n v="0"/>
    <n v="0"/>
    <n v="116985961.8"/>
    <n v="116985961.8"/>
    <n v="1375502.2"/>
    <n v="0.98837880038388171"/>
  </r>
  <r>
    <s v="21375801"/>
    <s v="CENTRO NACIONAL DE LA MÚSICA"/>
    <x v="20"/>
    <s v="001"/>
    <x v="12"/>
    <s v="OTROS INCENTIVOS SALARIALES"/>
    <n v="117800000"/>
    <n v="95727890"/>
    <n v="95727890"/>
    <n v="0"/>
    <n v="0"/>
    <n v="0"/>
    <n v="84981789.200000003"/>
    <n v="84981789.200000003"/>
    <n v="10746100.800000001"/>
    <n v="0.8877432606108836"/>
  </r>
  <r>
    <s v="21375801"/>
    <s v="CENTRO NACIONAL DE LA MÚSICA"/>
    <x v="20"/>
    <s v="001"/>
    <x v="13"/>
    <s v="CONTRIB. PATRONALES AL DES. Y LA SEGURIDAD SOCIAL"/>
    <n v="181528941"/>
    <n v="167108230"/>
    <n v="167108230"/>
    <n v="0"/>
    <n v="0"/>
    <n v="0"/>
    <n v="138599184"/>
    <n v="138599184"/>
    <n v="28509046"/>
    <n v="0.82939771428373099"/>
  </r>
  <r>
    <s v="21375801"/>
    <s v="CENTRO NACIONAL DE LA MÚSICA"/>
    <x v="20"/>
    <s v="001"/>
    <x v="245"/>
    <s v="CCSS CONTRIBUCION PATRONAL SEGURO SALUD (CONTRIBUCION PATRONAL SEGURO DE SALUD, SEGUN LEY NO. 17 DEL 22 DE OCTUBRE DE 1943, LEY"/>
    <n v="172219764"/>
    <n v="158538576"/>
    <n v="158538576"/>
    <n v="0"/>
    <n v="0"/>
    <n v="0"/>
    <n v="131499376"/>
    <n v="131499376"/>
    <n v="27039200"/>
    <n v="0.82944718766743564"/>
  </r>
  <r>
    <s v="21375801"/>
    <s v="CENTRO NACIONAL DE LA MÚSICA"/>
    <x v="20"/>
    <s v="001"/>
    <x v="246"/>
    <s v="BANCO POPULAR Y DE DESARROLLO COMUNAL. (BPDC) (SEGUN LEY NO. 4351 DEL 11 DE JULIO DE 1969, LEY ORGANICA DEL B.P.D.C.)."/>
    <n v="9309177"/>
    <n v="8569654"/>
    <n v="8569654"/>
    <n v="0"/>
    <n v="0"/>
    <n v="0"/>
    <n v="7099808"/>
    <n v="7099808"/>
    <n v="1469846"/>
    <n v="0.8284824568179765"/>
  </r>
  <r>
    <s v="21375801"/>
    <s v="CENTRO NACIONAL DE LA MÚSICA"/>
    <x v="20"/>
    <s v="001"/>
    <x v="16"/>
    <s v="CONTRIB PATRONALES A FOND PENS Y OTROS FOND CAPIT."/>
    <n v="199694062"/>
    <n v="180521911"/>
    <n v="180521911"/>
    <n v="0"/>
    <n v="0"/>
    <n v="0"/>
    <n v="146646173.99000001"/>
    <n v="146646173.99000001"/>
    <n v="33875737.009999998"/>
    <n v="0.81234556612908893"/>
  </r>
  <r>
    <s v="21375801"/>
    <s v="CENTRO NACIONAL DE LA MÚSICA"/>
    <x v="20"/>
    <s v="001"/>
    <x v="247"/>
    <s v="CCSS CONTRIBUCION PATRONAL SEGURO PENSIONES (CONTRIBUCION PATRONAL SEGURO DE PENSIONES, SEGUN LEY NO. 17 DEL 22 DE OCTUBRE DE 1943, LEY"/>
    <n v="100911473"/>
    <n v="92895036"/>
    <n v="92895036"/>
    <n v="0"/>
    <n v="0"/>
    <n v="0"/>
    <n v="77002485"/>
    <n v="77002485"/>
    <n v="15892551"/>
    <n v="0.82891926539540817"/>
  </r>
  <r>
    <s v="21375801"/>
    <s v="CENTRO NACIONAL DE LA MÚSICA"/>
    <x v="20"/>
    <s v="001"/>
    <x v="248"/>
    <s v="CCSS APORTE PATRONAL REGIMEN PENSIONES (APORTE PATRONAL AL REGIMEN DE PENSIONES, SEGUN LEY DE PROTECCION AL TRABAJADOR NO. 7983 DEL 16"/>
    <n v="55855059"/>
    <n v="51417916"/>
    <n v="51417916"/>
    <n v="0"/>
    <n v="0"/>
    <n v="0"/>
    <n v="42599102"/>
    <n v="42599102"/>
    <n v="8818814"/>
    <n v="0.82848752563211625"/>
  </r>
  <r>
    <s v="21375801"/>
    <s v="CENTRO NACIONAL DE LA MÚSICA"/>
    <x v="20"/>
    <s v="001"/>
    <x v="249"/>
    <s v="CCSS APORTE PATRONAL FONDO CAPITALIZACION LABORAL (APORTE PATRONAL AL FONDO DE CAPITALIZACION LABORAL, SEGUN LEY DE PROTECCION AL TRABAJADOR"/>
    <n v="27927530"/>
    <n v="25708959"/>
    <n v="25708959"/>
    <n v="0"/>
    <n v="0"/>
    <n v="0"/>
    <n v="21299544"/>
    <n v="21299544"/>
    <n v="4409415"/>
    <n v="0.82848722112785667"/>
  </r>
  <r>
    <s v="21375801"/>
    <s v="CENTRO NACIONAL DE LA MÚSICA"/>
    <x v="20"/>
    <s v="001"/>
    <x v="250"/>
    <s v="ASOCIACION DE EMPLEADOS DEL MINISTERIO DE CULTURA Y JUVENTUD (ASEMICULTURA). (APORTE PATRONAL A LA ASOCIACION DE EMPLEADOS DEL MINISTERIO DE CULTURA"/>
    <n v="15000000"/>
    <n v="10500000"/>
    <n v="10500000"/>
    <n v="0"/>
    <n v="0"/>
    <n v="0"/>
    <n v="5745042.9900000002"/>
    <n v="5745042.9900000002"/>
    <n v="4754957.01"/>
    <n v="0.5471469514285715"/>
  </r>
  <r>
    <s v="21375801"/>
    <s v="CENTRO NACIONAL DE LA MÚSICA"/>
    <x v="20"/>
    <s v="001"/>
    <x v="21"/>
    <s v="SERVICIOS"/>
    <n v="392507251"/>
    <n v="409507251"/>
    <n v="409507251"/>
    <n v="0"/>
    <n v="0"/>
    <n v="0"/>
    <n v="341380164.57999998"/>
    <n v="327518778.26999998"/>
    <n v="68127086.420000002"/>
    <n v="0.83363643438880153"/>
  </r>
  <r>
    <s v="21375801"/>
    <s v="CENTRO NACIONAL DE LA MÚSICA"/>
    <x v="20"/>
    <s v="001"/>
    <x v="22"/>
    <s v="ALQUILERES"/>
    <n v="34932555"/>
    <n v="37494963"/>
    <n v="37494963"/>
    <n v="0"/>
    <n v="0"/>
    <n v="0"/>
    <n v="26194321.43"/>
    <n v="25180221.559999999"/>
    <n v="11300641.57"/>
    <n v="0.69860907530432825"/>
  </r>
  <r>
    <s v="21375801"/>
    <s v="CENTRO NACIONAL DE LA MÚSICA"/>
    <x v="20"/>
    <s v="001"/>
    <x v="23"/>
    <s v="ALQUILER DE EQUIPO DE COMPUTO"/>
    <n v="34932555"/>
    <n v="33194974"/>
    <n v="33194974"/>
    <n v="0"/>
    <n v="0"/>
    <n v="0"/>
    <n v="21894332.43"/>
    <n v="20880232.559999999"/>
    <n v="11300641.57"/>
    <n v="0.65956769328995402"/>
  </r>
  <r>
    <s v="21375801"/>
    <s v="CENTRO NACIONAL DE LA MÚSICA"/>
    <x v="20"/>
    <s v="001"/>
    <x v="251"/>
    <s v="OTROS ALQUILERES"/>
    <n v="0"/>
    <n v="4299989"/>
    <n v="4299989"/>
    <n v="0"/>
    <n v="0"/>
    <n v="0"/>
    <n v="4299989"/>
    <n v="4299989"/>
    <n v="0"/>
    <n v="1"/>
  </r>
  <r>
    <s v="21375801"/>
    <s v="CENTRO NACIONAL DE LA MÚSICA"/>
    <x v="20"/>
    <s v="001"/>
    <x v="24"/>
    <s v="SERVICIOS BASICOS"/>
    <n v="42600000"/>
    <n v="30518229"/>
    <n v="30518229"/>
    <n v="0"/>
    <n v="0"/>
    <n v="0"/>
    <n v="27867995.109999999"/>
    <n v="27867995.109999999"/>
    <n v="2650233.89"/>
    <n v="0.91315898802646767"/>
  </r>
  <r>
    <s v="21375801"/>
    <s v="CENTRO NACIONAL DE LA MÚSICA"/>
    <x v="20"/>
    <s v="001"/>
    <x v="25"/>
    <s v="SERVICIO DE AGUA Y ALCANTARILLADO"/>
    <n v="12600000"/>
    <n v="10600000"/>
    <n v="10600000"/>
    <n v="0"/>
    <n v="0"/>
    <n v="0"/>
    <n v="9524670.8699999992"/>
    <n v="9524670.8699999992"/>
    <n v="1075329.1299999999"/>
    <n v="0.89855385566037727"/>
  </r>
  <r>
    <s v="21375801"/>
    <s v="CENTRO NACIONAL DE LA MÚSICA"/>
    <x v="20"/>
    <s v="001"/>
    <x v="26"/>
    <s v="SERVICIO DE ENERGIA ELECTRICA"/>
    <n v="13260000"/>
    <n v="8480909"/>
    <n v="8480909"/>
    <n v="0"/>
    <n v="0"/>
    <n v="0"/>
    <n v="8381870"/>
    <n v="8381870"/>
    <n v="99039"/>
    <n v="0.98832212443265222"/>
  </r>
  <r>
    <s v="21375801"/>
    <s v="CENTRO NACIONAL DE LA MÚSICA"/>
    <x v="20"/>
    <s v="001"/>
    <x v="27"/>
    <s v="SERVICIO DE CORREO"/>
    <n v="480000"/>
    <n v="200000"/>
    <n v="200000"/>
    <n v="0"/>
    <n v="0"/>
    <n v="0"/>
    <n v="157965"/>
    <n v="157965"/>
    <n v="42035"/>
    <n v="0.789825"/>
  </r>
  <r>
    <s v="21375801"/>
    <s v="CENTRO NACIONAL DE LA MÚSICA"/>
    <x v="20"/>
    <s v="001"/>
    <x v="28"/>
    <s v="SERVICIO DE TELECOMUNICACIONES"/>
    <n v="16260000"/>
    <n v="11237320"/>
    <n v="11237320"/>
    <n v="0"/>
    <n v="0"/>
    <n v="0"/>
    <n v="9803489.2400000002"/>
    <n v="9803489.2400000002"/>
    <n v="1433830.76"/>
    <n v="0.8724045626537289"/>
  </r>
  <r>
    <s v="21375801"/>
    <s v="CENTRO NACIONAL DE LA MÚSICA"/>
    <x v="20"/>
    <s v="001"/>
    <x v="30"/>
    <s v="SERVICIOS COMERCIALES Y FINANCIEROS"/>
    <n v="14120086"/>
    <n v="16350086"/>
    <n v="16350086"/>
    <n v="0"/>
    <n v="0"/>
    <n v="0"/>
    <n v="13928439.970000001"/>
    <n v="13179927.970000001"/>
    <n v="2421646.0299999998"/>
    <n v="0.85188787202709515"/>
  </r>
  <r>
    <s v="21375801"/>
    <s v="CENTRO NACIONAL DE LA MÚSICA"/>
    <x v="20"/>
    <s v="001"/>
    <x v="31"/>
    <s v="INFORMACION"/>
    <n v="500000"/>
    <n v="200000"/>
    <n v="200000"/>
    <n v="0"/>
    <n v="0"/>
    <n v="0"/>
    <n v="0"/>
    <n v="0"/>
    <n v="200000"/>
    <n v="0"/>
  </r>
  <r>
    <s v="21375801"/>
    <s v="CENTRO NACIONAL DE LA MÚSICA"/>
    <x v="20"/>
    <s v="001"/>
    <x v="32"/>
    <s v="PUBLICIDAD Y PROPAGANDA"/>
    <n v="700000"/>
    <n v="700000"/>
    <n v="700000"/>
    <n v="0"/>
    <n v="0"/>
    <n v="0"/>
    <n v="697904.08"/>
    <n v="697904.08"/>
    <n v="2095.92"/>
    <n v="0.9970058285714285"/>
  </r>
  <r>
    <s v="21375801"/>
    <s v="CENTRO NACIONAL DE LA MÚSICA"/>
    <x v="20"/>
    <s v="001"/>
    <x v="33"/>
    <s v="IMPRESION, ENCUADERNACION Y OTROS"/>
    <n v="450000"/>
    <n v="450000"/>
    <n v="450000"/>
    <n v="0"/>
    <n v="0"/>
    <n v="0"/>
    <n v="398436.43"/>
    <n v="398436.43"/>
    <n v="51563.57"/>
    <n v="0.88541428888888885"/>
  </r>
  <r>
    <s v="21375801"/>
    <s v="CENTRO NACIONAL DE LA MÚSICA"/>
    <x v="20"/>
    <s v="001"/>
    <x v="151"/>
    <s v="TRANSPORTE DE BIENES"/>
    <n v="7000000"/>
    <n v="9580000"/>
    <n v="9580000"/>
    <n v="0"/>
    <n v="0"/>
    <n v="0"/>
    <n v="8267419"/>
    <n v="7518907"/>
    <n v="1312581"/>
    <n v="0.86298736951983301"/>
  </r>
  <r>
    <s v="21375801"/>
    <s v="CENTRO NACIONAL DE LA MÚSICA"/>
    <x v="20"/>
    <s v="001"/>
    <x v="34"/>
    <s v="COMIS. Y GASTOS POR SERV. FINANCIEROS Y COMERCIAL."/>
    <n v="5470086"/>
    <n v="5420086"/>
    <n v="5420086"/>
    <n v="0"/>
    <n v="0"/>
    <n v="0"/>
    <n v="4564680.46"/>
    <n v="4564680.46"/>
    <n v="855405.54"/>
    <n v="0.84217860380813148"/>
  </r>
  <r>
    <s v="21375801"/>
    <s v="CENTRO NACIONAL DE LA MÚSICA"/>
    <x v="20"/>
    <s v="001"/>
    <x v="36"/>
    <s v="SERVICIOS DE GESTION Y APOYO"/>
    <n v="233614610"/>
    <n v="255456973"/>
    <n v="255456973"/>
    <n v="0"/>
    <n v="0"/>
    <n v="0"/>
    <n v="214994693.08000001"/>
    <n v="207589489.25999999"/>
    <n v="40462279.920000002"/>
    <n v="0.84160823858192357"/>
  </r>
  <r>
    <s v="21375801"/>
    <s v="CENTRO NACIONAL DE LA MÚSICA"/>
    <x v="20"/>
    <s v="001"/>
    <x v="131"/>
    <s v="SERVICIOS DE INGENIERIA Y ARQUITECTURA"/>
    <n v="0"/>
    <n v="1463000"/>
    <n v="1463000"/>
    <n v="0"/>
    <n v="0"/>
    <n v="0"/>
    <n v="0"/>
    <n v="0"/>
    <n v="1463000"/>
    <n v="0"/>
  </r>
  <r>
    <s v="21375801"/>
    <s v="CENTRO NACIONAL DE LA MÚSICA"/>
    <x v="20"/>
    <s v="001"/>
    <x v="39"/>
    <s v="SERVICIOS GENERALES"/>
    <n v="91602110"/>
    <n v="96981473"/>
    <n v="96981473"/>
    <n v="0"/>
    <n v="0"/>
    <n v="0"/>
    <n v="75389705.879999995"/>
    <n v="70639927.159999996"/>
    <n v="21591767.120000001"/>
    <n v="0.77736193881072513"/>
  </r>
  <r>
    <s v="21375801"/>
    <s v="CENTRO NACIONAL DE LA MÚSICA"/>
    <x v="20"/>
    <s v="001"/>
    <x v="40"/>
    <s v="OTROS SERVICIOS DE GESTION Y APOYO"/>
    <n v="142012500"/>
    <n v="157012500"/>
    <n v="157012500"/>
    <n v="0"/>
    <n v="0"/>
    <n v="0"/>
    <n v="139604987.19999999"/>
    <n v="136949562.09999999"/>
    <n v="17407512.800000001"/>
    <n v="0.88913294928747699"/>
  </r>
  <r>
    <s v="21375801"/>
    <s v="CENTRO NACIONAL DE LA MÚSICA"/>
    <x v="20"/>
    <s v="001"/>
    <x v="41"/>
    <s v="GASTOS DE VIAJE Y DE TRANSPORTE"/>
    <n v="34850000"/>
    <n v="37850000"/>
    <n v="37850000"/>
    <n v="0"/>
    <n v="0"/>
    <n v="0"/>
    <n v="31404069.879999999"/>
    <n v="28112609.879999999"/>
    <n v="6445930.1200000001"/>
    <n v="0.82969801532364595"/>
  </r>
  <r>
    <s v="21375801"/>
    <s v="CENTRO NACIONAL DE LA MÚSICA"/>
    <x v="20"/>
    <s v="001"/>
    <x v="42"/>
    <s v="TRANSPORTE DENTRO DEL PAIS"/>
    <n v="10350000"/>
    <n v="10350000"/>
    <n v="10350000"/>
    <n v="0"/>
    <n v="0"/>
    <n v="0"/>
    <n v="8158185"/>
    <n v="5056335"/>
    <n v="2191815"/>
    <n v="0.78823043478260868"/>
  </r>
  <r>
    <s v="21375801"/>
    <s v="CENTRO NACIONAL DE LA MÚSICA"/>
    <x v="20"/>
    <s v="001"/>
    <x v="43"/>
    <s v="VIATICOS DENTRO DEL PAIS"/>
    <n v="24500000"/>
    <n v="25500000"/>
    <n v="25500000"/>
    <n v="0"/>
    <n v="0"/>
    <n v="0"/>
    <n v="21793475.699999999"/>
    <n v="21603865.699999999"/>
    <n v="3706524.3"/>
    <n v="0.8546461058823529"/>
  </r>
  <r>
    <s v="21375801"/>
    <s v="CENTRO NACIONAL DE LA MÚSICA"/>
    <x v="20"/>
    <s v="001"/>
    <x v="44"/>
    <s v="TRANSPORTE EN EL EXTERIOR"/>
    <n v="0"/>
    <n v="865209"/>
    <n v="865209"/>
    <n v="0"/>
    <n v="0"/>
    <n v="0"/>
    <n v="558066.65"/>
    <n v="558066.65"/>
    <n v="307142.34999999998"/>
    <n v="0.64500791138326119"/>
  </r>
  <r>
    <s v="21375801"/>
    <s v="CENTRO NACIONAL DE LA MÚSICA"/>
    <x v="20"/>
    <s v="001"/>
    <x v="45"/>
    <s v="VIATICOS EN EL EXTERIOR"/>
    <n v="0"/>
    <n v="1134791"/>
    <n v="1134791"/>
    <n v="0"/>
    <n v="0"/>
    <n v="0"/>
    <n v="894342.53"/>
    <n v="894342.53"/>
    <n v="240448.47"/>
    <n v="0.78811211051197971"/>
  </r>
  <r>
    <s v="21375801"/>
    <s v="CENTRO NACIONAL DE LA MÚSICA"/>
    <x v="20"/>
    <s v="001"/>
    <x v="46"/>
    <s v="SEGUROS, REASEGUROS Y OTRAS OBLIGACIONES"/>
    <n v="12500000"/>
    <n v="10500000"/>
    <n v="10500000"/>
    <n v="0"/>
    <n v="0"/>
    <n v="0"/>
    <n v="9001991.1400000006"/>
    <n v="9001991.1400000006"/>
    <n v="1498008.86"/>
    <n v="0.85733248952380958"/>
  </r>
  <r>
    <s v="21375801"/>
    <s v="CENTRO NACIONAL DE LA MÚSICA"/>
    <x v="20"/>
    <s v="001"/>
    <x v="47"/>
    <s v="SEGUROS"/>
    <n v="12500000"/>
    <n v="10500000"/>
    <n v="10500000"/>
    <n v="0"/>
    <n v="0"/>
    <n v="0"/>
    <n v="9001991.1400000006"/>
    <n v="9001991.1400000006"/>
    <n v="1498008.86"/>
    <n v="0.85733248952380958"/>
  </r>
  <r>
    <s v="21375801"/>
    <s v="CENTRO NACIONAL DE LA MÚSICA"/>
    <x v="20"/>
    <s v="001"/>
    <x v="48"/>
    <s v="CAPACITACION Y PROTOCOLO"/>
    <n v="1100000"/>
    <n v="1000000"/>
    <n v="1000000"/>
    <n v="0"/>
    <n v="0"/>
    <n v="0"/>
    <n v="1000000"/>
    <n v="1000000"/>
    <n v="0"/>
    <n v="1"/>
  </r>
  <r>
    <s v="21375801"/>
    <s v="CENTRO NACIONAL DE LA MÚSICA"/>
    <x v="20"/>
    <s v="001"/>
    <x v="49"/>
    <s v="ACTIVIDADES DE CAPACITACION"/>
    <n v="1050000"/>
    <n v="1000000"/>
    <n v="1000000"/>
    <n v="0"/>
    <n v="0"/>
    <n v="0"/>
    <n v="1000000"/>
    <n v="1000000"/>
    <n v="0"/>
    <n v="1"/>
  </r>
  <r>
    <s v="21375801"/>
    <s v="CENTRO NACIONAL DE LA MÚSICA"/>
    <x v="20"/>
    <s v="001"/>
    <x v="50"/>
    <s v="GASTOS DE REPRESENTACION INSTITUCIONAL"/>
    <n v="50000"/>
    <n v="0"/>
    <n v="0"/>
    <n v="0"/>
    <n v="0"/>
    <n v="0"/>
    <n v="0"/>
    <n v="0"/>
    <n v="0"/>
    <n v="0"/>
  </r>
  <r>
    <s v="21375801"/>
    <s v="CENTRO NACIONAL DE LA MÚSICA"/>
    <x v="20"/>
    <s v="001"/>
    <x v="51"/>
    <s v="MANTENIMIENTO Y REPARACION"/>
    <n v="18200000"/>
    <n v="19887000"/>
    <n v="19887000"/>
    <n v="0"/>
    <n v="0"/>
    <n v="0"/>
    <n v="16631920.109999999"/>
    <n v="15229809.49"/>
    <n v="3255079.89"/>
    <n v="0.83632122039523304"/>
  </r>
  <r>
    <s v="21375801"/>
    <s v="CENTRO NACIONAL DE LA MÚSICA"/>
    <x v="20"/>
    <s v="001"/>
    <x v="52"/>
    <s v="MANTENIMIENTO DE EDIFICIOS, LOCALES Y TERRENOS"/>
    <n v="10500000"/>
    <n v="10500000"/>
    <n v="10500000"/>
    <n v="0"/>
    <n v="0"/>
    <n v="0"/>
    <n v="9585601.4100000001"/>
    <n v="9169675.8599999994"/>
    <n v="914398.59"/>
    <n v="0.91291442"/>
  </r>
  <r>
    <s v="21375801"/>
    <s v="CENTRO NACIONAL DE LA MÚSICA"/>
    <x v="20"/>
    <s v="001"/>
    <x v="54"/>
    <s v="MANT. Y REPARACION DE EQUIPO DE TRANSPORTE"/>
    <n v="3000000"/>
    <n v="3450000"/>
    <n v="3450000"/>
    <n v="0"/>
    <n v="0"/>
    <n v="0"/>
    <n v="3225790.13"/>
    <n v="2966396.37"/>
    <n v="224209.87"/>
    <n v="0.93501163188405789"/>
  </r>
  <r>
    <s v="21375801"/>
    <s v="CENTRO NACIONAL DE LA MÚSICA"/>
    <x v="20"/>
    <s v="001"/>
    <x v="56"/>
    <s v="MANT. Y REPARACION DE EQUIPO Y MOBILIARIO DE OFIC."/>
    <n v="1700000"/>
    <n v="1800000"/>
    <n v="1800000"/>
    <n v="0"/>
    <n v="0"/>
    <n v="0"/>
    <n v="1127248.6100000001"/>
    <n v="1045097.3"/>
    <n v="672751.39"/>
    <n v="0.62624922777777781"/>
  </r>
  <r>
    <s v="21375801"/>
    <s v="CENTRO NACIONAL DE LA MÚSICA"/>
    <x v="20"/>
    <s v="001"/>
    <x v="57"/>
    <s v="MANT. Y REP. DE EQUIPO DE COMPUTO Y SIST. DE INF."/>
    <n v="500000"/>
    <n v="50000"/>
    <n v="50000"/>
    <n v="0"/>
    <n v="0"/>
    <n v="0"/>
    <n v="49989.96"/>
    <n v="49989.96"/>
    <n v="10.039999999999999"/>
    <n v="0.9997992"/>
  </r>
  <r>
    <s v="21375801"/>
    <s v="CENTRO NACIONAL DE LA MÚSICA"/>
    <x v="20"/>
    <s v="001"/>
    <x v="58"/>
    <s v="MANTENIMIENTO Y REPARACION DE OTROS EQUIPOS"/>
    <n v="2500000"/>
    <n v="4087000"/>
    <n v="4087000"/>
    <n v="0"/>
    <n v="0"/>
    <n v="0"/>
    <n v="2643290"/>
    <n v="1998650"/>
    <n v="1443710"/>
    <n v="0.64675556643014431"/>
  </r>
  <r>
    <s v="21375801"/>
    <s v="CENTRO NACIONAL DE LA MÚSICA"/>
    <x v="20"/>
    <s v="001"/>
    <x v="59"/>
    <s v="IMPUESTOS"/>
    <n v="200000"/>
    <n v="200000"/>
    <n v="200000"/>
    <n v="0"/>
    <n v="0"/>
    <n v="0"/>
    <n v="197340.91"/>
    <n v="197340.91"/>
    <n v="2659.09"/>
    <n v="0.98670455000000001"/>
  </r>
  <r>
    <s v="21375801"/>
    <s v="CENTRO NACIONAL DE LA MÚSICA"/>
    <x v="20"/>
    <s v="001"/>
    <x v="60"/>
    <s v="OTROS IMPUESTOS"/>
    <n v="200000"/>
    <n v="200000"/>
    <n v="200000"/>
    <n v="0"/>
    <n v="0"/>
    <n v="0"/>
    <n v="197340.91"/>
    <n v="197340.91"/>
    <n v="2659.09"/>
    <n v="0.98670455000000001"/>
  </r>
  <r>
    <s v="21375801"/>
    <s v="CENTRO NACIONAL DE LA MÚSICA"/>
    <x v="20"/>
    <s v="001"/>
    <x v="61"/>
    <s v="SERVICIOS DIVERSOS"/>
    <n v="390000"/>
    <n v="250000"/>
    <n v="250000"/>
    <n v="0"/>
    <n v="0"/>
    <n v="0"/>
    <n v="159392.95000000001"/>
    <n v="159392.95000000001"/>
    <n v="90607.05"/>
    <n v="0.63757180000000002"/>
  </r>
  <r>
    <s v="21375801"/>
    <s v="CENTRO NACIONAL DE LA MÚSICA"/>
    <x v="20"/>
    <s v="001"/>
    <x v="153"/>
    <s v="OTROS SERVICIOS NO ESPECIFICADOS"/>
    <n v="390000"/>
    <n v="250000"/>
    <n v="250000"/>
    <n v="0"/>
    <n v="0"/>
    <n v="0"/>
    <n v="159392.95000000001"/>
    <n v="159392.95000000001"/>
    <n v="90607.05"/>
    <n v="0.63757180000000002"/>
  </r>
  <r>
    <s v="21375801"/>
    <s v="CENTRO NACIONAL DE LA MÚSICA"/>
    <x v="20"/>
    <s v="001"/>
    <x v="63"/>
    <s v="MATERIALES Y SUMINISTROS"/>
    <n v="10085863"/>
    <n v="10085863"/>
    <n v="10085863"/>
    <n v="0"/>
    <n v="0"/>
    <n v="0"/>
    <n v="8159337.3300000001"/>
    <n v="8159337.3300000001"/>
    <n v="1926525.67"/>
    <n v="0.80898752342759361"/>
  </r>
  <r>
    <s v="21375801"/>
    <s v="CENTRO NACIONAL DE LA MÚSICA"/>
    <x v="20"/>
    <s v="001"/>
    <x v="64"/>
    <s v="PRODUCTOS QUIMICOS Y CONEXOS"/>
    <n v="4340000"/>
    <n v="3740000"/>
    <n v="3740000"/>
    <n v="0"/>
    <n v="0"/>
    <n v="0"/>
    <n v="2561179.02"/>
    <n v="2561179.02"/>
    <n v="1178820.98"/>
    <n v="0.68480722459893051"/>
  </r>
  <r>
    <s v="21375801"/>
    <s v="CENTRO NACIONAL DE LA MÚSICA"/>
    <x v="20"/>
    <s v="001"/>
    <x v="65"/>
    <s v="COMBUSTIBLES Y LUBRICANTES"/>
    <n v="3500000"/>
    <n v="2900000"/>
    <n v="2900000"/>
    <n v="0"/>
    <n v="0"/>
    <n v="0"/>
    <n v="1739184"/>
    <n v="1739184"/>
    <n v="1160816"/>
    <n v="0.5997186206896552"/>
  </r>
  <r>
    <s v="21375801"/>
    <s v="CENTRO NACIONAL DE LA MÚSICA"/>
    <x v="20"/>
    <s v="001"/>
    <x v="66"/>
    <s v="PRODUCTOS FARMACEUTICOS Y MEDICINALES"/>
    <n v="20000"/>
    <n v="20000"/>
    <n v="20000"/>
    <n v="0"/>
    <n v="0"/>
    <n v="0"/>
    <n v="19878.810000000001"/>
    <n v="19878.810000000001"/>
    <n v="121.19"/>
    <n v="0.99394050000000012"/>
  </r>
  <r>
    <s v="21375801"/>
    <s v="CENTRO NACIONAL DE LA MÚSICA"/>
    <x v="20"/>
    <s v="001"/>
    <x v="67"/>
    <s v="TINTAS, PINTURAS Y DILUYENTES"/>
    <n v="800000"/>
    <n v="800000"/>
    <n v="800000"/>
    <n v="0"/>
    <n v="0"/>
    <n v="0"/>
    <n v="782116.21"/>
    <n v="782116.21"/>
    <n v="17883.79"/>
    <n v="0.97764526249999995"/>
  </r>
  <r>
    <s v="21375801"/>
    <s v="CENTRO NACIONAL DE LA MÚSICA"/>
    <x v="20"/>
    <s v="001"/>
    <x v="68"/>
    <s v="OTROS PRODUCTOS QUIMICOS Y CONEXOS"/>
    <n v="20000"/>
    <n v="20000"/>
    <n v="20000"/>
    <n v="0"/>
    <n v="0"/>
    <n v="0"/>
    <n v="20000"/>
    <n v="20000"/>
    <n v="0"/>
    <n v="1"/>
  </r>
  <r>
    <s v="21375801"/>
    <s v="CENTRO NACIONAL DE LA MÚSICA"/>
    <x v="20"/>
    <s v="001"/>
    <x v="69"/>
    <s v="ALIMENTOS Y PRODUCTOS AGROPECUARIOS"/>
    <n v="118863"/>
    <n v="230677"/>
    <n v="230677"/>
    <n v="0"/>
    <n v="0"/>
    <n v="0"/>
    <n v="161518.75"/>
    <n v="161518.75"/>
    <n v="69158.25"/>
    <n v="0.70019442770627327"/>
  </r>
  <r>
    <s v="21375801"/>
    <s v="CENTRO NACIONAL DE LA MÚSICA"/>
    <x v="20"/>
    <s v="001"/>
    <x v="71"/>
    <s v="ALIMENTOS Y BEBIDAS"/>
    <n v="118863"/>
    <n v="230677"/>
    <n v="230677"/>
    <n v="0"/>
    <n v="0"/>
    <n v="0"/>
    <n v="161518.75"/>
    <n v="161518.75"/>
    <n v="69158.25"/>
    <n v="0.70019442770627327"/>
  </r>
  <r>
    <s v="21375801"/>
    <s v="CENTRO NACIONAL DE LA MÚSICA"/>
    <x v="20"/>
    <s v="001"/>
    <x v="72"/>
    <s v="MATERIALES Y PROD DE USO EN LA CONSTRUC Y MANT."/>
    <n v="447000"/>
    <n v="447000"/>
    <n v="447000"/>
    <n v="0"/>
    <n v="0"/>
    <n v="0"/>
    <n v="446840"/>
    <n v="446840"/>
    <n v="160"/>
    <n v="0.99964205816554808"/>
  </r>
  <r>
    <s v="21375801"/>
    <s v="CENTRO NACIONAL DE LA MÚSICA"/>
    <x v="20"/>
    <s v="001"/>
    <x v="73"/>
    <s v="MATERIALES Y PRODUCTOS METALICOS"/>
    <n v="12000"/>
    <n v="12000"/>
    <n v="12000"/>
    <n v="0"/>
    <n v="0"/>
    <n v="0"/>
    <n v="12000"/>
    <n v="12000"/>
    <n v="0"/>
    <n v="1"/>
  </r>
  <r>
    <s v="21375801"/>
    <s v="CENTRO NACIONAL DE LA MÚSICA"/>
    <x v="20"/>
    <s v="001"/>
    <x v="155"/>
    <s v="MADERA Y SUS DERIVADOS"/>
    <n v="20000"/>
    <n v="20000"/>
    <n v="20000"/>
    <n v="0"/>
    <n v="0"/>
    <n v="0"/>
    <n v="20000"/>
    <n v="20000"/>
    <n v="0"/>
    <n v="1"/>
  </r>
  <r>
    <s v="21375801"/>
    <s v="CENTRO NACIONAL DE LA MÚSICA"/>
    <x v="20"/>
    <s v="001"/>
    <x v="74"/>
    <s v="MAT. Y PROD. ELECTRICOS, TELEFONICOS Y DE COMPUTO"/>
    <n v="50000"/>
    <n v="50000"/>
    <n v="50000"/>
    <n v="0"/>
    <n v="0"/>
    <n v="0"/>
    <n v="50000"/>
    <n v="50000"/>
    <n v="0"/>
    <n v="1"/>
  </r>
  <r>
    <s v="21375801"/>
    <s v="CENTRO NACIONAL DE LA MÚSICA"/>
    <x v="20"/>
    <s v="001"/>
    <x v="156"/>
    <s v="MATERIALES Y PRODUCTOS DE VIDRIO"/>
    <n v="70000"/>
    <n v="70000"/>
    <n v="70000"/>
    <n v="0"/>
    <n v="0"/>
    <n v="0"/>
    <n v="70000"/>
    <n v="70000"/>
    <n v="0"/>
    <n v="1"/>
  </r>
  <r>
    <s v="21375801"/>
    <s v="CENTRO NACIONAL DE LA MÚSICA"/>
    <x v="20"/>
    <s v="001"/>
    <x v="75"/>
    <s v="MATERIALES Y PRODUCTOS DE PLASTICO"/>
    <n v="70000"/>
    <n v="70000"/>
    <n v="70000"/>
    <n v="0"/>
    <n v="0"/>
    <n v="0"/>
    <n v="69840"/>
    <n v="69840"/>
    <n v="160"/>
    <n v="0.99771428571428566"/>
  </r>
  <r>
    <s v="21375801"/>
    <s v="CENTRO NACIONAL DE LA MÚSICA"/>
    <x v="20"/>
    <s v="001"/>
    <x v="76"/>
    <s v="OTROS MAT. Y PROD.DE USO EN LA CONSTRU. Y MANTENIM"/>
    <n v="225000"/>
    <n v="225000"/>
    <n v="225000"/>
    <n v="0"/>
    <n v="0"/>
    <n v="0"/>
    <n v="225000"/>
    <n v="225000"/>
    <n v="0"/>
    <n v="1"/>
  </r>
  <r>
    <s v="21375801"/>
    <s v="CENTRO NACIONAL DE LA MÚSICA"/>
    <x v="20"/>
    <s v="001"/>
    <x v="77"/>
    <s v="HERRAMIENTAS, REPUESTOS Y ACCESORIOS"/>
    <n v="1130000"/>
    <n v="1870000"/>
    <n v="1870000"/>
    <n v="0"/>
    <n v="0"/>
    <n v="0"/>
    <n v="1815557.16"/>
    <n v="1815557.16"/>
    <n v="54442.84"/>
    <n v="0.97088618181818176"/>
  </r>
  <r>
    <s v="21375801"/>
    <s v="CENTRO NACIONAL DE LA MÚSICA"/>
    <x v="20"/>
    <s v="001"/>
    <x v="78"/>
    <s v="HERRAMIENTAS E INSTRUMENTOS"/>
    <n v="130000"/>
    <n v="130000"/>
    <n v="130000"/>
    <n v="0"/>
    <n v="0"/>
    <n v="0"/>
    <n v="129999.99"/>
    <n v="129999.99"/>
    <n v="0.01"/>
    <n v="0.99999992307692309"/>
  </r>
  <r>
    <s v="21375801"/>
    <s v="CENTRO NACIONAL DE LA MÚSICA"/>
    <x v="20"/>
    <s v="001"/>
    <x v="79"/>
    <s v="REPUESTOS Y ACCESORIOS"/>
    <n v="1000000"/>
    <n v="1740000"/>
    <n v="1740000"/>
    <n v="0"/>
    <n v="0"/>
    <n v="0"/>
    <n v="1685557.17"/>
    <n v="1685557.17"/>
    <n v="54442.83"/>
    <n v="0.96871101724137931"/>
  </r>
  <r>
    <s v="21375801"/>
    <s v="CENTRO NACIONAL DE LA MÚSICA"/>
    <x v="20"/>
    <s v="001"/>
    <x v="80"/>
    <s v="UTILES, MATERIALES Y SUMINISTROS DIVERSOS"/>
    <n v="4050000"/>
    <n v="3798186"/>
    <n v="3798186"/>
    <n v="0"/>
    <n v="0"/>
    <n v="0"/>
    <n v="3174242.4"/>
    <n v="3174242.4"/>
    <n v="623943.6"/>
    <n v="0.83572589652007556"/>
  </r>
  <r>
    <s v="21375801"/>
    <s v="CENTRO NACIONAL DE LA MÚSICA"/>
    <x v="20"/>
    <s v="001"/>
    <x v="81"/>
    <s v="UTILES Y MATERIALES DE OFICINA Y COMPUTO"/>
    <n v="600000"/>
    <n v="400000"/>
    <n v="400000"/>
    <n v="0"/>
    <n v="0"/>
    <n v="0"/>
    <n v="128418.42"/>
    <n v="128418.42"/>
    <n v="271581.58"/>
    <n v="0.32104604999999997"/>
  </r>
  <r>
    <s v="21375801"/>
    <s v="CENTRO NACIONAL DE LA MÚSICA"/>
    <x v="20"/>
    <s v="001"/>
    <x v="83"/>
    <s v="PRODUCTOS DE PAPEL, CARTON E IMPRESOS"/>
    <n v="1000000"/>
    <n v="880000"/>
    <n v="880000"/>
    <n v="0"/>
    <n v="0"/>
    <n v="0"/>
    <n v="583681.87"/>
    <n v="583681.87"/>
    <n v="296318.13"/>
    <n v="0.66327485227272731"/>
  </r>
  <r>
    <s v="21375801"/>
    <s v="CENTRO NACIONAL DE LA MÚSICA"/>
    <x v="20"/>
    <s v="001"/>
    <x v="84"/>
    <s v="TEXTILES Y VESTUARIO"/>
    <n v="300000"/>
    <n v="300000"/>
    <n v="300000"/>
    <n v="0"/>
    <n v="0"/>
    <n v="0"/>
    <n v="295000.33"/>
    <n v="295000.33"/>
    <n v="4999.67"/>
    <n v="0.98333443333333337"/>
  </r>
  <r>
    <s v="21375801"/>
    <s v="CENTRO NACIONAL DE LA MÚSICA"/>
    <x v="20"/>
    <s v="001"/>
    <x v="85"/>
    <s v="UTILES Y MATERIALES DE LIMPIEZA"/>
    <n v="2000000"/>
    <n v="2068186"/>
    <n v="2068186"/>
    <n v="0"/>
    <n v="0"/>
    <n v="0"/>
    <n v="2040929.98"/>
    <n v="2040929.98"/>
    <n v="27256.02"/>
    <n v="0.98682129170200361"/>
  </r>
  <r>
    <s v="21375801"/>
    <s v="CENTRO NACIONAL DE LA MÚSICA"/>
    <x v="20"/>
    <s v="001"/>
    <x v="86"/>
    <s v="UTILES Y MATERIALES DE RESGUARDO Y SEGURIDAD"/>
    <n v="100000"/>
    <n v="100000"/>
    <n v="100000"/>
    <n v="0"/>
    <n v="0"/>
    <n v="0"/>
    <n v="79933.789999999994"/>
    <n v="79933.789999999994"/>
    <n v="20066.21"/>
    <n v="0.79933789999999993"/>
  </r>
  <r>
    <s v="21375801"/>
    <s v="CENTRO NACIONAL DE LA MÚSICA"/>
    <x v="20"/>
    <s v="001"/>
    <x v="87"/>
    <s v="OTROS UTILES, MATERIALES Y SUMINISTROS DIVERSOS"/>
    <n v="50000"/>
    <n v="50000"/>
    <n v="50000"/>
    <n v="0"/>
    <n v="0"/>
    <n v="0"/>
    <n v="46278.01"/>
    <n v="46278.01"/>
    <n v="3721.99"/>
    <n v="0.92556020000000006"/>
  </r>
  <r>
    <s v="21375801"/>
    <s v="CENTRO NACIONAL DE LA MÚSICA"/>
    <x v="20"/>
    <s v="001"/>
    <x v="111"/>
    <s v="BIENES DURADEROS"/>
    <n v="36483641"/>
    <n v="86483641"/>
    <n v="86483641"/>
    <n v="0"/>
    <n v="0"/>
    <n v="0"/>
    <n v="15845271.789999999"/>
    <n v="14656231.439999999"/>
    <n v="70638369.209999993"/>
    <n v="0.18321698308238432"/>
  </r>
  <r>
    <s v="21375801"/>
    <s v="CENTRO NACIONAL DE LA MÚSICA"/>
    <x v="20"/>
    <s v="001"/>
    <x v="112"/>
    <s v="MAQUINARIA, EQUIPO Y MOBILIARIO"/>
    <n v="33483641"/>
    <n v="84483641"/>
    <n v="84483641"/>
    <n v="0"/>
    <n v="0"/>
    <n v="0"/>
    <n v="14585195.869999999"/>
    <n v="13396155.52"/>
    <n v="69898445.129999995"/>
    <n v="0.17263929084211699"/>
  </r>
  <r>
    <s v="21375801"/>
    <s v="CENTRO NACIONAL DE LA MÚSICA"/>
    <x v="20"/>
    <s v="001"/>
    <x v="113"/>
    <s v="EQUIPO DE TRANSPORTE"/>
    <n v="0"/>
    <n v="62000000"/>
    <n v="62000000"/>
    <n v="0"/>
    <n v="0"/>
    <n v="0"/>
    <n v="0"/>
    <n v="0"/>
    <n v="62000000"/>
    <n v="0"/>
  </r>
  <r>
    <s v="21375801"/>
    <s v="CENTRO NACIONAL DE LA MÚSICA"/>
    <x v="20"/>
    <s v="280"/>
    <x v="115"/>
    <s v="EQUIPO Y MOBILIARIO DE OFICINA"/>
    <n v="1500000"/>
    <n v="1500000"/>
    <n v="1500000"/>
    <n v="0"/>
    <n v="0"/>
    <n v="0"/>
    <n v="1483923.07"/>
    <n v="1420402.04"/>
    <n v="16076.93"/>
    <n v="0.98928204666666675"/>
  </r>
  <r>
    <s v="21375801"/>
    <s v="CENTRO NACIONAL DE LA MÚSICA"/>
    <x v="20"/>
    <s v="280"/>
    <x v="116"/>
    <s v="EQUIPO Y PROGRAMAS DE COMPUTO"/>
    <n v="15000000"/>
    <n v="4000000"/>
    <n v="4000000"/>
    <n v="0"/>
    <n v="0"/>
    <n v="0"/>
    <n v="3921001.7"/>
    <n v="2795482.38"/>
    <n v="78998.3"/>
    <n v="0.98025042500000004"/>
  </r>
  <r>
    <s v="21375801"/>
    <s v="CENTRO NACIONAL DE LA MÚSICA"/>
    <x v="20"/>
    <s v="280"/>
    <x v="117"/>
    <s v="EQUIPO Y MOBILIARIO EDUCACIONAL, DEP. Y RECREATIVO"/>
    <n v="14983641"/>
    <n v="14983641"/>
    <n v="14983641"/>
    <n v="0"/>
    <n v="0"/>
    <n v="0"/>
    <n v="7341761.0999999996"/>
    <n v="7341761.0999999996"/>
    <n v="7641879.9000000004"/>
    <n v="0.48998511776943932"/>
  </r>
  <r>
    <s v="21375801"/>
    <s v="CENTRO NACIONAL DE LA MÚSICA"/>
    <x v="20"/>
    <s v="280"/>
    <x v="134"/>
    <s v="MAQUINARIA, EQUIPO Y MOBILIARIO DIVERSO"/>
    <n v="2000000"/>
    <n v="2000000"/>
    <n v="2000000"/>
    <n v="0"/>
    <n v="0"/>
    <n v="0"/>
    <n v="1838510"/>
    <n v="1838510"/>
    <n v="161490"/>
    <n v="0.91925500000000004"/>
  </r>
  <r>
    <s v="21375801"/>
    <s v="CENTRO NACIONAL DE LA MÚSICA"/>
    <x v="20"/>
    <s v="280"/>
    <x v="120"/>
    <s v="BIENES DURADEROS DIVERSOS"/>
    <n v="3000000"/>
    <n v="2000000"/>
    <n v="2000000"/>
    <n v="0"/>
    <n v="0"/>
    <n v="0"/>
    <n v="1260075.92"/>
    <n v="1260075.92"/>
    <n v="739924.08"/>
    <n v="0.63003796000000001"/>
  </r>
  <r>
    <s v="21375801"/>
    <s v="CENTRO NACIONAL DE LA MÚSICA"/>
    <x v="20"/>
    <s v="280"/>
    <x v="121"/>
    <s v="BIENES INTANGIBLES"/>
    <n v="3000000"/>
    <n v="2000000"/>
    <n v="2000000"/>
    <n v="0"/>
    <n v="0"/>
    <n v="0"/>
    <n v="1260075.92"/>
    <n v="1260075.92"/>
    <n v="739924.08"/>
    <n v="0.63003796000000001"/>
  </r>
  <r>
    <s v="21375801"/>
    <s v="CENTRO NACIONAL DE LA MÚSICA"/>
    <x v="20"/>
    <s v="001"/>
    <x v="88"/>
    <s v="TRANSFERENCIAS CORRIENTES"/>
    <n v="196285403"/>
    <n v="178593537"/>
    <n v="178593537"/>
    <n v="0"/>
    <n v="0"/>
    <n v="0"/>
    <n v="133283141.59"/>
    <n v="133283141.59"/>
    <n v="45310395.409999996"/>
    <n v="0.74629319643297065"/>
  </r>
  <r>
    <s v="21375801"/>
    <s v="CENTRO NACIONAL DE LA MÚSICA"/>
    <x v="20"/>
    <s v="001"/>
    <x v="89"/>
    <s v="TRANSFERENCIAS CORRIENTES AL SECTOR PUBLICO"/>
    <n v="33885403"/>
    <n v="31193537"/>
    <n v="31193537"/>
    <n v="0"/>
    <n v="0"/>
    <n v="0"/>
    <n v="24659033.079999998"/>
    <n v="24659033.079999998"/>
    <n v="6534503.9199999999"/>
    <n v="0.79051737800686084"/>
  </r>
  <r>
    <s v="21375801"/>
    <s v="CENTRO NACIONAL DE LA MÚSICA"/>
    <x v="20"/>
    <s v="001"/>
    <x v="252"/>
    <s v="CCSS CONTRIBUCION ESTATAL SEGURO PENSIONES (CONTRIBUCION ESTATAL AL SEGURO DE PENSIONES, SEGUN LEY NO. 17 DEL 22 DE OCTUBRE DE 1943, LEY"/>
    <n v="29230814"/>
    <n v="26908710"/>
    <n v="26908710"/>
    <n v="0"/>
    <n v="0"/>
    <n v="0"/>
    <n v="21266902.760000002"/>
    <n v="21266902.760000002"/>
    <n v="5641807.2400000002"/>
    <n v="0.79033527657030012"/>
  </r>
  <r>
    <s v="21375801"/>
    <s v="CENTRO NACIONAL DE LA MÚSICA"/>
    <x v="20"/>
    <s v="001"/>
    <x v="253"/>
    <s v="CCSS CONTRIBUCION ESTATAL SEGURO SALUD (CONTRIBUCION ESTATAL AL SEGURO DE SALUD, SEGUN LEY NO. 17 DEL 22 DE OCTUBRE DE 1943, LEY"/>
    <n v="4654589"/>
    <n v="4284827"/>
    <n v="4284827"/>
    <n v="0"/>
    <n v="0"/>
    <n v="0"/>
    <n v="3392130.32"/>
    <n v="3392130.32"/>
    <n v="892696.68"/>
    <n v="0.79166097487716536"/>
  </r>
  <r>
    <s v="21375801"/>
    <s v="CENTRO NACIONAL DE LA MÚSICA"/>
    <x v="20"/>
    <s v="001"/>
    <x v="93"/>
    <s v="TRANSFERENCIAS CORRIENTES A PERSONAS"/>
    <n v="14000000"/>
    <n v="13218500"/>
    <n v="13218500"/>
    <n v="0"/>
    <n v="0"/>
    <n v="0"/>
    <n v="10135300"/>
    <n v="10135300"/>
    <n v="3083200"/>
    <n v="0.76675114422967805"/>
  </r>
  <r>
    <s v="21375801"/>
    <s v="CENTRO NACIONAL DE LA MÚSICA"/>
    <x v="20"/>
    <s v="001"/>
    <x v="95"/>
    <s v="OTRAS TRANSFERENCIAS A PERSONAS"/>
    <n v="14000000"/>
    <n v="13218500"/>
    <n v="13218500"/>
    <n v="0"/>
    <n v="0"/>
    <n v="0"/>
    <n v="10135300"/>
    <n v="10135300"/>
    <n v="3083200"/>
    <n v="0.76675114422967805"/>
  </r>
  <r>
    <s v="21375801"/>
    <s v="CENTRO NACIONAL DE LA MÚSICA"/>
    <x v="20"/>
    <s v="001"/>
    <x v="96"/>
    <s v="PRESTACIONES"/>
    <n v="118300000"/>
    <n v="103300000"/>
    <n v="103300000"/>
    <n v="0"/>
    <n v="0"/>
    <n v="0"/>
    <n v="72434308.510000005"/>
    <n v="72434308.510000005"/>
    <n v="30865691.489999998"/>
    <n v="0.70120337376573094"/>
  </r>
  <r>
    <s v="21375801"/>
    <s v="CENTRO NACIONAL DE LA MÚSICA"/>
    <x v="20"/>
    <s v="001"/>
    <x v="97"/>
    <s v="PRESTACIONES LEGALES"/>
    <n v="100300000"/>
    <n v="85300000"/>
    <n v="85300000"/>
    <n v="0"/>
    <n v="0"/>
    <n v="0"/>
    <n v="64922131.659999996"/>
    <n v="64922131.659999996"/>
    <n v="20377868.34"/>
    <n v="0.76110353645955442"/>
  </r>
  <r>
    <s v="21375801"/>
    <s v="CENTRO NACIONAL DE LA MÚSICA"/>
    <x v="20"/>
    <s v="001"/>
    <x v="98"/>
    <s v="OTRAS PRESTACIONES"/>
    <n v="18000000"/>
    <n v="18000000"/>
    <n v="18000000"/>
    <n v="0"/>
    <n v="0"/>
    <n v="0"/>
    <n v="7512176.8499999996"/>
    <n v="7512176.8499999996"/>
    <n v="10487823.15"/>
    <n v="0.4173431583333333"/>
  </r>
  <r>
    <s v="21375801"/>
    <s v="CENTRO NACIONAL DE LA MÚSICA"/>
    <x v="20"/>
    <s v="001"/>
    <x v="103"/>
    <s v="OTRAS TRANSFERENCIAS CORRIENTES AL SECTOR PRIVADO"/>
    <n v="0"/>
    <n v="781500"/>
    <n v="781500"/>
    <n v="0"/>
    <n v="0"/>
    <n v="0"/>
    <n v="781500"/>
    <n v="781500"/>
    <n v="0"/>
    <n v="1"/>
  </r>
  <r>
    <s v="21375801"/>
    <s v="CENTRO NACIONAL DE LA MÚSICA"/>
    <x v="20"/>
    <s v="001"/>
    <x v="104"/>
    <s v="INDEMNIZACIONES"/>
    <n v="0"/>
    <n v="781500"/>
    <n v="781500"/>
    <n v="0"/>
    <n v="0"/>
    <n v="0"/>
    <n v="781500"/>
    <n v="781500"/>
    <n v="0"/>
    <n v="1"/>
  </r>
  <r>
    <s v="21375801"/>
    <s v="CENTRO NACIONAL DE LA MÚSICA"/>
    <x v="20"/>
    <s v="001"/>
    <x v="105"/>
    <s v="TRANSFERENCIAS CORRIENTES AL SECTOR EXTERNO"/>
    <n v="30100000"/>
    <n v="30100000"/>
    <n v="30100000"/>
    <n v="0"/>
    <n v="0"/>
    <n v="0"/>
    <n v="25273000"/>
    <n v="25273000"/>
    <n v="4827000"/>
    <n v="0.83963455149501665"/>
  </r>
  <r>
    <s v="21375801"/>
    <s v="CENTRO NACIONAL DE LA MÚSICA"/>
    <x v="20"/>
    <s v="001"/>
    <x v="254"/>
    <s v="SECRETARIA GENERAL IBEROAMERICANA-SEGIB (PARA PAGO DE LA SECRETARIA GENERAL IBEROAMERICANA-SEGIB POR CUOTA ANUAL DE MEMBRESIA"/>
    <n v="30100000"/>
    <n v="30100000"/>
    <n v="30100000"/>
    <n v="0"/>
    <n v="0"/>
    <n v="0"/>
    <n v="25273000"/>
    <n v="25273000"/>
    <n v="4827000"/>
    <n v="0.83963455149501665"/>
  </r>
  <r>
    <s v="21375802"/>
    <s v="SISTEMA NAC. DE EDUCACIÓN MUSICAL"/>
    <x v="21"/>
    <s v="001"/>
    <x v="0"/>
    <s v=""/>
    <n v="3227306966"/>
    <n v="3128895928"/>
    <n v="3128895928"/>
    <n v="0"/>
    <n v="0"/>
    <n v="0"/>
    <n v="2450031186.9200001"/>
    <n v="2444096296.8299999"/>
    <n v="678864741.08000004"/>
    <n v="0.78303377398879093"/>
  </r>
  <r>
    <s v="21375802"/>
    <s v="SISTEMA NACIONAL DE EDUCACIÓN MUSICAL"/>
    <x v="22"/>
    <s v="001"/>
    <x v="1"/>
    <s v="REMUNERACIONES"/>
    <n v="2548838111"/>
    <n v="2491702191"/>
    <n v="2491702191"/>
    <n v="0"/>
    <n v="0"/>
    <n v="0"/>
    <n v="1947953289.6500001"/>
    <n v="1947953289.6500001"/>
    <n v="543748901.35000002"/>
    <n v="0.78177612745455105"/>
  </r>
  <r>
    <s v="21375802"/>
    <s v="SISTEMA NACIONAL DE EDUCACIÓN MUSICAL"/>
    <x v="22"/>
    <s v="001"/>
    <x v="2"/>
    <s v="REMUNERACIONES BASICAS"/>
    <n v="1462582200"/>
    <n v="1452437253"/>
    <n v="1452437253"/>
    <n v="0"/>
    <n v="0"/>
    <n v="0"/>
    <n v="1195336633.3599999"/>
    <n v="1195336633.3599999"/>
    <n v="257100619.63999999"/>
    <n v="0.82298676303643381"/>
  </r>
  <r>
    <s v="21375802"/>
    <s v="SISTEMA NACIONAL DE EDUCACIÓN MUSICAL"/>
    <x v="22"/>
    <s v="001"/>
    <x v="3"/>
    <s v="SUELDOS PARA CARGOS FIJOS"/>
    <n v="1449582200"/>
    <n v="1449437253"/>
    <n v="1449437253"/>
    <n v="0"/>
    <n v="0"/>
    <n v="0"/>
    <n v="1195336633.3599999"/>
    <n v="1195336633.3599999"/>
    <n v="254100619.63999999"/>
    <n v="0.82469015535921231"/>
  </r>
  <r>
    <s v="21375802"/>
    <s v="SISTEMA NACIONAL DE EDUCACIÓN MUSICAL"/>
    <x v="22"/>
    <s v="001"/>
    <x v="4"/>
    <s v="SUPLENCIAS"/>
    <n v="13000000"/>
    <n v="3000000"/>
    <n v="3000000"/>
    <n v="0"/>
    <n v="0"/>
    <n v="0"/>
    <n v="0"/>
    <n v="0"/>
    <n v="3000000"/>
    <n v="0"/>
  </r>
  <r>
    <s v="21375802"/>
    <s v="SISTEMA NACIONAL DE EDUCACIÓN MUSICAL"/>
    <x v="22"/>
    <s v="001"/>
    <x v="5"/>
    <s v="REMUNERACIONES EVENTUALES"/>
    <n v="6000000"/>
    <n v="9000000"/>
    <n v="9000000"/>
    <n v="0"/>
    <n v="0"/>
    <n v="0"/>
    <n v="7416012.1600000001"/>
    <n v="7416012.1600000001"/>
    <n v="1583987.84"/>
    <n v="0.82400135111111117"/>
  </r>
  <r>
    <s v="21375802"/>
    <s v="SISTEMA NACIONAL DE EDUCACIÓN MUSICAL"/>
    <x v="22"/>
    <s v="001"/>
    <x v="6"/>
    <s v="TIEMPO EXTRAORDINARIO"/>
    <n v="6000000"/>
    <n v="9000000"/>
    <n v="9000000"/>
    <n v="0"/>
    <n v="0"/>
    <n v="0"/>
    <n v="7416012.1600000001"/>
    <n v="7416012.1600000001"/>
    <n v="1583987.84"/>
    <n v="0.82400135111111117"/>
  </r>
  <r>
    <s v="21375802"/>
    <s v="SISTEMA NACIONAL DE EDUCACIÓN MUSICAL"/>
    <x v="22"/>
    <s v="001"/>
    <x v="7"/>
    <s v="INCENTIVOS SALARIALES"/>
    <n v="677300051"/>
    <n v="640566343"/>
    <n v="640566343"/>
    <n v="0"/>
    <n v="0"/>
    <n v="0"/>
    <n v="429340057.07999998"/>
    <n v="429340057.07999998"/>
    <n v="211226285.91999999"/>
    <n v="0.67025072698832067"/>
  </r>
  <r>
    <s v="21375802"/>
    <s v="SISTEMA NACIONAL DE EDUCACIÓN MUSICAL"/>
    <x v="22"/>
    <s v="001"/>
    <x v="8"/>
    <s v="RETRIBUCION POR AÑOS SERVIDOS"/>
    <n v="280500000"/>
    <n v="259578025"/>
    <n v="259578025"/>
    <n v="0"/>
    <n v="0"/>
    <n v="0"/>
    <n v="212399939.59"/>
    <n v="212399939.59"/>
    <n v="47178085.409999996"/>
    <n v="0.81825084997083253"/>
  </r>
  <r>
    <s v="21375802"/>
    <s v="SISTEMA NACIONAL DE EDUCACIÓN MUSICAL"/>
    <x v="22"/>
    <s v="001"/>
    <x v="9"/>
    <s v="RESTRICCION AL EJERCICIO LIBERAL DE LA PROFESION"/>
    <n v="86864250"/>
    <n v="80192310"/>
    <n v="80192310"/>
    <n v="0"/>
    <n v="0"/>
    <n v="0"/>
    <n v="69055084.390000001"/>
    <n v="69055084.390000001"/>
    <n v="11137225.609999999"/>
    <n v="0.86111853356013812"/>
  </r>
  <r>
    <s v="21375802"/>
    <s v="SISTEMA NACIONAL DE EDUCACIÓN MUSICAL"/>
    <x v="22"/>
    <s v="001"/>
    <x v="10"/>
    <s v="DECIMOTERCER MES"/>
    <n v="160341543"/>
    <n v="157092195"/>
    <n v="157092195"/>
    <n v="0"/>
    <n v="0"/>
    <n v="0"/>
    <n v="7451989.1600000001"/>
    <n v="7451989.1600000001"/>
    <n v="149640205.84"/>
    <n v="4.7437042686939351E-2"/>
  </r>
  <r>
    <s v="21375802"/>
    <s v="SISTEMA NACIONAL DE EDUCACIÓN MUSICAL"/>
    <x v="22"/>
    <s v="001"/>
    <x v="11"/>
    <s v="SALARIO ESCOLAR"/>
    <n v="124794258"/>
    <n v="120894258"/>
    <n v="120894258"/>
    <n v="0"/>
    <n v="0"/>
    <n v="0"/>
    <n v="120574921.98"/>
    <n v="120574921.98"/>
    <n v="319336.02"/>
    <n v="0.99735855097435644"/>
  </r>
  <r>
    <s v="21375802"/>
    <s v="SISTEMA NACIONAL DE EDUCACIÓN MUSICAL"/>
    <x v="22"/>
    <s v="001"/>
    <x v="12"/>
    <s v="OTROS INCENTIVOS SALARIALES"/>
    <n v="24800000"/>
    <n v="22809555"/>
    <n v="22809555"/>
    <n v="0"/>
    <n v="0"/>
    <n v="0"/>
    <n v="19858121.960000001"/>
    <n v="19858121.960000001"/>
    <n v="2951433.04"/>
    <n v="0.87060540900512973"/>
  </r>
  <r>
    <s v="21375802"/>
    <s v="SISTEMA NACIONAL DE EDUCACIÓN MUSICAL"/>
    <x v="22"/>
    <s v="001"/>
    <x v="13"/>
    <s v="CONTRIB. PATRONALES AL DES. Y LA SEGURIDAD SOCIAL"/>
    <n v="193590220"/>
    <n v="189199862"/>
    <n v="189199862"/>
    <n v="0"/>
    <n v="0"/>
    <n v="0"/>
    <n v="152930644"/>
    <n v="152930644"/>
    <n v="36269218"/>
    <n v="0.80830209062203229"/>
  </r>
  <r>
    <s v="21375802"/>
    <s v="SISTEMA NACIONAL DE EDUCACIÓN MUSICAL"/>
    <x v="22"/>
    <s v="001"/>
    <x v="255"/>
    <s v="CCSS CONTRIBUCION PATRONAL SEGURO SALUD (CONTRIBUCION PATRONAL SEGURO DE SALUD, SEGUN LEY NO. 17 DEL 22 DE OCTUBRE DE 1943, LEY"/>
    <n v="183662516"/>
    <n v="179497305"/>
    <n v="179497305"/>
    <n v="0"/>
    <n v="0"/>
    <n v="0"/>
    <n v="145104174"/>
    <n v="145104174"/>
    <n v="34393131"/>
    <n v="0.80839193658088626"/>
  </r>
  <r>
    <s v="21375802"/>
    <s v="SISTEMA NACIONAL DE EDUCACIÓN MUSICAL"/>
    <x v="22"/>
    <s v="001"/>
    <x v="256"/>
    <s v="BANCO POPULAR Y DE DESARROLLO COMUNAL. (BPDC) (SEGUN LEY NO. 4351 DEL 11 DE JULIO DE 1969, LEY ORGANICA DEL B.P.D.C.)."/>
    <n v="9927704"/>
    <n v="9702557"/>
    <n v="9702557"/>
    <n v="0"/>
    <n v="0"/>
    <n v="0"/>
    <n v="7826470"/>
    <n v="7826470"/>
    <n v="1876087"/>
    <n v="0.80663994037860332"/>
  </r>
  <r>
    <s v="21375802"/>
    <s v="SISTEMA NACIONAL DE EDUCACIÓN MUSICAL"/>
    <x v="22"/>
    <s v="001"/>
    <x v="16"/>
    <s v="CONTRIB PATRONALES A FOND PENS Y OTROS FOND CAPIT."/>
    <n v="209365640"/>
    <n v="200498733"/>
    <n v="200498733"/>
    <n v="0"/>
    <n v="0"/>
    <n v="0"/>
    <n v="162929943.05000001"/>
    <n v="162929943.05000001"/>
    <n v="37568789.950000003"/>
    <n v="0.81262330495624635"/>
  </r>
  <r>
    <s v="21375802"/>
    <s v="SISTEMA NACIONAL DE EDUCACIÓN MUSICAL"/>
    <x v="22"/>
    <s v="001"/>
    <x v="257"/>
    <s v="CCSS CONTRIBUCION PATRONAL SEGURO PENSIONES (CONTRIBUCION PATRONAL SEGURO DE PENSIONES, SEGUN LEY NO. 17 DEL 22 DE OCTUBRE DE 1943, LEY"/>
    <n v="107616307"/>
    <n v="105175719"/>
    <n v="105175719"/>
    <n v="0"/>
    <n v="0"/>
    <n v="0"/>
    <n v="85333987"/>
    <n v="85333987"/>
    <n v="19841732"/>
    <n v="0.81134683757189241"/>
  </r>
  <r>
    <s v="21375802"/>
    <s v="SISTEMA NACIONAL DE EDUCACIÓN MUSICAL"/>
    <x v="22"/>
    <s v="001"/>
    <x v="258"/>
    <s v="CCSS APORTE PATRONAL REGIMEN PENSIONES (APORTE PATRONAL AL REGIMEN DE PENSIONES, SEGUN LEY DE PROTECCION AL TRABAJADOR NO. 7983 DEL 16"/>
    <n v="59566222"/>
    <n v="58215343"/>
    <n v="58215343"/>
    <n v="0"/>
    <n v="0"/>
    <n v="0"/>
    <n v="47049409"/>
    <n v="47049409"/>
    <n v="11165934"/>
    <n v="0.80819602832194937"/>
  </r>
  <r>
    <s v="21375802"/>
    <s v="SISTEMA NACIONAL DE EDUCACIÓN MUSICAL"/>
    <x v="22"/>
    <s v="001"/>
    <x v="259"/>
    <s v="CCSS APORTE PATRONAL FONDO CAPITALIZACION LABORAL (APORTE PATRONAL AL FONDO DE CAPITALIZACION LABORAL, SEGUN LEY DE PROTECCION AL TRABAJADOR"/>
    <n v="29783111"/>
    <n v="29107671"/>
    <n v="29107671"/>
    <n v="0"/>
    <n v="0"/>
    <n v="0"/>
    <n v="23479314"/>
    <n v="23479314"/>
    <n v="5628357"/>
    <n v="0.80663664227893739"/>
  </r>
  <r>
    <s v="21375802"/>
    <s v="SISTEMA NACIONAL DE EDUCACIÓN MUSICAL"/>
    <x v="22"/>
    <s v="001"/>
    <x v="260"/>
    <s v="ASOCIACION DE EMPLEADOS DEL MINISTERIO DEL CULTURA Y JUVENTUD (ASEMICULTURA). (APORTE PATRONAL A LA ASOCIACION DE EMPLEADOS DEL"/>
    <n v="12400000"/>
    <n v="8000000"/>
    <n v="8000000"/>
    <n v="0"/>
    <n v="0"/>
    <n v="0"/>
    <n v="7067233.0499999998"/>
    <n v="7067233.0499999998"/>
    <n v="932766.95"/>
    <n v="0.88340413124999995"/>
  </r>
  <r>
    <s v="21375802"/>
    <s v="SISTEMA NACIONAL DE EDUCACIÓN MUSICAL"/>
    <x v="22"/>
    <s v="001"/>
    <x v="21"/>
    <s v="SERVICIOS"/>
    <n v="507089846"/>
    <n v="441784262"/>
    <n v="441784262"/>
    <n v="0"/>
    <n v="0"/>
    <n v="0"/>
    <n v="344304090.35000002"/>
    <n v="338619742.25999999"/>
    <n v="97480171.650000006"/>
    <n v="0.77934892653554966"/>
  </r>
  <r>
    <s v="21375802"/>
    <s v="SISTEMA NACIONAL DE EDUCACIÓN MUSICAL"/>
    <x v="22"/>
    <s v="001"/>
    <x v="22"/>
    <s v="ALQUILERES"/>
    <n v="153879508"/>
    <n v="134811959"/>
    <n v="134811959"/>
    <n v="0"/>
    <n v="0"/>
    <n v="0"/>
    <n v="110960132.61"/>
    <n v="110960132.61"/>
    <n v="23851826.390000001"/>
    <n v="0.82307336406260512"/>
  </r>
  <r>
    <s v="21375802"/>
    <s v="SISTEMA NACIONAL DE EDUCACIÓN MUSICAL"/>
    <x v="22"/>
    <s v="001"/>
    <x v="166"/>
    <s v="ALQUILER DE EDIFICIOS, LOCALES Y TERRENOS"/>
    <n v="153879508"/>
    <n v="134811959"/>
    <n v="134811959"/>
    <n v="0"/>
    <n v="0"/>
    <n v="0"/>
    <n v="110960132.61"/>
    <n v="110960132.61"/>
    <n v="23851826.390000001"/>
    <n v="0.82307336406260512"/>
  </r>
  <r>
    <s v="21375802"/>
    <s v="SISTEMA NACIONAL DE EDUCACIÓN MUSICAL"/>
    <x v="22"/>
    <s v="001"/>
    <x v="24"/>
    <s v="SERVICIOS BASICOS"/>
    <n v="46106920"/>
    <n v="41972040"/>
    <n v="41972040"/>
    <n v="0"/>
    <n v="0"/>
    <n v="0"/>
    <n v="19000685.359999999"/>
    <n v="18010135.32"/>
    <n v="22971354.640000001"/>
    <n v="0.45269863842691466"/>
  </r>
  <r>
    <s v="21375802"/>
    <s v="SISTEMA NACIONAL DE EDUCACIÓN MUSICAL"/>
    <x v="22"/>
    <s v="001"/>
    <x v="25"/>
    <s v="SERVICIO DE AGUA Y ALCANTARILLADO"/>
    <n v="11222880"/>
    <n v="10100000"/>
    <n v="10100000"/>
    <n v="0"/>
    <n v="0"/>
    <n v="0"/>
    <n v="6746885.6299999999"/>
    <n v="6696435.6299999999"/>
    <n v="3353114.37"/>
    <n v="0.66800847821782172"/>
  </r>
  <r>
    <s v="21375802"/>
    <s v="SISTEMA NACIONAL DE EDUCACIÓN MUSICAL"/>
    <x v="22"/>
    <s v="001"/>
    <x v="26"/>
    <s v="SERVICIO DE ENERGIA ELECTRICA"/>
    <n v="12174600"/>
    <n v="14174600"/>
    <n v="14174600"/>
    <n v="0"/>
    <n v="0"/>
    <n v="0"/>
    <n v="10933305.98"/>
    <n v="10256765.99"/>
    <n v="3241294.02"/>
    <n v="0.77133082979413881"/>
  </r>
  <r>
    <s v="21375802"/>
    <s v="SISTEMA NACIONAL DE EDUCACIÓN MUSICAL"/>
    <x v="22"/>
    <s v="001"/>
    <x v="28"/>
    <s v="SERVICIO DE TELECOMUNICACIONES"/>
    <n v="21012000"/>
    <n v="16000000"/>
    <n v="16000000"/>
    <n v="0"/>
    <n v="0"/>
    <n v="0"/>
    <n v="0"/>
    <n v="0"/>
    <n v="16000000"/>
    <n v="0"/>
  </r>
  <r>
    <s v="21375802"/>
    <s v="SISTEMA NACIONAL DE EDUCACIÓN MUSICAL"/>
    <x v="22"/>
    <s v="001"/>
    <x v="29"/>
    <s v="OTROS SERVICIOS BASICOS"/>
    <n v="1697440"/>
    <n v="1697440"/>
    <n v="1697440"/>
    <n v="0"/>
    <n v="0"/>
    <n v="0"/>
    <n v="1320493.75"/>
    <n v="1056933.7"/>
    <n v="376946.25"/>
    <n v="0.77793250424168159"/>
  </r>
  <r>
    <s v="21375802"/>
    <s v="SISTEMA NACIONAL DE EDUCACIÓN MUSICAL"/>
    <x v="22"/>
    <s v="001"/>
    <x v="30"/>
    <s v="SERVICIOS COMERCIALES Y FINANCIEROS"/>
    <n v="11832568"/>
    <n v="10948405.529999999"/>
    <n v="10948405.529999999"/>
    <n v="0"/>
    <n v="0"/>
    <n v="0"/>
    <n v="0"/>
    <n v="0"/>
    <n v="10948405.529999999"/>
    <n v="0"/>
  </r>
  <r>
    <s v="21375802"/>
    <s v="SISTEMA NACIONAL DE EDUCACIÓN MUSICAL"/>
    <x v="22"/>
    <s v="001"/>
    <x v="31"/>
    <s v="INFORMACION"/>
    <n v="200000"/>
    <n v="100000"/>
    <n v="100000"/>
    <n v="0"/>
    <n v="0"/>
    <n v="0"/>
    <n v="0"/>
    <n v="0"/>
    <n v="100000"/>
    <n v="0"/>
  </r>
  <r>
    <s v="21375802"/>
    <s v="SISTEMA NACIONAL DE EDUCACIÓN MUSICAL"/>
    <x v="22"/>
    <s v="001"/>
    <x v="151"/>
    <s v="TRANSPORTE DE BIENES"/>
    <n v="7164155"/>
    <n v="5000000"/>
    <n v="5000000"/>
    <n v="0"/>
    <n v="0"/>
    <n v="0"/>
    <n v="0"/>
    <n v="0"/>
    <n v="5000000"/>
    <n v="0"/>
  </r>
  <r>
    <s v="21375802"/>
    <s v="SISTEMA NACIONAL DE EDUCACIÓN MUSICAL"/>
    <x v="22"/>
    <s v="001"/>
    <x v="34"/>
    <s v="COMIS. Y GASTOS POR SERV. FINANCIEROS Y COMERCIAL."/>
    <n v="3668413"/>
    <n v="3668413"/>
    <n v="3668413"/>
    <n v="0"/>
    <n v="0"/>
    <n v="0"/>
    <n v="0"/>
    <n v="0"/>
    <n v="3668413"/>
    <n v="0"/>
  </r>
  <r>
    <s v="21375802"/>
    <s v="SISTEMA NACIONAL DE EDUCACIÓN MUSICAL"/>
    <x v="22"/>
    <s v="001"/>
    <x v="35"/>
    <s v="SERVICIOS DE TECNOLOGIAS DE INFORMACION"/>
    <n v="800000"/>
    <n v="2179992.5299999998"/>
    <n v="2179992.5299999998"/>
    <n v="0"/>
    <n v="0"/>
    <n v="0"/>
    <n v="0"/>
    <n v="0"/>
    <n v="2179992.5299999998"/>
    <n v="0"/>
  </r>
  <r>
    <s v="21375802"/>
    <s v="SISTEMA NACIONAL DE EDUCACIÓN MUSICAL"/>
    <x v="22"/>
    <s v="001"/>
    <x v="36"/>
    <s v="SERVICIOS DE GESTION Y APOYO"/>
    <n v="238360850"/>
    <n v="196210850"/>
    <n v="196210850"/>
    <n v="0"/>
    <n v="0"/>
    <n v="0"/>
    <n v="165150337.72999999"/>
    <n v="160456539.68000001"/>
    <n v="31060512.27"/>
    <n v="0.84169829410555019"/>
  </r>
  <r>
    <s v="21375802"/>
    <s v="SISTEMA NACIONAL DE EDUCACIÓN MUSICAL"/>
    <x v="22"/>
    <s v="001"/>
    <x v="38"/>
    <s v="SERVICIOS INFORMATICOS"/>
    <n v="2800000"/>
    <n v="2800000"/>
    <n v="2800000"/>
    <n v="0"/>
    <n v="0"/>
    <n v="0"/>
    <n v="0"/>
    <n v="0"/>
    <n v="2800000"/>
    <n v="0"/>
  </r>
  <r>
    <s v="21375802"/>
    <s v="SISTEMA NACIONAL DE EDUCACIÓN MUSICAL"/>
    <x v="22"/>
    <s v="001"/>
    <x v="39"/>
    <s v="SERVICIOS GENERALES"/>
    <n v="223000850"/>
    <n v="182850850"/>
    <n v="182850850"/>
    <n v="0"/>
    <n v="0"/>
    <n v="0"/>
    <n v="158445595.03999999"/>
    <n v="153751796.99000001"/>
    <n v="24405254.960000001"/>
    <n v="0.86652916866396845"/>
  </r>
  <r>
    <s v="21375802"/>
    <s v="SISTEMA NACIONAL DE EDUCACIÓN MUSICAL"/>
    <x v="22"/>
    <s v="001"/>
    <x v="40"/>
    <s v="OTROS SERVICIOS DE GESTION Y APOYO"/>
    <n v="12560000"/>
    <n v="10560000"/>
    <n v="10560000"/>
    <n v="0"/>
    <n v="0"/>
    <n v="0"/>
    <n v="6704742.6900000004"/>
    <n v="6704742.6900000004"/>
    <n v="3855257.31"/>
    <n v="0.6349188153409091"/>
  </r>
  <r>
    <s v="21375802"/>
    <s v="SISTEMA NACIONAL DE EDUCACIÓN MUSICAL"/>
    <x v="22"/>
    <s v="001"/>
    <x v="41"/>
    <s v="GASTOS DE VIAJE Y DE TRANSPORTE"/>
    <n v="19000000"/>
    <n v="23500000"/>
    <n v="23500000"/>
    <n v="0"/>
    <n v="0"/>
    <n v="0"/>
    <n v="17099852.23"/>
    <n v="17099852.23"/>
    <n v="6400147.7699999996"/>
    <n v="0.72765328638297877"/>
  </r>
  <r>
    <s v="21375802"/>
    <s v="SISTEMA NACIONAL DE EDUCACIÓN MUSICAL"/>
    <x v="22"/>
    <s v="001"/>
    <x v="42"/>
    <s v="TRANSPORTE DENTRO DEL PAIS"/>
    <n v="12000000"/>
    <n v="12000000"/>
    <n v="12000000"/>
    <n v="0"/>
    <n v="0"/>
    <n v="0"/>
    <n v="9129524.6899999995"/>
    <n v="9129524.6899999995"/>
    <n v="2870475.31"/>
    <n v="0.76079372416666657"/>
  </r>
  <r>
    <s v="21375802"/>
    <s v="SISTEMA NACIONAL DE EDUCACIÓN MUSICAL"/>
    <x v="22"/>
    <s v="001"/>
    <x v="43"/>
    <s v="VIATICOS DENTRO DEL PAIS"/>
    <n v="7000000"/>
    <n v="11500000"/>
    <n v="11500000"/>
    <n v="0"/>
    <n v="0"/>
    <n v="0"/>
    <n v="7970327.54"/>
    <n v="7970327.54"/>
    <n v="3529672.46"/>
    <n v="0.69307196000000004"/>
  </r>
  <r>
    <s v="21375802"/>
    <s v="SISTEMA NACIONAL DE EDUCACIÓN MUSICAL"/>
    <x v="22"/>
    <s v="001"/>
    <x v="46"/>
    <s v="SEGUROS, REASEGUROS Y OTRAS OBLIGACIONES"/>
    <n v="15450000"/>
    <n v="12135007.470000001"/>
    <n v="12135007.470000001"/>
    <n v="0"/>
    <n v="0"/>
    <n v="0"/>
    <n v="12135007"/>
    <n v="12135007"/>
    <n v="0.47"/>
    <n v="0.9999999612690802"/>
  </r>
  <r>
    <s v="21375802"/>
    <s v="SISTEMA NACIONAL DE EDUCACIÓN MUSICAL"/>
    <x v="22"/>
    <s v="001"/>
    <x v="47"/>
    <s v="SEGUROS"/>
    <n v="15450000"/>
    <n v="12135007.470000001"/>
    <n v="12135007.470000001"/>
    <n v="0"/>
    <n v="0"/>
    <n v="0"/>
    <n v="12135007"/>
    <n v="12135007"/>
    <n v="0.47"/>
    <n v="0.9999999612690802"/>
  </r>
  <r>
    <s v="21375802"/>
    <s v="SISTEMA NACIONAL DE EDUCACIÓN MUSICAL"/>
    <x v="22"/>
    <s v="001"/>
    <x v="48"/>
    <s v="CAPACITACION Y PROTOCOLO"/>
    <n v="15000000"/>
    <n v="15000000"/>
    <n v="15000000"/>
    <n v="0"/>
    <n v="0"/>
    <n v="0"/>
    <n v="14999999.68"/>
    <n v="14999999.68"/>
    <n v="0.32"/>
    <n v="0.99999997866666668"/>
  </r>
  <r>
    <s v="21375802"/>
    <s v="SISTEMA NACIONAL DE EDUCACIÓN MUSICAL"/>
    <x v="22"/>
    <s v="001"/>
    <x v="49"/>
    <s v="ACTIVIDADES DE CAPACITACION"/>
    <n v="15000000"/>
    <n v="15000000"/>
    <n v="15000000"/>
    <n v="0"/>
    <n v="0"/>
    <n v="0"/>
    <n v="14999999.68"/>
    <n v="14999999.68"/>
    <n v="0.32"/>
    <n v="0.99999997866666668"/>
  </r>
  <r>
    <s v="21375802"/>
    <s v="SISTEMA NACIONAL DE EDUCACIÓN MUSICAL"/>
    <x v="22"/>
    <s v="001"/>
    <x v="51"/>
    <s v="MANTENIMIENTO Y REPARACION"/>
    <n v="7210000"/>
    <n v="7000000"/>
    <n v="7000000"/>
    <n v="0"/>
    <n v="0"/>
    <n v="0"/>
    <n v="4958075.74"/>
    <n v="4958075.74"/>
    <n v="2041924.26"/>
    <n v="0.70829653428571426"/>
  </r>
  <r>
    <s v="21375802"/>
    <s v="SISTEMA NACIONAL DE EDUCACIÓN MUSICAL"/>
    <x v="22"/>
    <s v="001"/>
    <x v="54"/>
    <s v="MANT. Y REPARACION DE EQUIPO DE TRANSPORTE"/>
    <n v="7210000"/>
    <n v="7000000"/>
    <n v="7000000"/>
    <n v="0"/>
    <n v="0"/>
    <n v="0"/>
    <n v="4958075.74"/>
    <n v="4958075.74"/>
    <n v="2041924.26"/>
    <n v="0.70829653428571426"/>
  </r>
  <r>
    <s v="21375802"/>
    <s v="SISTEMA NACIONAL DE EDUCACIÓN MUSICAL"/>
    <x v="22"/>
    <s v="001"/>
    <x v="59"/>
    <s v="IMPUESTOS"/>
    <n v="250000"/>
    <n v="206000"/>
    <n v="206000"/>
    <n v="0"/>
    <n v="0"/>
    <n v="0"/>
    <n v="0"/>
    <n v="0"/>
    <n v="206000"/>
    <n v="0"/>
  </r>
  <r>
    <s v="21375802"/>
    <s v="SISTEMA NACIONAL DE EDUCACIÓN MUSICAL"/>
    <x v="22"/>
    <s v="001"/>
    <x v="60"/>
    <s v="OTROS IMPUESTOS"/>
    <n v="250000"/>
    <n v="206000"/>
    <n v="206000"/>
    <n v="0"/>
    <n v="0"/>
    <n v="0"/>
    <n v="0"/>
    <n v="0"/>
    <n v="206000"/>
    <n v="0"/>
  </r>
  <r>
    <s v="21375802"/>
    <s v="SISTEMA NACIONAL DE EDUCACIÓN MUSICAL"/>
    <x v="22"/>
    <s v="001"/>
    <x v="63"/>
    <s v="MATERIALES Y SUMINISTROS"/>
    <n v="11500000"/>
    <n v="9950000"/>
    <n v="9950000"/>
    <n v="0"/>
    <n v="0"/>
    <n v="0"/>
    <n v="7986356.2400000002"/>
    <n v="7735814.2400000002"/>
    <n v="1963643.76"/>
    <n v="0.80264886834170857"/>
  </r>
  <r>
    <s v="21375802"/>
    <s v="SISTEMA NACIONAL DE EDUCACIÓN MUSICAL"/>
    <x v="22"/>
    <s v="001"/>
    <x v="64"/>
    <s v="PRODUCTOS QUIMICOS Y CONEXOS"/>
    <n v="7000000"/>
    <n v="5000000"/>
    <n v="5000000"/>
    <n v="0"/>
    <n v="0"/>
    <n v="0"/>
    <n v="3941464.8"/>
    <n v="3690922.8"/>
    <n v="1058535.2"/>
    <n v="0.78829295999999993"/>
  </r>
  <r>
    <s v="21375802"/>
    <s v="SISTEMA NACIONAL DE EDUCACIÓN MUSICAL"/>
    <x v="22"/>
    <s v="001"/>
    <x v="65"/>
    <s v="COMBUSTIBLES Y LUBRICANTES"/>
    <n v="6000000"/>
    <n v="5000000"/>
    <n v="5000000"/>
    <n v="0"/>
    <n v="0"/>
    <n v="0"/>
    <n v="3941464.8"/>
    <n v="3690922.8"/>
    <n v="1058535.2"/>
    <n v="0.78829295999999993"/>
  </r>
  <r>
    <s v="21375802"/>
    <s v="SISTEMA NACIONAL DE EDUCACIÓN MUSICAL"/>
    <x v="22"/>
    <s v="001"/>
    <x v="67"/>
    <s v="TINTAS, PINTURAS Y DILUYENTES"/>
    <n v="1000000"/>
    <n v="0"/>
    <n v="0"/>
    <n v="0"/>
    <n v="0"/>
    <n v="0"/>
    <n v="0"/>
    <n v="0"/>
    <n v="0"/>
    <n v="0"/>
  </r>
  <r>
    <s v="21375802"/>
    <s v="SISTEMA NACIONAL DE EDUCACIÓN MUSICAL"/>
    <x v="22"/>
    <s v="001"/>
    <x v="77"/>
    <s v="HERRAMIENTAS, REPUESTOS Y ACCESORIOS"/>
    <n v="0"/>
    <n v="650000"/>
    <n v="650000"/>
    <n v="0"/>
    <n v="0"/>
    <n v="0"/>
    <n v="0"/>
    <n v="0"/>
    <n v="650000"/>
    <n v="0"/>
  </r>
  <r>
    <s v="21375802"/>
    <s v="SISTEMA NACIONAL DE EDUCACIÓN MUSICAL"/>
    <x v="22"/>
    <s v="001"/>
    <x v="79"/>
    <s v="REPUESTOS Y ACCESORIOS"/>
    <n v="0"/>
    <n v="650000"/>
    <n v="650000"/>
    <n v="0"/>
    <n v="0"/>
    <n v="0"/>
    <n v="0"/>
    <n v="0"/>
    <n v="650000"/>
    <n v="0"/>
  </r>
  <r>
    <s v="21375802"/>
    <s v="SISTEMA NACIONAL DE EDUCACIÓN MUSICAL"/>
    <x v="22"/>
    <s v="001"/>
    <x v="80"/>
    <s v="UTILES, MATERIALES Y SUMINISTROS DIVERSOS"/>
    <n v="4500000"/>
    <n v="4300000"/>
    <n v="4300000"/>
    <n v="0"/>
    <n v="0"/>
    <n v="0"/>
    <n v="4044891.44"/>
    <n v="4044891.44"/>
    <n v="255108.56"/>
    <n v="0.94067242790697669"/>
  </r>
  <r>
    <s v="21375802"/>
    <s v="SISTEMA NACIONAL DE EDUCACIÓN MUSICAL"/>
    <x v="22"/>
    <s v="001"/>
    <x v="81"/>
    <s v="UTILES Y MATERIALES DE OFICINA Y COMPUTO"/>
    <n v="500000"/>
    <n v="500000"/>
    <n v="500000"/>
    <n v="0"/>
    <n v="0"/>
    <n v="0"/>
    <n v="495888.36"/>
    <n v="495888.36"/>
    <n v="4111.6400000000003"/>
    <n v="0.99177671999999995"/>
  </r>
  <r>
    <s v="21375802"/>
    <s v="SISTEMA NACIONAL DE EDUCACIÓN MUSICAL"/>
    <x v="22"/>
    <s v="001"/>
    <x v="83"/>
    <s v="PRODUCTOS DE PAPEL, CARTON E IMPRESOS"/>
    <n v="500000"/>
    <n v="300000"/>
    <n v="300000"/>
    <n v="0"/>
    <n v="0"/>
    <n v="0"/>
    <n v="297368.34000000003"/>
    <n v="297368.34000000003"/>
    <n v="2631.66"/>
    <n v="0.9912278000000001"/>
  </r>
  <r>
    <s v="21375802"/>
    <s v="SISTEMA NACIONAL DE EDUCACIÓN MUSICAL"/>
    <x v="22"/>
    <s v="001"/>
    <x v="85"/>
    <s v="UTILES Y MATERIALES DE LIMPIEZA"/>
    <n v="3500000"/>
    <n v="3500000"/>
    <n v="3500000"/>
    <n v="0"/>
    <n v="0"/>
    <n v="0"/>
    <n v="3251634.74"/>
    <n v="3251634.74"/>
    <n v="248365.26"/>
    <n v="0.92903849714285724"/>
  </r>
  <r>
    <s v="21375802"/>
    <s v="SISTEMA NACIONAL DE EDUCACIÓN MUSICAL"/>
    <x v="22"/>
    <s v="001"/>
    <x v="111"/>
    <s v="BIENES DURADEROS"/>
    <n v="14542167"/>
    <n v="43442167"/>
    <n v="43442167"/>
    <n v="0"/>
    <n v="0"/>
    <n v="0"/>
    <n v="21492128.73"/>
    <n v="21492128.73"/>
    <n v="21950038.27"/>
    <n v="0.49472966507402821"/>
  </r>
  <r>
    <s v="21375802"/>
    <s v="SISTEMA NACIONAL DE EDUCACIÓN MUSICAL"/>
    <x v="22"/>
    <s v="001"/>
    <x v="112"/>
    <s v="MAQUINARIA, EQUIPO Y MOBILIARIO"/>
    <n v="14542167"/>
    <n v="42442167"/>
    <n v="42442167"/>
    <n v="0"/>
    <n v="0"/>
    <n v="0"/>
    <n v="21492128.73"/>
    <n v="21492128.73"/>
    <n v="20950038.27"/>
    <n v="0.5063862250483111"/>
  </r>
  <r>
    <s v="21375802"/>
    <s v="SISTEMA NACIONAL DE EDUCACIÓN MUSICAL"/>
    <x v="22"/>
    <s v="001"/>
    <x v="117"/>
    <s v="EQUIPO Y MOBILIARIO EDUCACIONAL, DEP. Y RECREATIVO"/>
    <n v="0"/>
    <n v="20000000"/>
    <n v="20000000"/>
    <n v="0"/>
    <n v="0"/>
    <n v="0"/>
    <n v="0"/>
    <n v="0"/>
    <n v="20000000"/>
    <n v="0"/>
  </r>
  <r>
    <s v="21375802"/>
    <s v="SISTEMA NACIONAL DE EDUCACIÓN MUSICAL"/>
    <x v="22"/>
    <s v="280"/>
    <x v="116"/>
    <s v="EQUIPO Y PROGRAMAS DE COMPUTO"/>
    <n v="14542167"/>
    <n v="1742167"/>
    <n v="1742167"/>
    <n v="0"/>
    <n v="0"/>
    <n v="0"/>
    <n v="1586048.73"/>
    <n v="1586048.73"/>
    <n v="156118.26999999999"/>
    <n v="0.91038845874132612"/>
  </r>
  <r>
    <s v="21375802"/>
    <s v="SISTEMA NACIONAL DE EDUCACIÓN MUSICAL"/>
    <x v="22"/>
    <s v="280"/>
    <x v="117"/>
    <s v="EQUIPO Y MOBILIARIO EDUCACIONAL, DEP. Y RECREATIVO"/>
    <n v="0"/>
    <n v="20700000"/>
    <n v="20700000"/>
    <n v="0"/>
    <n v="0"/>
    <n v="0"/>
    <n v="19906080"/>
    <n v="19906080"/>
    <n v="793920"/>
    <n v="0.96164637681159415"/>
  </r>
  <r>
    <s v="21375802"/>
    <s v="SISTEMA NACIONAL DE EDUCACIÓN MUSICAL"/>
    <x v="22"/>
    <s v="001"/>
    <x v="120"/>
    <s v="BIENES DURADEROS DIVERSOS"/>
    <n v="0"/>
    <n v="1000000"/>
    <n v="1000000"/>
    <n v="0"/>
    <n v="0"/>
    <n v="0"/>
    <n v="0"/>
    <n v="0"/>
    <n v="1000000"/>
    <n v="0"/>
  </r>
  <r>
    <s v="21375802"/>
    <s v="SISTEMA NACIONAL DE EDUCACIÓN MUSICAL"/>
    <x v="22"/>
    <s v="001"/>
    <x v="121"/>
    <s v="BIENES INTANGIBLES"/>
    <n v="0"/>
    <n v="1000000"/>
    <n v="1000000"/>
    <n v="0"/>
    <n v="0"/>
    <n v="0"/>
    <n v="0"/>
    <n v="0"/>
    <n v="1000000"/>
    <n v="0"/>
  </r>
  <r>
    <s v="21375802"/>
    <s v="SISTEMA NACIONAL DE EDUCACIÓN MUSICAL"/>
    <x v="22"/>
    <s v="001"/>
    <x v="88"/>
    <s v="TRANSFERENCIAS CORRIENTES"/>
    <n v="145336842"/>
    <n v="142017308"/>
    <n v="142017308"/>
    <n v="0"/>
    <n v="0"/>
    <n v="0"/>
    <n v="128295321.95"/>
    <n v="128295321.95"/>
    <n v="13721986.050000001"/>
    <n v="0.90337807241072332"/>
  </r>
  <r>
    <s v="21375802"/>
    <s v="SISTEMA NACIONAL DE EDUCACIÓN MUSICAL"/>
    <x v="22"/>
    <s v="001"/>
    <x v="89"/>
    <s v="TRANSFERENCIAS CORRIENTES AL SECTOR PUBLICO"/>
    <n v="36136842"/>
    <n v="35317308"/>
    <n v="35317308"/>
    <n v="0"/>
    <n v="0"/>
    <n v="0"/>
    <n v="28488256.649999999"/>
    <n v="28488256.649999999"/>
    <n v="6829051.3499999996"/>
    <n v="0.80663726267018987"/>
  </r>
  <r>
    <s v="21375802"/>
    <s v="SISTEMA NACIONAL DE EDUCACIÓN MUSICAL"/>
    <x v="22"/>
    <s v="001"/>
    <x v="261"/>
    <s v="CCSS CONTRIBUCION ESTATAL SEGURO PENSIONES (CONTRIBUCION ESTATAL AL SEGURO DE PENSIONES, SEGUN LEY NO. 17 DEL 22 DE OCTUBRE DE 1943, LEY"/>
    <n v="31172990"/>
    <n v="30466030"/>
    <n v="30466030"/>
    <n v="0"/>
    <n v="0"/>
    <n v="0"/>
    <n v="24575034.559999999"/>
    <n v="24575034.559999999"/>
    <n v="5890995.4400000004"/>
    <n v="0.80663724679585747"/>
  </r>
  <r>
    <s v="21375802"/>
    <s v="SISTEMA NACIONAL DE EDUCACIÓN MUSICAL"/>
    <x v="22"/>
    <s v="001"/>
    <x v="262"/>
    <s v="CCSS CONTRIBUCION ESTATAL SEGURO SALUD (CONTRIBUCION ESTATAL AL SEGURO DE SALUD, SEGUN LEY NO. 17 DEL 22 DE OCTUBRE DE 1943, LEY"/>
    <n v="4963852"/>
    <n v="4851278"/>
    <n v="4851278"/>
    <n v="0"/>
    <n v="0"/>
    <n v="0"/>
    <n v="3913222.09"/>
    <n v="3913222.09"/>
    <n v="938055.91"/>
    <n v="0.8066373623610108"/>
  </r>
  <r>
    <s v="21375802"/>
    <s v="SISTEMA NACIONAL DE EDUCACIÓN MUSICAL"/>
    <x v="22"/>
    <s v="001"/>
    <x v="96"/>
    <s v="PRESTACIONES"/>
    <n v="25100000"/>
    <n v="25100000"/>
    <n v="25100000"/>
    <n v="0"/>
    <n v="0"/>
    <n v="0"/>
    <n v="18883605.300000001"/>
    <n v="18883605.300000001"/>
    <n v="6216394.7000000002"/>
    <n v="0.75233487250996023"/>
  </r>
  <r>
    <s v="21375802"/>
    <s v="SISTEMA NACIONAL DE EDUCACIÓN MUSICAL"/>
    <x v="22"/>
    <s v="001"/>
    <x v="97"/>
    <s v="PRESTACIONES LEGALES"/>
    <n v="8100000"/>
    <n v="8100000"/>
    <n v="8100000"/>
    <n v="0"/>
    <n v="0"/>
    <n v="0"/>
    <n v="6282697.8200000003"/>
    <n v="6282697.8200000003"/>
    <n v="1817302.18"/>
    <n v="0.77564170617283956"/>
  </r>
  <r>
    <s v="21375802"/>
    <s v="SISTEMA NACIONAL DE EDUCACIÓN MUSICAL"/>
    <x v="22"/>
    <s v="001"/>
    <x v="98"/>
    <s v="OTRAS PRESTACIONES"/>
    <n v="17000000"/>
    <n v="17000000"/>
    <n v="17000000"/>
    <n v="0"/>
    <n v="0"/>
    <n v="0"/>
    <n v="12600907.48"/>
    <n v="12600907.48"/>
    <n v="4399092.5199999996"/>
    <n v="0.7412298517647059"/>
  </r>
  <r>
    <s v="21375802"/>
    <s v="SISTEMA NACIONAL DE EDUCACIÓN MUSICAL"/>
    <x v="22"/>
    <s v="001"/>
    <x v="99"/>
    <s v="TRANSF. C.TES A ENTIDADES PRIV. SIN FINES DE LUCRO"/>
    <n v="54000000"/>
    <n v="54000000"/>
    <n v="54000000"/>
    <n v="0"/>
    <n v="0"/>
    <n v="0"/>
    <n v="54000000"/>
    <n v="54000000"/>
    <n v="0"/>
    <n v="1"/>
  </r>
  <r>
    <s v="21375802"/>
    <s v="SISTEMA NACIONAL DE EDUCACIÓN MUSICAL"/>
    <x v="22"/>
    <s v="001"/>
    <x v="263"/>
    <s v="FUNDACION PARQUE METROPOLITANA LA LIBERTAD (PAGO CUOTA ANUAL PARA CUBRIR GASTOS POR CONCEPTO DE SEGURIDAD Y MANTENIMIENTO DE LA SEDE"/>
    <n v="54000000"/>
    <n v="54000000"/>
    <n v="54000000"/>
    <n v="0"/>
    <n v="0"/>
    <n v="0"/>
    <n v="54000000"/>
    <n v="54000000"/>
    <n v="0"/>
    <n v="1"/>
  </r>
  <r>
    <s v="21375802"/>
    <s v="SISTEMA NACIONAL DE EDUCACIÓN MUSICAL"/>
    <x v="22"/>
    <s v="001"/>
    <x v="105"/>
    <s v="TRANSFERENCIAS CORRIENTES AL SECTOR EXTERNO"/>
    <n v="30100000"/>
    <n v="27600000"/>
    <n v="27600000"/>
    <n v="0"/>
    <n v="0"/>
    <n v="0"/>
    <n v="26923460"/>
    <n v="26923460"/>
    <n v="676540"/>
    <n v="0.97548768115942031"/>
  </r>
  <r>
    <s v="21375802"/>
    <s v="SISTEMA NACIONAL DE EDUCACIÓN MUSICAL"/>
    <x v="22"/>
    <s v="001"/>
    <x v="264"/>
    <s v="SECRETARIA GENERAL IBEROAMERICANA-SEGIB (CUOTA ANUAL DE MEMBRESIA PARA EL PROGRAMA DE COOPERACION DE IBERORQUESTAS JUVENILES). (CUOTA"/>
    <n v="30100000"/>
    <n v="27600000"/>
    <n v="27600000"/>
    <n v="0"/>
    <n v="0"/>
    <n v="0"/>
    <n v="26923460"/>
    <n v="26923460"/>
    <n v="676540"/>
    <n v="0.97548768115942031"/>
  </r>
  <r>
    <s v="21375803"/>
    <s v="TEATRO NACIONAL"/>
    <x v="23"/>
    <s v="001"/>
    <x v="0"/>
    <s v=""/>
    <n v="3731415014"/>
    <n v="3564990677.5"/>
    <n v="3564990677.5"/>
    <n v="0"/>
    <n v="0"/>
    <n v="0"/>
    <n v="2480966860.29"/>
    <n v="2389290659.6799998"/>
    <n v="1084023817.21"/>
    <n v="0.69592520281983261"/>
  </r>
  <r>
    <s v="21375803"/>
    <s v="TEATRO NACIONAL"/>
    <x v="23"/>
    <s v="001"/>
    <x v="1"/>
    <s v="REMUNERACIONES"/>
    <n v="1457747015"/>
    <n v="1346610011.5"/>
    <n v="1346610011.5"/>
    <n v="0"/>
    <n v="0"/>
    <n v="0"/>
    <n v="1120667617.3"/>
    <n v="1088225597.3199999"/>
    <n v="225942394.19999999"/>
    <n v="0.83221393553407419"/>
  </r>
  <r>
    <s v="21375803"/>
    <s v="TEATRO NACIONAL"/>
    <x v="23"/>
    <s v="001"/>
    <x v="2"/>
    <s v="REMUNERACIONES BASICAS"/>
    <n v="578929600"/>
    <n v="623037240.5"/>
    <n v="623037240.5"/>
    <n v="0"/>
    <n v="0"/>
    <n v="0"/>
    <n v="538327573.61000001"/>
    <n v="527243553.36000001"/>
    <n v="84709666.890000001"/>
    <n v="0.86403755444535102"/>
  </r>
  <r>
    <s v="21375803"/>
    <s v="TEATRO NACIONAL"/>
    <x v="23"/>
    <s v="001"/>
    <x v="3"/>
    <s v="SUELDOS PARA CARGOS FIJOS"/>
    <n v="563929600"/>
    <n v="608037240.5"/>
    <n v="608037240.5"/>
    <n v="0"/>
    <n v="0"/>
    <n v="0"/>
    <n v="527576338.61000001"/>
    <n v="516630459.20999998"/>
    <n v="80460901.890000001"/>
    <n v="0.86767109556671962"/>
  </r>
  <r>
    <s v="21375803"/>
    <s v="TEATRO NACIONAL"/>
    <x v="23"/>
    <s v="001"/>
    <x v="4"/>
    <s v="SUPLENCIAS"/>
    <n v="15000000"/>
    <n v="15000000"/>
    <n v="15000000"/>
    <n v="0"/>
    <n v="0"/>
    <n v="0"/>
    <n v="10751235"/>
    <n v="10613094.15"/>
    <n v="4248765"/>
    <n v="0.71674899999999997"/>
  </r>
  <r>
    <s v="21375803"/>
    <s v="TEATRO NACIONAL"/>
    <x v="23"/>
    <s v="001"/>
    <x v="5"/>
    <s v="REMUNERACIONES EVENTUALES"/>
    <n v="152100000"/>
    <n v="87699740"/>
    <n v="87699740"/>
    <n v="0"/>
    <n v="0"/>
    <n v="0"/>
    <n v="77432908.950000003"/>
    <n v="76135521.530000001"/>
    <n v="10266831.050000001"/>
    <n v="0.88293202408581828"/>
  </r>
  <r>
    <s v="21375803"/>
    <s v="TEATRO NACIONAL"/>
    <x v="23"/>
    <s v="001"/>
    <x v="6"/>
    <s v="TIEMPO EXTRAORDINARIO"/>
    <n v="152100000"/>
    <n v="87699740"/>
    <n v="87699740"/>
    <n v="0"/>
    <n v="0"/>
    <n v="0"/>
    <n v="77432908.950000003"/>
    <n v="76135521.530000001"/>
    <n v="10266831.050000001"/>
    <n v="0.88293202408581828"/>
  </r>
  <r>
    <s v="21375803"/>
    <s v="TEATRO NACIONAL"/>
    <x v="23"/>
    <s v="001"/>
    <x v="7"/>
    <s v="INCENTIVOS SALARIALES"/>
    <n v="488791558"/>
    <n v="415102586"/>
    <n v="415102586"/>
    <n v="0"/>
    <n v="0"/>
    <n v="0"/>
    <n v="309657953.33999997"/>
    <n v="306320690.44999999"/>
    <n v="105444632.66"/>
    <n v="0.74597934049006376"/>
  </r>
  <r>
    <s v="21375803"/>
    <s v="TEATRO NACIONAL"/>
    <x v="23"/>
    <s v="001"/>
    <x v="8"/>
    <s v="RETRIBUCION POR AÑOS SERVIDOS"/>
    <n v="167300000"/>
    <n v="132845369"/>
    <n v="132845369"/>
    <n v="0"/>
    <n v="0"/>
    <n v="0"/>
    <n v="117165580.23"/>
    <n v="116153532.81999999"/>
    <n v="15679788.77"/>
    <n v="0.88196962462425021"/>
  </r>
  <r>
    <s v="21375803"/>
    <s v="TEATRO NACIONAL"/>
    <x v="23"/>
    <s v="001"/>
    <x v="9"/>
    <s v="RESTRICCION AL EJERCICIO LIBERAL DE LA PROFESION"/>
    <n v="132599640"/>
    <n v="106950888"/>
    <n v="106950888"/>
    <n v="0"/>
    <n v="0"/>
    <n v="0"/>
    <n v="97633904.920000002"/>
    <n v="95472658.180000007"/>
    <n v="9316983.0800000001"/>
    <n v="0.9128854069916652"/>
  </r>
  <r>
    <s v="21375803"/>
    <s v="TEATRO NACIONAL"/>
    <x v="23"/>
    <s v="001"/>
    <x v="10"/>
    <s v="DECIMOTERCER MES"/>
    <n v="91575835"/>
    <n v="84810364"/>
    <n v="84810364"/>
    <n v="0"/>
    <n v="0"/>
    <n v="0"/>
    <n v="7216151.6299999999"/>
    <n v="7216151.6200000001"/>
    <n v="77594212.370000005"/>
    <n v="8.5085728791353843E-2"/>
  </r>
  <r>
    <s v="21375803"/>
    <s v="TEATRO NACIONAL"/>
    <x v="23"/>
    <s v="001"/>
    <x v="11"/>
    <s v="SALARIO ESCOLAR"/>
    <n v="71716083"/>
    <n v="70416083"/>
    <n v="70416083"/>
    <n v="0"/>
    <n v="0"/>
    <n v="0"/>
    <n v="70416083"/>
    <n v="70416083"/>
    <n v="0"/>
    <n v="1"/>
  </r>
  <r>
    <s v="21375803"/>
    <s v="TEATRO NACIONAL"/>
    <x v="23"/>
    <s v="001"/>
    <x v="12"/>
    <s v="OTROS INCENTIVOS SALARIALES"/>
    <n v="25600000"/>
    <n v="20079882"/>
    <n v="20079882"/>
    <n v="0"/>
    <n v="0"/>
    <n v="0"/>
    <n v="17226233.559999999"/>
    <n v="17062264.829999998"/>
    <n v="2853648.44"/>
    <n v="0.85788519872776137"/>
  </r>
  <r>
    <s v="21375803"/>
    <s v="TEATRO NACIONAL"/>
    <x v="23"/>
    <s v="001"/>
    <x v="13"/>
    <s v="CONTRIB. PATRONALES AL DES. Y LA SEGURIDAD SOCIAL"/>
    <n v="110003920"/>
    <n v="101500347"/>
    <n v="101500347"/>
    <n v="0"/>
    <n v="0"/>
    <n v="0"/>
    <n v="88907997.5"/>
    <n v="80618594.079999998"/>
    <n v="12592349.5"/>
    <n v="0.87593786748334956"/>
  </r>
  <r>
    <s v="21375803"/>
    <s v="TEATRO NACIONAL"/>
    <x v="23"/>
    <s v="001"/>
    <x v="265"/>
    <s v="CCSS CONTRIBUCION PATRONAL SEGURO SALUD (CONTRIBUCION PATRONAL SEGURO DE SALUD, SEGUN LEY NO. 17 DEL 22 DE OCTUBRE DE 1943, LEY"/>
    <n v="104362693"/>
    <n v="96295201"/>
    <n v="96295201"/>
    <n v="0"/>
    <n v="0"/>
    <n v="0"/>
    <n v="84348731.230000004"/>
    <n v="76484418.810000002"/>
    <n v="11946469.77"/>
    <n v="0.8759390951372541"/>
  </r>
  <r>
    <s v="21375803"/>
    <s v="TEATRO NACIONAL"/>
    <x v="23"/>
    <s v="001"/>
    <x v="266"/>
    <s v="BANCO POPULAR Y DE DESARROLLO COMUNAL. (BPDC) (SEGUN LEY NO. 4351 DEL 11 DE JULIO DE 1969, LEY ORGANICA DEL B.P.D.C.)."/>
    <n v="5641227"/>
    <n v="5205146"/>
    <n v="5205146"/>
    <n v="0"/>
    <n v="0"/>
    <n v="0"/>
    <n v="4559266.2699999996"/>
    <n v="4134175.27"/>
    <n v="645879.73"/>
    <n v="0.87591515588611724"/>
  </r>
  <r>
    <s v="21375803"/>
    <s v="TEATRO NACIONAL"/>
    <x v="23"/>
    <s v="001"/>
    <x v="16"/>
    <s v="CONTRIB PATRONALES A FOND PENS Y OTROS FOND CAPIT."/>
    <n v="127921937"/>
    <n v="119270098"/>
    <n v="119270098"/>
    <n v="0"/>
    <n v="0"/>
    <n v="0"/>
    <n v="106341183.90000001"/>
    <n v="97907237.900000006"/>
    <n v="12928914.1"/>
    <n v="0.89159970255076004"/>
  </r>
  <r>
    <s v="21375803"/>
    <s v="TEATRO NACIONAL"/>
    <x v="23"/>
    <s v="001"/>
    <x v="267"/>
    <s v="CCSS CONTRIBUCION PATRONAL SEGURO PENSIONES (CONTRIBUCION PATRONAL SEGURO DE PENSIONES, SEGUN LEY NO. 17 DEL 22 DE OCTUBRE DE 1943, LEY"/>
    <n v="61150897"/>
    <n v="56423784"/>
    <n v="56423784"/>
    <n v="0"/>
    <n v="0"/>
    <n v="0"/>
    <n v="49311599.18"/>
    <n v="44703537.18"/>
    <n v="7112184.8200000003"/>
    <n v="0.8739505875749134"/>
  </r>
  <r>
    <s v="21375803"/>
    <s v="TEATRO NACIONAL"/>
    <x v="23"/>
    <s v="001"/>
    <x v="268"/>
    <s v="CCSS APORTE PATRONAL REGIMEN PENSIONES (APORTE PATRONAL AL REGIMEN DE PENSIONES, SEGUN LEY DE PROTECCION AL TRABAJADOR NO. 7983 DEL 16"/>
    <n v="33847360"/>
    <n v="31230876"/>
    <n v="31230876"/>
    <n v="0"/>
    <n v="0"/>
    <n v="0"/>
    <n v="27021084.52"/>
    <n v="24470494.52"/>
    <n v="4209791.4800000004"/>
    <n v="0.8652041819127968"/>
  </r>
  <r>
    <s v="21375803"/>
    <s v="TEATRO NACIONAL"/>
    <x v="23"/>
    <s v="001"/>
    <x v="269"/>
    <s v="CCSS APORTE PATRONAL FONDO CAPITALIZACION LABORAL (APORTE PATRONAL AL FONDO DE CAPITALIZACION LABORAL, SEGUN LEY DE PROTECCION AL TRABAJADOR"/>
    <n v="16923680"/>
    <n v="15615438"/>
    <n v="15615438"/>
    <n v="0"/>
    <n v="0"/>
    <n v="0"/>
    <n v="14008500.199999999"/>
    <n v="12733206.199999999"/>
    <n v="1606937.8"/>
    <n v="0.89709300501209122"/>
  </r>
  <r>
    <s v="21375803"/>
    <s v="TEATRO NACIONAL"/>
    <x v="23"/>
    <s v="001"/>
    <x v="270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16000000"/>
    <n v="16000000"/>
    <n v="0"/>
    <n v="1"/>
  </r>
  <r>
    <s v="21375803"/>
    <s v="TEATRO NACIONAL"/>
    <x v="23"/>
    <s v="001"/>
    <x v="21"/>
    <s v="SERVICIOS"/>
    <n v="1517639024"/>
    <n v="1510239024"/>
    <n v="1510239024"/>
    <n v="0"/>
    <n v="0"/>
    <n v="0"/>
    <n v="1062873812.38"/>
    <n v="1022903013.28"/>
    <n v="447365211.62"/>
    <n v="0.70377853802564694"/>
  </r>
  <r>
    <s v="21375803"/>
    <s v="TEATRO NACIONAL"/>
    <x v="23"/>
    <s v="001"/>
    <x v="22"/>
    <s v="ALQUILERES"/>
    <n v="55350000"/>
    <n v="55470000"/>
    <n v="55470000"/>
    <n v="0"/>
    <n v="0"/>
    <n v="0"/>
    <n v="50519774.25"/>
    <n v="45717740.020000003"/>
    <n v="4950225.75"/>
    <n v="0.91075850459707952"/>
  </r>
  <r>
    <s v="21375803"/>
    <s v="TEATRO NACIONAL"/>
    <x v="23"/>
    <s v="001"/>
    <x v="166"/>
    <s v="ALQUILER DE EDIFICIOS, LOCALES Y TERRENOS"/>
    <n v="54000000"/>
    <n v="54000000"/>
    <n v="54000000"/>
    <n v="0"/>
    <n v="0"/>
    <n v="0"/>
    <n v="49222800"/>
    <n v="44431200"/>
    <n v="4777200"/>
    <n v="0.91153333333333331"/>
  </r>
  <r>
    <s v="21375803"/>
    <s v="TEATRO NACIONAL"/>
    <x v="23"/>
    <s v="001"/>
    <x v="149"/>
    <s v="ALQUILER DE MAQUINARIA, EQUIPO Y MOBILIARIO"/>
    <n v="1350000"/>
    <n v="1470000"/>
    <n v="1470000"/>
    <n v="0"/>
    <n v="0"/>
    <n v="0"/>
    <n v="1296974.25"/>
    <n v="1286540.02"/>
    <n v="173025.75"/>
    <n v="0.88229540816326535"/>
  </r>
  <r>
    <s v="21375803"/>
    <s v="TEATRO NACIONAL"/>
    <x v="23"/>
    <s v="001"/>
    <x v="24"/>
    <s v="SERVICIOS BASICOS"/>
    <n v="90500000"/>
    <n v="74000000"/>
    <n v="74000000"/>
    <n v="0"/>
    <n v="0"/>
    <n v="0"/>
    <n v="51074734.5"/>
    <n v="50246712.049999997"/>
    <n v="22925265.5"/>
    <n v="0.69019911486486485"/>
  </r>
  <r>
    <s v="21375803"/>
    <s v="TEATRO NACIONAL"/>
    <x v="23"/>
    <s v="001"/>
    <x v="25"/>
    <s v="SERVICIO DE AGUA Y ALCANTARILLADO"/>
    <n v="4000000"/>
    <n v="3500000"/>
    <n v="3500000"/>
    <n v="0"/>
    <n v="0"/>
    <n v="0"/>
    <n v="2686664"/>
    <n v="2686664"/>
    <n v="813336"/>
    <n v="0.7676182857142857"/>
  </r>
  <r>
    <s v="21375803"/>
    <s v="TEATRO NACIONAL"/>
    <x v="23"/>
    <s v="001"/>
    <x v="26"/>
    <s v="SERVICIO DE ENERGIA ELECTRICA"/>
    <n v="38000000"/>
    <n v="35000000"/>
    <n v="35000000"/>
    <n v="0"/>
    <n v="0"/>
    <n v="0"/>
    <n v="27871405"/>
    <n v="27871405"/>
    <n v="7128595"/>
    <n v="0.7963258571428572"/>
  </r>
  <r>
    <s v="21375803"/>
    <s v="TEATRO NACIONAL"/>
    <x v="23"/>
    <s v="001"/>
    <x v="28"/>
    <s v="SERVICIO DE TELECOMUNICACIONES"/>
    <n v="38000000"/>
    <n v="28000000"/>
    <n v="28000000"/>
    <n v="0"/>
    <n v="0"/>
    <n v="0"/>
    <n v="15573275.300000001"/>
    <n v="14745252.85"/>
    <n v="12426724.699999999"/>
    <n v="0.55618840357142862"/>
  </r>
  <r>
    <s v="21375803"/>
    <s v="TEATRO NACIONAL"/>
    <x v="23"/>
    <s v="001"/>
    <x v="29"/>
    <s v="OTROS SERVICIOS BASICOS"/>
    <n v="10500000"/>
    <n v="7500000"/>
    <n v="7500000"/>
    <n v="0"/>
    <n v="0"/>
    <n v="0"/>
    <n v="4943390.2"/>
    <n v="4943390.2"/>
    <n v="2556609.7999999998"/>
    <n v="0.65911869333333339"/>
  </r>
  <r>
    <s v="21375803"/>
    <s v="TEATRO NACIONAL"/>
    <x v="23"/>
    <s v="001"/>
    <x v="30"/>
    <s v="SERVICIOS COMERCIALES Y FINANCIEROS"/>
    <n v="157606977"/>
    <n v="175606977"/>
    <n v="175606977"/>
    <n v="0"/>
    <n v="0"/>
    <n v="0"/>
    <n v="78261012.519999996"/>
    <n v="77805481.099999994"/>
    <n v="97345964.480000004"/>
    <n v="0.44566004071694709"/>
  </r>
  <r>
    <s v="21375803"/>
    <s v="TEATRO NACIONAL"/>
    <x v="23"/>
    <s v="001"/>
    <x v="31"/>
    <s v="INFORMACION"/>
    <n v="100000"/>
    <n v="100000"/>
    <n v="100000"/>
    <n v="0"/>
    <n v="0"/>
    <n v="0"/>
    <n v="78455.899999999994"/>
    <n v="77644.5"/>
    <n v="21544.1"/>
    <n v="0.7845589999999999"/>
  </r>
  <r>
    <s v="21375803"/>
    <s v="TEATRO NACIONAL"/>
    <x v="23"/>
    <s v="001"/>
    <x v="32"/>
    <s v="PUBLICIDAD Y PROPAGANDA"/>
    <n v="15000000"/>
    <n v="15000000"/>
    <n v="15000000"/>
    <n v="0"/>
    <n v="0"/>
    <n v="0"/>
    <n v="9152464"/>
    <n v="9054601.4800000004"/>
    <n v="5847536"/>
    <n v="0.61016426666666668"/>
  </r>
  <r>
    <s v="21375803"/>
    <s v="TEATRO NACIONAL"/>
    <x v="23"/>
    <s v="001"/>
    <x v="33"/>
    <s v="IMPRESION, ENCUADERNACION Y OTROS"/>
    <n v="4000000"/>
    <n v="12000000"/>
    <n v="12000000"/>
    <n v="0"/>
    <n v="0"/>
    <n v="0"/>
    <n v="1580246.24"/>
    <n v="1555459.98"/>
    <n v="10419753.76"/>
    <n v="0.13168718666666668"/>
  </r>
  <r>
    <s v="21375803"/>
    <s v="TEATRO NACIONAL"/>
    <x v="23"/>
    <s v="001"/>
    <x v="34"/>
    <s v="COMIS. Y GASTOS POR SERV. FINANCIEROS Y COMERCIAL."/>
    <n v="96000000"/>
    <n v="96000000"/>
    <n v="96000000"/>
    <n v="0"/>
    <n v="0"/>
    <n v="0"/>
    <n v="29112002.579999998"/>
    <n v="29112002.579999998"/>
    <n v="66887997.420000002"/>
    <n v="0.30325002687499997"/>
  </r>
  <r>
    <s v="21375803"/>
    <s v="TEATRO NACIONAL"/>
    <x v="23"/>
    <s v="001"/>
    <x v="35"/>
    <s v="SERVICIOS DE TECNOLOGIAS DE INFORMACION"/>
    <n v="42506977"/>
    <n v="52506977"/>
    <n v="52506977"/>
    <n v="0"/>
    <n v="0"/>
    <n v="0"/>
    <n v="38337843.799999997"/>
    <n v="38005772.560000002"/>
    <n v="14169133.199999999"/>
    <n v="0.73014761066895928"/>
  </r>
  <r>
    <s v="21375803"/>
    <s v="TEATRO NACIONAL"/>
    <x v="23"/>
    <s v="001"/>
    <x v="36"/>
    <s v="SERVICIOS DE GESTION Y APOYO"/>
    <n v="958386039"/>
    <n v="949266039"/>
    <n v="949266039"/>
    <n v="0"/>
    <n v="0"/>
    <n v="0"/>
    <n v="693196783.74000001"/>
    <n v="692473506"/>
    <n v="256069255.25999999"/>
    <n v="0.73024500536250614"/>
  </r>
  <r>
    <s v="21375803"/>
    <s v="TEATRO NACIONAL"/>
    <x v="23"/>
    <s v="001"/>
    <x v="130"/>
    <s v="SERVICIOS JURIDICOS"/>
    <n v="25000000"/>
    <n v="25000000"/>
    <n v="25000000"/>
    <n v="0"/>
    <n v="0"/>
    <n v="0"/>
    <n v="11792962.5"/>
    <n v="11792962.5"/>
    <n v="13207037.5"/>
    <n v="0.47171849999999999"/>
  </r>
  <r>
    <s v="21375803"/>
    <s v="TEATRO NACIONAL"/>
    <x v="23"/>
    <s v="001"/>
    <x v="131"/>
    <s v="SERVICIOS DE INGENIERIA Y ARQUITECTURA"/>
    <n v="37000000"/>
    <n v="37000000"/>
    <n v="37000000"/>
    <n v="0"/>
    <n v="0"/>
    <n v="0"/>
    <n v="4886775"/>
    <n v="4886775"/>
    <n v="32113225"/>
    <n v="0.132075"/>
  </r>
  <r>
    <s v="21375803"/>
    <s v="TEATRO NACIONAL"/>
    <x v="23"/>
    <s v="001"/>
    <x v="37"/>
    <s v="SERVICIOS EN CIENCIAS ECONOMICAS Y SOCIALES"/>
    <n v="3000000"/>
    <n v="3000000"/>
    <n v="3000000"/>
    <n v="0"/>
    <n v="0"/>
    <n v="0"/>
    <n v="0"/>
    <n v="0"/>
    <n v="3000000"/>
    <n v="0"/>
  </r>
  <r>
    <s v="21375803"/>
    <s v="TEATRO NACIONAL"/>
    <x v="23"/>
    <s v="001"/>
    <x v="38"/>
    <s v="SERVICIOS INFORMATICOS"/>
    <n v="19000000"/>
    <n v="11000000"/>
    <n v="11000000"/>
    <n v="0"/>
    <n v="0"/>
    <n v="0"/>
    <n v="5237074.55"/>
    <n v="5237074.55"/>
    <n v="5762925.4500000002"/>
    <n v="0.47609768636363636"/>
  </r>
  <r>
    <s v="21375803"/>
    <s v="TEATRO NACIONAL"/>
    <x v="23"/>
    <s v="001"/>
    <x v="39"/>
    <s v="SERVICIOS GENERALES"/>
    <n v="165062000"/>
    <n v="163942000"/>
    <n v="163942000"/>
    <n v="0"/>
    <n v="0"/>
    <n v="0"/>
    <n v="101900002.73999999"/>
    <n v="101176725"/>
    <n v="62041997.259999998"/>
    <n v="0.62156130058191306"/>
  </r>
  <r>
    <s v="21375803"/>
    <s v="TEATRO NACIONAL"/>
    <x v="23"/>
    <s v="001"/>
    <x v="40"/>
    <s v="OTROS SERVICIOS DE GESTION Y APOYO"/>
    <n v="709324039"/>
    <n v="709324039"/>
    <n v="709324039"/>
    <n v="0"/>
    <n v="0"/>
    <n v="0"/>
    <n v="569379968.95000005"/>
    <n v="569379968.95000005"/>
    <n v="139944070.05000001"/>
    <n v="0.80270784245900917"/>
  </r>
  <r>
    <s v="21375803"/>
    <s v="TEATRO NACIONAL"/>
    <x v="23"/>
    <s v="001"/>
    <x v="41"/>
    <s v="GASTOS DE VIAJE Y DE TRANSPORTE"/>
    <n v="14500000"/>
    <n v="14500000"/>
    <n v="14500000"/>
    <n v="0"/>
    <n v="0"/>
    <n v="0"/>
    <n v="10113095"/>
    <n v="10113095"/>
    <n v="4386905"/>
    <n v="0.69745482758620692"/>
  </r>
  <r>
    <s v="21375803"/>
    <s v="TEATRO NACIONAL"/>
    <x v="23"/>
    <s v="001"/>
    <x v="42"/>
    <s v="TRANSPORTE DENTRO DEL PAIS"/>
    <n v="500000"/>
    <n v="500000"/>
    <n v="500000"/>
    <n v="0"/>
    <n v="0"/>
    <n v="0"/>
    <n v="170745"/>
    <n v="170745"/>
    <n v="329255"/>
    <n v="0.34149000000000002"/>
  </r>
  <r>
    <s v="21375803"/>
    <s v="TEATRO NACIONAL"/>
    <x v="23"/>
    <s v="001"/>
    <x v="43"/>
    <s v="VIATICOS DENTRO DEL PAIS"/>
    <n v="14000000"/>
    <n v="14000000"/>
    <n v="14000000"/>
    <n v="0"/>
    <n v="0"/>
    <n v="0"/>
    <n v="9942350"/>
    <n v="9942350"/>
    <n v="4057650"/>
    <n v="0.71016785714285713"/>
  </r>
  <r>
    <s v="21375803"/>
    <s v="TEATRO NACIONAL"/>
    <x v="23"/>
    <s v="001"/>
    <x v="46"/>
    <s v="SEGUROS, REASEGUROS Y OTRAS OBLIGACIONES"/>
    <n v="171476008"/>
    <n v="171476008"/>
    <n v="171476008"/>
    <n v="0"/>
    <n v="0"/>
    <n v="0"/>
    <n v="161064659.13999999"/>
    <n v="128257045.88"/>
    <n v="10411348.859999999"/>
    <n v="0.93928393259539833"/>
  </r>
  <r>
    <s v="21375803"/>
    <s v="TEATRO NACIONAL"/>
    <x v="23"/>
    <s v="001"/>
    <x v="47"/>
    <s v="SEGUROS"/>
    <n v="171476008"/>
    <n v="171476008"/>
    <n v="171476008"/>
    <n v="0"/>
    <n v="0"/>
    <n v="0"/>
    <n v="161064659.13999999"/>
    <n v="128257045.88"/>
    <n v="10411348.859999999"/>
    <n v="0.93928393259539833"/>
  </r>
  <r>
    <s v="21375803"/>
    <s v="TEATRO NACIONAL"/>
    <x v="23"/>
    <s v="001"/>
    <x v="48"/>
    <s v="CAPACITACION Y PROTOCOLO"/>
    <n v="2300000"/>
    <n v="2300000"/>
    <n v="2300000"/>
    <n v="0"/>
    <n v="0"/>
    <n v="0"/>
    <n v="1560255.34"/>
    <n v="1560255.34"/>
    <n v="739744.66"/>
    <n v="0.67837188695652173"/>
  </r>
  <r>
    <s v="21375803"/>
    <s v="TEATRO NACIONAL"/>
    <x v="23"/>
    <s v="001"/>
    <x v="49"/>
    <s v="ACTIVIDADES DE CAPACITACION"/>
    <n v="1300000"/>
    <n v="1300000"/>
    <n v="1300000"/>
    <n v="0"/>
    <n v="0"/>
    <n v="0"/>
    <n v="1280255.3400000001"/>
    <n v="1280255.3400000001"/>
    <n v="19744.66"/>
    <n v="0.98481180000000001"/>
  </r>
  <r>
    <s v="21375803"/>
    <s v="TEATRO NACIONAL"/>
    <x v="23"/>
    <s v="001"/>
    <x v="132"/>
    <s v="ACTIVIDADES PROTOCOLARIAS Y SOCIALES"/>
    <n v="1000000"/>
    <n v="1000000"/>
    <n v="1000000"/>
    <n v="0"/>
    <n v="0"/>
    <n v="0"/>
    <n v="280000"/>
    <n v="280000"/>
    <n v="720000"/>
    <n v="0.28000000000000003"/>
  </r>
  <r>
    <s v="21375803"/>
    <s v="TEATRO NACIONAL"/>
    <x v="23"/>
    <s v="001"/>
    <x v="51"/>
    <s v="MANTENIMIENTO Y REPARACION"/>
    <n v="65960000"/>
    <n v="66960000"/>
    <n v="66960000"/>
    <n v="0"/>
    <n v="0"/>
    <n v="0"/>
    <n v="17083497.890000001"/>
    <n v="16729177.890000001"/>
    <n v="49876502.109999999"/>
    <n v="0.25512989680406212"/>
  </r>
  <r>
    <s v="21375803"/>
    <s v="TEATRO NACIONAL"/>
    <x v="23"/>
    <s v="001"/>
    <x v="52"/>
    <s v="MANTENIMIENTO DE EDIFICIOS, LOCALES Y TERRENOS"/>
    <n v="15450000"/>
    <n v="15450000"/>
    <n v="15450000"/>
    <n v="0"/>
    <n v="0"/>
    <n v="0"/>
    <n v="1738420"/>
    <n v="1384100"/>
    <n v="13711580"/>
    <n v="0.11251909385113269"/>
  </r>
  <r>
    <s v="21375803"/>
    <s v="TEATRO NACIONAL"/>
    <x v="23"/>
    <s v="001"/>
    <x v="53"/>
    <s v="MANT. Y REPARACION DE MAQUINARIA Y EQUIPO DE PROD."/>
    <n v="8560000"/>
    <n v="8560000"/>
    <n v="8560000"/>
    <n v="0"/>
    <n v="0"/>
    <n v="0"/>
    <n v="2729247.12"/>
    <n v="2729247.12"/>
    <n v="5830752.8799999999"/>
    <n v="0.3188372803738318"/>
  </r>
  <r>
    <s v="21375803"/>
    <s v="TEATRO NACIONAL"/>
    <x v="23"/>
    <s v="001"/>
    <x v="54"/>
    <s v="MANT. Y REPARACION DE EQUIPO DE TRANSPORTE"/>
    <n v="3000000"/>
    <n v="4000000"/>
    <n v="4000000"/>
    <n v="0"/>
    <n v="0"/>
    <n v="0"/>
    <n v="1521957.45"/>
    <n v="1521957.45"/>
    <n v="2478042.5499999998"/>
    <n v="0.38048936249999998"/>
  </r>
  <r>
    <s v="21375803"/>
    <s v="TEATRO NACIONAL"/>
    <x v="23"/>
    <s v="001"/>
    <x v="55"/>
    <s v="MANT. Y REPARACION DE EQUIPO DE COMUNICAC."/>
    <n v="6000000"/>
    <n v="6000000"/>
    <n v="6000000"/>
    <n v="0"/>
    <n v="0"/>
    <n v="0"/>
    <n v="0"/>
    <n v="0"/>
    <n v="6000000"/>
    <n v="0"/>
  </r>
  <r>
    <s v="21375803"/>
    <s v="TEATRO NACIONAL"/>
    <x v="23"/>
    <s v="001"/>
    <x v="56"/>
    <s v="MANT. Y REPARACION DE EQUIPO Y MOBILIARIO DE OFIC."/>
    <n v="12000000"/>
    <n v="12000000"/>
    <n v="12000000"/>
    <n v="0"/>
    <n v="0"/>
    <n v="0"/>
    <n v="2535803.52"/>
    <n v="2535803.52"/>
    <n v="9464196.4800000004"/>
    <n v="0.21131696"/>
  </r>
  <r>
    <s v="21375803"/>
    <s v="TEATRO NACIONAL"/>
    <x v="23"/>
    <s v="001"/>
    <x v="57"/>
    <s v="MANT. Y REP. DE EQUIPO DE COMPUTO Y SIST. DE INF."/>
    <n v="3250000"/>
    <n v="3250000"/>
    <n v="3250000"/>
    <n v="0"/>
    <n v="0"/>
    <n v="0"/>
    <n v="670768"/>
    <n v="670768"/>
    <n v="2579232"/>
    <n v="0.20639015384615383"/>
  </r>
  <r>
    <s v="21375803"/>
    <s v="TEATRO NACIONAL"/>
    <x v="23"/>
    <s v="001"/>
    <x v="58"/>
    <s v="MANTENIMIENTO Y REPARACION DE OTROS EQUIPOS"/>
    <n v="17700000"/>
    <n v="17700000"/>
    <n v="17700000"/>
    <n v="0"/>
    <n v="0"/>
    <n v="0"/>
    <n v="7887301.7999999998"/>
    <n v="7887301.7999999998"/>
    <n v="9812698.1999999993"/>
    <n v="0.44561027118644064"/>
  </r>
  <r>
    <s v="21375803"/>
    <s v="TEATRO NACIONAL"/>
    <x v="23"/>
    <s v="001"/>
    <x v="59"/>
    <s v="IMPUESTOS"/>
    <n v="1060000"/>
    <n v="560000"/>
    <n v="560000"/>
    <n v="0"/>
    <n v="0"/>
    <n v="0"/>
    <n v="0"/>
    <n v="0"/>
    <n v="560000"/>
    <n v="0"/>
  </r>
  <r>
    <s v="21375803"/>
    <s v="TEATRO NACIONAL"/>
    <x v="23"/>
    <s v="001"/>
    <x v="241"/>
    <s v="IMPUESTOS SOBRE LA PROPIEDAD DE BIENES INMUEBLES"/>
    <n v="60000"/>
    <n v="60000"/>
    <n v="60000"/>
    <n v="0"/>
    <n v="0"/>
    <n v="0"/>
    <n v="0"/>
    <n v="0"/>
    <n v="60000"/>
    <n v="0"/>
  </r>
  <r>
    <s v="21375803"/>
    <s v="TEATRO NACIONAL"/>
    <x v="23"/>
    <s v="001"/>
    <x v="60"/>
    <s v="OTROS IMPUESTOS"/>
    <n v="1000000"/>
    <n v="500000"/>
    <n v="500000"/>
    <n v="0"/>
    <n v="0"/>
    <n v="0"/>
    <n v="0"/>
    <n v="0"/>
    <n v="500000"/>
    <n v="0"/>
  </r>
  <r>
    <s v="21375803"/>
    <s v="TEATRO NACIONAL"/>
    <x v="23"/>
    <s v="001"/>
    <x v="61"/>
    <s v="SERVICIOS DIVERSOS"/>
    <n v="500000"/>
    <n v="100000"/>
    <n v="100000"/>
    <n v="0"/>
    <n v="0"/>
    <n v="0"/>
    <n v="0"/>
    <n v="0"/>
    <n v="100000"/>
    <n v="0"/>
  </r>
  <r>
    <s v="21375803"/>
    <s v="TEATRO NACIONAL"/>
    <x v="23"/>
    <s v="001"/>
    <x v="133"/>
    <s v="INTERESES MORATORIOS Y MULTAS"/>
    <n v="500000"/>
    <n v="100000"/>
    <n v="100000"/>
    <n v="0"/>
    <n v="0"/>
    <n v="0"/>
    <n v="0"/>
    <n v="0"/>
    <n v="100000"/>
    <n v="0"/>
  </r>
  <r>
    <s v="21375803"/>
    <s v="TEATRO NACIONAL"/>
    <x v="23"/>
    <s v="001"/>
    <x v="63"/>
    <s v="MATERIALES Y SUMINISTROS"/>
    <n v="126938001"/>
    <n v="123138001"/>
    <n v="123138001"/>
    <n v="0"/>
    <n v="0"/>
    <n v="0"/>
    <n v="47915056.439999998"/>
    <n v="46964910.990000002"/>
    <n v="75222944.560000002"/>
    <n v="0.38911673123555091"/>
  </r>
  <r>
    <s v="21375803"/>
    <s v="TEATRO NACIONAL"/>
    <x v="23"/>
    <s v="001"/>
    <x v="64"/>
    <s v="PRODUCTOS QUIMICOS Y CONEXOS"/>
    <n v="20800001"/>
    <n v="20000001"/>
    <n v="20000001"/>
    <n v="0"/>
    <n v="0"/>
    <n v="0"/>
    <n v="4409135.5999999996"/>
    <n v="4409135.5999999996"/>
    <n v="15590865.4"/>
    <n v="0.22045676897716154"/>
  </r>
  <r>
    <s v="21375803"/>
    <s v="TEATRO NACIONAL"/>
    <x v="23"/>
    <s v="001"/>
    <x v="65"/>
    <s v="COMBUSTIBLES Y LUBRICANTES"/>
    <n v="4500001"/>
    <n v="5500001"/>
    <n v="5500001"/>
    <n v="0"/>
    <n v="0"/>
    <n v="0"/>
    <n v="1756792.15"/>
    <n v="1756792.15"/>
    <n v="3743208.85"/>
    <n v="0.31941669646969151"/>
  </r>
  <r>
    <s v="21375803"/>
    <s v="TEATRO NACIONAL"/>
    <x v="23"/>
    <s v="001"/>
    <x v="67"/>
    <s v="TINTAS, PINTURAS Y DILUYENTES"/>
    <n v="10500000"/>
    <n v="10500000"/>
    <n v="10500000"/>
    <n v="0"/>
    <n v="0"/>
    <n v="0"/>
    <n v="1837879.09"/>
    <n v="1837879.09"/>
    <n v="8662120.9100000001"/>
    <n v="0.17503610380952381"/>
  </r>
  <r>
    <s v="21375803"/>
    <s v="TEATRO NACIONAL"/>
    <x v="23"/>
    <s v="001"/>
    <x v="68"/>
    <s v="OTROS PRODUCTOS QUIMICOS Y CONEXOS"/>
    <n v="5800000"/>
    <n v="4000000"/>
    <n v="4000000"/>
    <n v="0"/>
    <n v="0"/>
    <n v="0"/>
    <n v="814464.36"/>
    <n v="814464.36"/>
    <n v="3185535.64"/>
    <n v="0.20361609"/>
  </r>
  <r>
    <s v="21375803"/>
    <s v="TEATRO NACIONAL"/>
    <x v="23"/>
    <s v="001"/>
    <x v="69"/>
    <s v="ALIMENTOS Y PRODUCTOS AGROPECUARIOS"/>
    <n v="2000000"/>
    <n v="1000000"/>
    <n v="1000000"/>
    <n v="0"/>
    <n v="0"/>
    <n v="0"/>
    <n v="446182.85"/>
    <n v="446182.85"/>
    <n v="553817.15"/>
    <n v="0.44618284999999996"/>
  </r>
  <r>
    <s v="21375803"/>
    <s v="TEATRO NACIONAL"/>
    <x v="23"/>
    <s v="001"/>
    <x v="70"/>
    <s v="PRODUCTOS AGROFORESTALES"/>
    <n v="2000000"/>
    <n v="1000000"/>
    <n v="1000000"/>
    <n v="0"/>
    <n v="0"/>
    <n v="0"/>
    <n v="446182.85"/>
    <n v="446182.85"/>
    <n v="553817.15"/>
    <n v="0.44618284999999996"/>
  </r>
  <r>
    <s v="21375803"/>
    <s v="TEATRO NACIONAL"/>
    <x v="23"/>
    <s v="001"/>
    <x v="72"/>
    <s v="MATERIALES Y PROD DE USO EN LA CONSTRUC Y MANT."/>
    <n v="46800000"/>
    <n v="42500000"/>
    <n v="42500000"/>
    <n v="0"/>
    <n v="0"/>
    <n v="0"/>
    <n v="16287982.49"/>
    <n v="16287982.49"/>
    <n v="26212017.510000002"/>
    <n v="0.38324664682352944"/>
  </r>
  <r>
    <s v="21375803"/>
    <s v="TEATRO NACIONAL"/>
    <x v="23"/>
    <s v="001"/>
    <x v="73"/>
    <s v="MATERIALES Y PRODUCTOS METALICOS"/>
    <n v="14600000"/>
    <n v="14600000"/>
    <n v="14600000"/>
    <n v="0"/>
    <n v="0"/>
    <n v="0"/>
    <n v="2356227.88"/>
    <n v="2356227.88"/>
    <n v="12243772.119999999"/>
    <n v="0.16138547123287669"/>
  </r>
  <r>
    <s v="21375803"/>
    <s v="TEATRO NACIONAL"/>
    <x v="23"/>
    <s v="001"/>
    <x v="154"/>
    <s v="MATERIALES Y PRODUCTOS MINERALES Y ASFALTICOS"/>
    <n v="1000000"/>
    <n v="1000000"/>
    <n v="1000000"/>
    <n v="0"/>
    <n v="0"/>
    <n v="0"/>
    <n v="322706.98"/>
    <n v="322706.98"/>
    <n v="677293.02"/>
    <n v="0.32270697999999998"/>
  </r>
  <r>
    <s v="21375803"/>
    <s v="TEATRO NACIONAL"/>
    <x v="23"/>
    <s v="001"/>
    <x v="155"/>
    <s v="MADERA Y SUS DERIVADOS"/>
    <n v="7500000"/>
    <n v="2200000"/>
    <n v="2200000"/>
    <n v="0"/>
    <n v="0"/>
    <n v="0"/>
    <n v="2152130.2000000002"/>
    <n v="2152130.2000000002"/>
    <n v="47869.8"/>
    <n v="0.97824100000000014"/>
  </r>
  <r>
    <s v="21375803"/>
    <s v="TEATRO NACIONAL"/>
    <x v="23"/>
    <s v="001"/>
    <x v="74"/>
    <s v="MAT. Y PROD. ELECTRICOS, TELEFONICOS Y DE COMPUTO"/>
    <n v="13000000"/>
    <n v="14000000"/>
    <n v="14000000"/>
    <n v="0"/>
    <n v="0"/>
    <n v="0"/>
    <n v="6437668.9199999999"/>
    <n v="6437668.9199999999"/>
    <n v="7562331.0800000001"/>
    <n v="0.45983349428571429"/>
  </r>
  <r>
    <s v="21375803"/>
    <s v="TEATRO NACIONAL"/>
    <x v="23"/>
    <s v="001"/>
    <x v="156"/>
    <s v="MATERIALES Y PRODUCTOS DE VIDRIO"/>
    <n v="500000"/>
    <n v="500000"/>
    <n v="500000"/>
    <n v="0"/>
    <n v="0"/>
    <n v="0"/>
    <n v="0"/>
    <n v="0"/>
    <n v="500000"/>
    <n v="0"/>
  </r>
  <r>
    <s v="21375803"/>
    <s v="TEATRO NACIONAL"/>
    <x v="23"/>
    <s v="001"/>
    <x v="75"/>
    <s v="MATERIALES Y PRODUCTOS DE PLASTICO"/>
    <n v="3500000"/>
    <n v="3500000"/>
    <n v="3500000"/>
    <n v="0"/>
    <n v="0"/>
    <n v="0"/>
    <n v="2738135.2"/>
    <n v="2738135.2"/>
    <n v="761864.8"/>
    <n v="0.78232434285714292"/>
  </r>
  <r>
    <s v="21375803"/>
    <s v="TEATRO NACIONAL"/>
    <x v="23"/>
    <s v="001"/>
    <x v="76"/>
    <s v="OTROS MAT. Y PROD.DE USO EN LA CONSTRU. Y MANTENIM"/>
    <n v="6700000"/>
    <n v="6700000"/>
    <n v="6700000"/>
    <n v="0"/>
    <n v="0"/>
    <n v="0"/>
    <n v="2281113.31"/>
    <n v="2281113.31"/>
    <n v="4418886.6900000004"/>
    <n v="0.34046467313432838"/>
  </r>
  <r>
    <s v="21375803"/>
    <s v="TEATRO NACIONAL"/>
    <x v="23"/>
    <s v="001"/>
    <x v="77"/>
    <s v="HERRAMIENTAS, REPUESTOS Y ACCESORIOS"/>
    <n v="10000000"/>
    <n v="14000000"/>
    <n v="14000000"/>
    <n v="0"/>
    <n v="0"/>
    <n v="0"/>
    <n v="8804952.25"/>
    <n v="8638192.0700000003"/>
    <n v="5195047.75"/>
    <n v="0.62892516071428572"/>
  </r>
  <r>
    <s v="21375803"/>
    <s v="TEATRO NACIONAL"/>
    <x v="23"/>
    <s v="001"/>
    <x v="78"/>
    <s v="HERRAMIENTAS E INSTRUMENTOS"/>
    <n v="7000000"/>
    <n v="7000000"/>
    <n v="7000000"/>
    <n v="0"/>
    <n v="0"/>
    <n v="0"/>
    <n v="3079995.64"/>
    <n v="3079995.64"/>
    <n v="3920004.36"/>
    <n v="0.43999937714285714"/>
  </r>
  <r>
    <s v="21375803"/>
    <s v="TEATRO NACIONAL"/>
    <x v="23"/>
    <s v="001"/>
    <x v="79"/>
    <s v="REPUESTOS Y ACCESORIOS"/>
    <n v="3000000"/>
    <n v="7000000"/>
    <n v="7000000"/>
    <n v="0"/>
    <n v="0"/>
    <n v="0"/>
    <n v="5724956.6100000003"/>
    <n v="5558196.4299999997"/>
    <n v="1275043.3899999999"/>
    <n v="0.81785094428571437"/>
  </r>
  <r>
    <s v="21375803"/>
    <s v="TEATRO NACIONAL"/>
    <x v="23"/>
    <s v="001"/>
    <x v="80"/>
    <s v="UTILES, MATERIALES Y SUMINISTROS DIVERSOS"/>
    <n v="47338000"/>
    <n v="45638000"/>
    <n v="45638000"/>
    <n v="0"/>
    <n v="0"/>
    <n v="0"/>
    <n v="17966803.25"/>
    <n v="17183417.98"/>
    <n v="27671196.75"/>
    <n v="0.39368077588851397"/>
  </r>
  <r>
    <s v="21375803"/>
    <s v="TEATRO NACIONAL"/>
    <x v="23"/>
    <s v="001"/>
    <x v="81"/>
    <s v="UTILES Y MATERIALES DE OFICINA Y COMPUTO"/>
    <n v="3050000"/>
    <n v="3050000"/>
    <n v="3050000"/>
    <n v="0"/>
    <n v="0"/>
    <n v="0"/>
    <n v="0"/>
    <n v="0"/>
    <n v="3050000"/>
    <n v="0"/>
  </r>
  <r>
    <s v="21375803"/>
    <s v="TEATRO NACIONAL"/>
    <x v="23"/>
    <s v="001"/>
    <x v="82"/>
    <s v="UTILES Y MATERIALES MEDICO, HOSPITALARIO Y DE INV."/>
    <n v="1500000"/>
    <n v="1500000"/>
    <n v="1500000"/>
    <n v="0"/>
    <n v="0"/>
    <n v="0"/>
    <n v="519837.6"/>
    <n v="503202.14"/>
    <n v="980162.4"/>
    <n v="0.34655839999999999"/>
  </r>
  <r>
    <s v="21375803"/>
    <s v="TEATRO NACIONAL"/>
    <x v="23"/>
    <s v="001"/>
    <x v="83"/>
    <s v="PRODUCTOS DE PAPEL, CARTON E IMPRESOS"/>
    <n v="6000000"/>
    <n v="5500000"/>
    <n v="5500000"/>
    <n v="0"/>
    <n v="0"/>
    <n v="0"/>
    <n v="2668489.25"/>
    <n v="2640034.48"/>
    <n v="2831510.75"/>
    <n v="0.48517986363636362"/>
  </r>
  <r>
    <s v="21375803"/>
    <s v="TEATRO NACIONAL"/>
    <x v="23"/>
    <s v="001"/>
    <x v="84"/>
    <s v="TEXTILES Y VESTUARIO"/>
    <n v="3600000"/>
    <n v="4600000"/>
    <n v="4600000"/>
    <n v="0"/>
    <n v="0"/>
    <n v="0"/>
    <n v="877060.8"/>
    <n v="877060.8"/>
    <n v="3722939.2"/>
    <n v="0.19066539130434784"/>
  </r>
  <r>
    <s v="21375803"/>
    <s v="TEATRO NACIONAL"/>
    <x v="23"/>
    <s v="001"/>
    <x v="85"/>
    <s v="UTILES Y MATERIALES DE LIMPIEZA"/>
    <n v="19488000"/>
    <n v="17488000"/>
    <n v="17488000"/>
    <n v="0"/>
    <n v="0"/>
    <n v="0"/>
    <n v="10721408.560000001"/>
    <n v="10167437.949999999"/>
    <n v="6766591.4400000004"/>
    <n v="0.61307231015553521"/>
  </r>
  <r>
    <s v="21375803"/>
    <s v="TEATRO NACIONAL"/>
    <x v="23"/>
    <s v="001"/>
    <x v="86"/>
    <s v="UTILES Y MATERIALES DE RESGUARDO Y SEGURIDAD"/>
    <n v="7000000"/>
    <n v="7300000"/>
    <n v="7300000"/>
    <n v="0"/>
    <n v="0"/>
    <n v="0"/>
    <n v="2440178.5"/>
    <n v="2440178.5"/>
    <n v="4859821.5"/>
    <n v="0.33427102739726028"/>
  </r>
  <r>
    <s v="21375803"/>
    <s v="TEATRO NACIONAL"/>
    <x v="23"/>
    <s v="001"/>
    <x v="87"/>
    <s v="OTROS UTILES, MATERIALES Y SUMINISTROS DIVERSOS"/>
    <n v="6700000"/>
    <n v="6200000"/>
    <n v="6200000"/>
    <n v="0"/>
    <n v="0"/>
    <n v="0"/>
    <n v="739828.54"/>
    <n v="555504.11"/>
    <n v="5460171.46"/>
    <n v="0.11932718387096775"/>
  </r>
  <r>
    <s v="21375803"/>
    <s v="TEATRO NACIONAL"/>
    <x v="23"/>
    <s v="001"/>
    <x v="271"/>
    <s v="INTERESES Y COMISIONES"/>
    <n v="500000"/>
    <n v="500000"/>
    <n v="500000"/>
    <n v="0"/>
    <n v="0"/>
    <n v="0"/>
    <n v="0"/>
    <n v="0"/>
    <n v="500000"/>
    <n v="0"/>
  </r>
  <r>
    <s v="21375803"/>
    <s v="TEATRO NACIONAL"/>
    <x v="23"/>
    <s v="001"/>
    <x v="272"/>
    <s v="COMISIONES Y OTROS GASTOS"/>
    <n v="500000"/>
    <n v="500000"/>
    <n v="500000"/>
    <n v="0"/>
    <n v="0"/>
    <n v="0"/>
    <n v="0"/>
    <n v="0"/>
    <n v="500000"/>
    <n v="0"/>
  </r>
  <r>
    <s v="21375803"/>
    <s v="TEATRO NACIONAL"/>
    <x v="23"/>
    <s v="001"/>
    <x v="273"/>
    <s v="DIFERENCIAS POR TIPO DE CAMBIO"/>
    <n v="500000"/>
    <n v="500000"/>
    <n v="500000"/>
    <n v="0"/>
    <n v="0"/>
    <n v="0"/>
    <n v="0"/>
    <n v="0"/>
    <n v="500000"/>
    <n v="0"/>
  </r>
  <r>
    <s v="21375803"/>
    <s v="TEATRO NACIONAL"/>
    <x v="23"/>
    <s v="001"/>
    <x v="88"/>
    <s v="TRANSFERENCIAS CORRIENTES"/>
    <n v="121484066"/>
    <n v="77396733"/>
    <n v="77396733"/>
    <n v="0"/>
    <n v="0"/>
    <n v="0"/>
    <n v="42657704.100000001"/>
    <n v="36176375.130000003"/>
    <n v="34739028.899999999"/>
    <n v="0.55115639183374832"/>
  </r>
  <r>
    <s v="21375803"/>
    <s v="TEATRO NACIONAL"/>
    <x v="23"/>
    <s v="001"/>
    <x v="89"/>
    <s v="TRANSFERENCIAS CORRIENTES AL SECTOR PUBLICO"/>
    <n v="20534066"/>
    <n v="18946733"/>
    <n v="18946733"/>
    <n v="0"/>
    <n v="0"/>
    <n v="0"/>
    <n v="15933479.17"/>
    <n v="14386004.08"/>
    <n v="3013253.83"/>
    <n v="0.8409618254503296"/>
  </r>
  <r>
    <s v="21375803"/>
    <s v="TEATRO NACIONAL"/>
    <x v="23"/>
    <s v="001"/>
    <x v="274"/>
    <s v="CCSS CONTRIBUCION ESTATAL SEGURO PENSIONES (CONTRIBUCION ESTATAL AL SEGURO DE PENSIONES, SEGUN LEY NO. 17 DEL 22 DE OCTUBRE DE 1943, LEY"/>
    <n v="17713452"/>
    <n v="16344159"/>
    <n v="16344159"/>
    <n v="0"/>
    <n v="0"/>
    <n v="0"/>
    <n v="13749582.07"/>
    <n v="12414655.949999999"/>
    <n v="2594576.9300000002"/>
    <n v="0.84125356771186577"/>
  </r>
  <r>
    <s v="21375803"/>
    <s v="TEATRO NACIONAL"/>
    <x v="23"/>
    <s v="001"/>
    <x v="275"/>
    <s v="CCSS CONTRIBUCION ESTATAL SEGURO SALUD (CONTRIBUCION ESTATAL AL SEGURO DE SALUD, SEGUN LEY NO. 17 DEL 22 DE OCTUBRE DE 1943, LEY"/>
    <n v="2820614"/>
    <n v="2602574"/>
    <n v="2602574"/>
    <n v="0"/>
    <n v="0"/>
    <n v="0"/>
    <n v="2183897.1"/>
    <n v="1971348.13"/>
    <n v="418676.9"/>
    <n v="0.83912968468908089"/>
  </r>
  <r>
    <s v="21375803"/>
    <s v="TEATRO NACIONAL"/>
    <x v="23"/>
    <s v="001"/>
    <x v="93"/>
    <s v="TRANSFERENCIAS CORRIENTES A PERSONAS"/>
    <n v="3350000"/>
    <n v="3350000"/>
    <n v="3350000"/>
    <n v="0"/>
    <n v="0"/>
    <n v="0"/>
    <n v="750000"/>
    <n v="0"/>
    <n v="2600000"/>
    <n v="0.22388059701492538"/>
  </r>
  <r>
    <s v="21375803"/>
    <s v="TEATRO NACIONAL"/>
    <x v="23"/>
    <s v="001"/>
    <x v="95"/>
    <s v="OTRAS TRANSFERENCIAS A PERSONAS"/>
    <n v="3350000"/>
    <n v="3350000"/>
    <n v="3350000"/>
    <n v="0"/>
    <n v="0"/>
    <n v="0"/>
    <n v="750000"/>
    <n v="0"/>
    <n v="2600000"/>
    <n v="0.22388059701492538"/>
  </r>
  <r>
    <s v="21375803"/>
    <s v="TEATRO NACIONAL"/>
    <x v="23"/>
    <s v="001"/>
    <x v="96"/>
    <s v="PRESTACIONES"/>
    <n v="19500000"/>
    <n v="17000000"/>
    <n v="17000000"/>
    <n v="0"/>
    <n v="0"/>
    <n v="0"/>
    <n v="15409135.380000001"/>
    <n v="11225281.5"/>
    <n v="1590864.62"/>
    <n v="0.90641972823529415"/>
  </r>
  <r>
    <s v="21375803"/>
    <s v="TEATRO NACIONAL"/>
    <x v="23"/>
    <s v="001"/>
    <x v="97"/>
    <s v="PRESTACIONES LEGALES"/>
    <n v="10500000"/>
    <n v="8000000"/>
    <n v="8000000"/>
    <n v="0"/>
    <n v="0"/>
    <n v="0"/>
    <n v="7867009.3600000003"/>
    <n v="3892800.64"/>
    <n v="132990.64000000001"/>
    <n v="0.98337616999999999"/>
  </r>
  <r>
    <s v="21375803"/>
    <s v="TEATRO NACIONAL"/>
    <x v="23"/>
    <s v="001"/>
    <x v="98"/>
    <s v="OTRAS PRESTACIONES"/>
    <n v="9000000"/>
    <n v="9000000"/>
    <n v="9000000"/>
    <n v="0"/>
    <n v="0"/>
    <n v="0"/>
    <n v="7542126.0199999996"/>
    <n v="7332480.8600000003"/>
    <n v="1457873.98"/>
    <n v="0.83801400222222222"/>
  </r>
  <r>
    <s v="21375803"/>
    <s v="TEATRO NACIONAL"/>
    <x v="23"/>
    <s v="001"/>
    <x v="103"/>
    <s v="OTRAS TRANSFERENCIAS CORRIENTES AL SECTOR PRIVADO"/>
    <n v="78100000"/>
    <n v="38100000"/>
    <n v="38100000"/>
    <n v="0"/>
    <n v="0"/>
    <n v="0"/>
    <n v="10565089.550000001"/>
    <n v="10565089.550000001"/>
    <n v="27534910.449999999"/>
    <n v="0.27729893832021002"/>
  </r>
  <r>
    <s v="21375803"/>
    <s v="TEATRO NACIONAL"/>
    <x v="23"/>
    <s v="001"/>
    <x v="104"/>
    <s v="INDEMNIZACIONES"/>
    <n v="77100000"/>
    <n v="37100000"/>
    <n v="37100000"/>
    <n v="0"/>
    <n v="0"/>
    <n v="0"/>
    <n v="10565089.550000001"/>
    <n v="10565089.550000001"/>
    <n v="26534910.449999999"/>
    <n v="0.28477330323450134"/>
  </r>
  <r>
    <s v="21375803"/>
    <s v="TEATRO NACIONAL"/>
    <x v="23"/>
    <s v="001"/>
    <x v="276"/>
    <s v="REINTEGROS O DEVOLUCIONES"/>
    <n v="1000000"/>
    <n v="1000000"/>
    <n v="1000000"/>
    <n v="0"/>
    <n v="0"/>
    <n v="0"/>
    <n v="0"/>
    <n v="0"/>
    <n v="1000000"/>
    <n v="0"/>
  </r>
  <r>
    <s v="21375803"/>
    <s v="TEATRO NACIONAL"/>
    <x v="23"/>
    <s v="280"/>
    <x v="111"/>
    <s v="BIENES DURADEROS"/>
    <n v="507106908"/>
    <n v="507106908"/>
    <n v="507106908"/>
    <n v="0"/>
    <n v="0"/>
    <n v="0"/>
    <n v="206852670.06999999"/>
    <n v="195020762.96000001"/>
    <n v="300254237.93000001"/>
    <n v="0.40790741913931883"/>
  </r>
  <r>
    <s v="21375803"/>
    <s v="TEATRO NACIONAL"/>
    <x v="23"/>
    <s v="280"/>
    <x v="112"/>
    <s v="MAQUINARIA, EQUIPO Y MOBILIARIO"/>
    <n v="125250000"/>
    <n v="125250000"/>
    <n v="125250000"/>
    <n v="0"/>
    <n v="0"/>
    <n v="0"/>
    <n v="80468590.349999994"/>
    <n v="74877696.719999999"/>
    <n v="44781409.649999999"/>
    <n v="0.64246379520958075"/>
  </r>
  <r>
    <s v="21375803"/>
    <s v="TEATRO NACIONAL"/>
    <x v="23"/>
    <s v="280"/>
    <x v="171"/>
    <s v="MAQUINARIA Y EQUIPO PARA LA PRODUCCION"/>
    <n v="12000000"/>
    <n v="2000000"/>
    <n v="2000000"/>
    <n v="0"/>
    <n v="0"/>
    <n v="0"/>
    <n v="430425.24"/>
    <n v="422807.08"/>
    <n v="1569574.76"/>
    <n v="0.21521261999999999"/>
  </r>
  <r>
    <s v="21375803"/>
    <s v="TEATRO NACIONAL"/>
    <x v="23"/>
    <s v="280"/>
    <x v="114"/>
    <s v="EQUIPO DE COMUNICACION"/>
    <n v="35200000"/>
    <n v="45200000"/>
    <n v="45200000"/>
    <n v="0"/>
    <n v="0"/>
    <n v="0"/>
    <n v="17679335.219999999"/>
    <n v="17672713.010000002"/>
    <n v="27520664.780000001"/>
    <n v="0.39113573495575221"/>
  </r>
  <r>
    <s v="21375803"/>
    <s v="TEATRO NACIONAL"/>
    <x v="23"/>
    <s v="280"/>
    <x v="115"/>
    <s v="EQUIPO Y MOBILIARIO DE OFICINA"/>
    <n v="8050000"/>
    <n v="8050000"/>
    <n v="8050000"/>
    <n v="0"/>
    <n v="0"/>
    <n v="0"/>
    <n v="7965711.6399999997"/>
    <n v="7965711.6399999997"/>
    <n v="84288.36"/>
    <n v="0.98952939627329184"/>
  </r>
  <r>
    <s v="21375803"/>
    <s v="TEATRO NACIONAL"/>
    <x v="23"/>
    <s v="280"/>
    <x v="116"/>
    <s v="EQUIPO Y PROGRAMAS DE COMPUTO"/>
    <n v="20000000"/>
    <n v="20000000"/>
    <n v="20000000"/>
    <n v="0"/>
    <n v="0"/>
    <n v="0"/>
    <n v="13062570.92"/>
    <n v="8217226.4699999997"/>
    <n v="6937429.0800000001"/>
    <n v="0.65312854600000003"/>
  </r>
  <r>
    <s v="21375803"/>
    <s v="TEATRO NACIONAL"/>
    <x v="23"/>
    <s v="280"/>
    <x v="198"/>
    <s v="EQUIPO SANITARIO, DE LABORATORIO E INVESTIGACION"/>
    <n v="5000000"/>
    <n v="5000000"/>
    <n v="5000000"/>
    <n v="0"/>
    <n v="0"/>
    <n v="0"/>
    <n v="0"/>
    <n v="0"/>
    <n v="5000000"/>
    <n v="0"/>
  </r>
  <r>
    <s v="21375803"/>
    <s v="TEATRO NACIONAL"/>
    <x v="23"/>
    <s v="280"/>
    <x v="134"/>
    <s v="MAQUINARIA, EQUIPO Y MOBILIARIO DIVERSO"/>
    <n v="45000000"/>
    <n v="45000000"/>
    <n v="45000000"/>
    <n v="0"/>
    <n v="0"/>
    <n v="0"/>
    <n v="41330547.329999998"/>
    <n v="40599238.520000003"/>
    <n v="3669452.67"/>
    <n v="0.91845660733333334"/>
  </r>
  <r>
    <s v="21375803"/>
    <s v="TEATRO NACIONAL"/>
    <x v="23"/>
    <s v="280"/>
    <x v="118"/>
    <s v="CONSTRUCCIONES, ADICIONES Y MEJORAS"/>
    <n v="366856908"/>
    <n v="366856908"/>
    <n v="366856908"/>
    <n v="0"/>
    <n v="0"/>
    <n v="0"/>
    <n v="114279295.87"/>
    <n v="114133400.04000001"/>
    <n v="252577612.13"/>
    <n v="0.31150918349341811"/>
  </r>
  <r>
    <s v="21375803"/>
    <s v="TEATRO NACIONAL"/>
    <x v="23"/>
    <s v="280"/>
    <x v="172"/>
    <s v="EDIFICIOS"/>
    <n v="366856908"/>
    <n v="366856908"/>
    <n v="366856908"/>
    <n v="0"/>
    <n v="0"/>
    <n v="0"/>
    <n v="114279295.87"/>
    <n v="114133400.04000001"/>
    <n v="252577612.13"/>
    <n v="0.31150918349341811"/>
  </r>
  <r>
    <s v="21375803"/>
    <s v="TEATRO NACIONAL"/>
    <x v="23"/>
    <s v="280"/>
    <x v="120"/>
    <s v="BIENES DURADEROS DIVERSOS"/>
    <n v="15000000"/>
    <n v="15000000"/>
    <n v="15000000"/>
    <n v="0"/>
    <n v="0"/>
    <n v="0"/>
    <n v="12104783.85"/>
    <n v="6009666.2000000002"/>
    <n v="2895216.15"/>
    <n v="0.80698559000000003"/>
  </r>
  <r>
    <s v="21375803"/>
    <s v="TEATRO NACIONAL"/>
    <x v="23"/>
    <s v="280"/>
    <x v="121"/>
    <s v="BIENES INTANGIBLES"/>
    <n v="15000000"/>
    <n v="15000000"/>
    <n v="15000000"/>
    <n v="0"/>
    <n v="0"/>
    <n v="0"/>
    <n v="12104783.85"/>
    <n v="6009666.2000000002"/>
    <n v="2895216.15"/>
    <n v="0.80698559000000003"/>
  </r>
  <r>
    <s v="21375804"/>
    <s v="TEATRO POPULAR MELICO SALAZAR"/>
    <x v="24"/>
    <s v="001"/>
    <x v="0"/>
    <s v=""/>
    <n v="3418259259"/>
    <n v="3349893226"/>
    <n v="3349893226"/>
    <n v="0"/>
    <n v="0"/>
    <n v="0"/>
    <n v="2711846641.3000002"/>
    <n v="2658463640.7800002"/>
    <n v="638046584.70000005"/>
    <n v="0.80953226217843643"/>
  </r>
  <r>
    <s v="21375804"/>
    <s v="TEATRO POPULAR MELICO SALAZAR"/>
    <x v="24"/>
    <s v="001"/>
    <x v="1"/>
    <s v="REMUNERACIONES"/>
    <n v="1917905053"/>
    <n v="1848605447"/>
    <n v="1848605447"/>
    <n v="0"/>
    <n v="0"/>
    <n v="0"/>
    <n v="1537647785.1800001"/>
    <n v="1486331625.1199999"/>
    <n v="310957661.81999999"/>
    <n v="0.83178797708043328"/>
  </r>
  <r>
    <s v="21375804"/>
    <s v="TEATRO POPULAR MELICO SALAZAR"/>
    <x v="24"/>
    <s v="001"/>
    <x v="2"/>
    <s v="REMUNERACIONES BASICAS"/>
    <n v="842359090"/>
    <n v="849931334"/>
    <n v="849931334"/>
    <n v="0"/>
    <n v="0"/>
    <n v="0"/>
    <n v="732792193.19000006"/>
    <n v="713806813.42999995"/>
    <n v="117139140.81"/>
    <n v="0.8621781123673693"/>
  </r>
  <r>
    <s v="21375804"/>
    <s v="TEATRO POPULAR MELICO SALAZAR"/>
    <x v="24"/>
    <s v="001"/>
    <x v="3"/>
    <s v="SUELDOS PARA CARGOS FIJOS"/>
    <n v="842359090"/>
    <n v="849931334"/>
    <n v="849931334"/>
    <n v="0"/>
    <n v="0"/>
    <n v="0"/>
    <n v="732792193.19000006"/>
    <n v="713806813.42999995"/>
    <n v="117139140.81"/>
    <n v="0.8621781123673693"/>
  </r>
  <r>
    <s v="21375804"/>
    <s v="TEATRO POPULAR MELICO SALAZAR"/>
    <x v="24"/>
    <s v="001"/>
    <x v="5"/>
    <s v="REMUNERACIONES EVENTUALES"/>
    <n v="133500000"/>
    <n v="111200323"/>
    <n v="111200323"/>
    <n v="0"/>
    <n v="0"/>
    <n v="0"/>
    <n v="99140522.090000004"/>
    <n v="99140522.090000004"/>
    <n v="12059800.91"/>
    <n v="0.89154886798305433"/>
  </r>
  <r>
    <s v="21375804"/>
    <s v="TEATRO POPULAR MELICO SALAZAR"/>
    <x v="24"/>
    <s v="001"/>
    <x v="6"/>
    <s v="TIEMPO EXTRAORDINARIO"/>
    <n v="133500000"/>
    <n v="111200323"/>
    <n v="111200323"/>
    <n v="0"/>
    <n v="0"/>
    <n v="0"/>
    <n v="99140522.090000004"/>
    <n v="99140522.090000004"/>
    <n v="12059800.91"/>
    <n v="0.89154886798305433"/>
  </r>
  <r>
    <s v="21375804"/>
    <s v="TEATRO POPULAR MELICO SALAZAR"/>
    <x v="24"/>
    <s v="001"/>
    <x v="7"/>
    <s v="INCENTIVOS SALARIALES"/>
    <n v="635180267"/>
    <n v="587435892"/>
    <n v="587435892"/>
    <n v="0"/>
    <n v="0"/>
    <n v="0"/>
    <n v="439373686"/>
    <n v="439373686"/>
    <n v="148062206"/>
    <n v="0.7479517203215087"/>
  </r>
  <r>
    <s v="21375804"/>
    <s v="TEATRO POPULAR MELICO SALAZAR"/>
    <x v="24"/>
    <s v="001"/>
    <x v="8"/>
    <s v="RETRIBUCION POR AÑOS SERVIDOS"/>
    <n v="255600000"/>
    <n v="219031839"/>
    <n v="219031839"/>
    <n v="0"/>
    <n v="0"/>
    <n v="0"/>
    <n v="199583122.53999999"/>
    <n v="199583122.53999999"/>
    <n v="19448716.460000001"/>
    <n v="0.91120598471530889"/>
  </r>
  <r>
    <s v="21375804"/>
    <s v="TEATRO POPULAR MELICO SALAZAR"/>
    <x v="24"/>
    <s v="001"/>
    <x v="9"/>
    <s v="RESTRICCION AL EJERCICIO LIBERAL DE LA PROFESION"/>
    <n v="121733660"/>
    <n v="116056102"/>
    <n v="116056102"/>
    <n v="0"/>
    <n v="0"/>
    <n v="0"/>
    <n v="106830771.14"/>
    <n v="106830771.14"/>
    <n v="9225330.8599999994"/>
    <n v="0.92050973019927895"/>
  </r>
  <r>
    <s v="21375804"/>
    <s v="TEATRO POPULAR MELICO SALAZAR"/>
    <x v="24"/>
    <s v="001"/>
    <x v="10"/>
    <s v="DECIMOTERCER MES"/>
    <n v="122144121"/>
    <n v="118111191"/>
    <n v="118111191"/>
    <n v="0"/>
    <n v="0"/>
    <n v="0"/>
    <n v="5365413.68"/>
    <n v="5365413.68"/>
    <n v="112745777.31999999"/>
    <n v="4.5426801936151839E-2"/>
  </r>
  <r>
    <s v="21375804"/>
    <s v="TEATRO POPULAR MELICO SALAZAR"/>
    <x v="24"/>
    <s v="001"/>
    <x v="11"/>
    <s v="SALARIO ESCOLAR"/>
    <n v="101102486"/>
    <n v="101102486"/>
    <n v="101102486"/>
    <n v="0"/>
    <n v="0"/>
    <n v="0"/>
    <n v="98348507"/>
    <n v="98348507"/>
    <n v="2753979"/>
    <n v="0.97276052143762326"/>
  </r>
  <r>
    <s v="21375804"/>
    <s v="TEATRO POPULAR MELICO SALAZAR"/>
    <x v="24"/>
    <s v="001"/>
    <x v="12"/>
    <s v="OTROS INCENTIVOS SALARIALES"/>
    <n v="34600000"/>
    <n v="33134274"/>
    <n v="33134274"/>
    <n v="0"/>
    <n v="0"/>
    <n v="0"/>
    <n v="29245871.640000001"/>
    <n v="29245871.640000001"/>
    <n v="3888402.36"/>
    <n v="0.88264712364001097"/>
  </r>
  <r>
    <s v="21375804"/>
    <s v="TEATRO POPULAR MELICO SALAZAR"/>
    <x v="24"/>
    <s v="001"/>
    <x v="13"/>
    <s v="CONTRIB. PATRONALES AL DES. Y LA SEGURIDAD SOCIAL"/>
    <n v="145167287"/>
    <n v="139849746"/>
    <n v="139849746"/>
    <n v="0"/>
    <n v="0"/>
    <n v="0"/>
    <n v="123225789.23999999"/>
    <n v="106462713.95999999"/>
    <n v="16623956.76"/>
    <n v="0.88112987520191843"/>
  </r>
  <r>
    <s v="21375804"/>
    <s v="TEATRO POPULAR MELICO SALAZAR"/>
    <x v="24"/>
    <s v="001"/>
    <x v="277"/>
    <s v="CCSS CONTRIBUCION PATRONAL SEGURO SALUD (CONTRIBUCION PATRONAL SEGURO DE SALUD, SEGUN LEY NO. 17 DEL 22 DE OCTUBRE DE 1943, LEY"/>
    <n v="137722810"/>
    <n v="132677964"/>
    <n v="132677964"/>
    <n v="0"/>
    <n v="0"/>
    <n v="0"/>
    <n v="116908850.91"/>
    <n v="100930260.05"/>
    <n v="15769113.09"/>
    <n v="0.88114745949824791"/>
  </r>
  <r>
    <s v="21375804"/>
    <s v="TEATRO POPULAR MELICO SALAZAR"/>
    <x v="24"/>
    <s v="001"/>
    <x v="278"/>
    <s v="BANCO POPULAR Y DE DESARROLLO COMUNAL. (BPDC) (SEGUN LEY NO. 4351 DEL 11 DE JULIO DE 1969, LEY ORGANICA DEL B.P.D.C. FINANCIADO EN PARTE POR LA"/>
    <n v="7444477"/>
    <n v="7171782"/>
    <n v="7171782"/>
    <n v="0"/>
    <n v="0"/>
    <n v="0"/>
    <n v="6316938.3300000001"/>
    <n v="5532453.9100000001"/>
    <n v="854843.67"/>
    <n v="0.88080456572717913"/>
  </r>
  <r>
    <s v="21375804"/>
    <s v="TEATRO POPULAR MELICO SALAZAR"/>
    <x v="24"/>
    <s v="001"/>
    <x v="16"/>
    <s v="CONTRIB PATRONALES A FOND PENS Y OTROS FOND CAPIT."/>
    <n v="161698409"/>
    <n v="160188152"/>
    <n v="160188152"/>
    <n v="0"/>
    <n v="0"/>
    <n v="0"/>
    <n v="143115594.66"/>
    <n v="127547889.64"/>
    <n v="17072557.34"/>
    <n v="0.89342184720378071"/>
  </r>
  <r>
    <s v="21375804"/>
    <s v="TEATRO POPULAR MELICO SALAZAR"/>
    <x v="24"/>
    <s v="001"/>
    <x v="279"/>
    <s v="CCSS CONTRIBUCION PATRONAL SEGURO PENSIONES (CONTRIBUCION PATRONAL SEGURO DE PENSIONES, SEGUN LEY NO. 17 DEL 22 DE OCTUBRE DE 1943, LEY"/>
    <n v="80698122"/>
    <n v="77742115"/>
    <n v="77742115"/>
    <n v="0"/>
    <n v="0"/>
    <n v="0"/>
    <n v="68512784.209999993"/>
    <n v="60005421.920000002"/>
    <n v="9229330.7899999991"/>
    <n v="0.88128274115001881"/>
  </r>
  <r>
    <s v="21375804"/>
    <s v="TEATRO POPULAR MELICO SALAZAR"/>
    <x v="24"/>
    <s v="001"/>
    <x v="280"/>
    <s v="CCSS APORTE PATRONAL REGIMEN PENSIONES (APORTE PATRONAL AL REGIMEN DE PENSIONES, SEGUN LEY DE PROTECCION AL TRABAJADOR NO. 7983 DEL 16"/>
    <n v="44666858"/>
    <n v="43030691"/>
    <n v="43030691"/>
    <n v="0"/>
    <n v="0"/>
    <n v="0"/>
    <n v="37901575.960000001"/>
    <n v="33194673.48"/>
    <n v="5129115.04"/>
    <n v="0.88080333081334905"/>
  </r>
  <r>
    <s v="21375804"/>
    <s v="TEATRO POPULAR MELICO SALAZAR"/>
    <x v="24"/>
    <s v="001"/>
    <x v="281"/>
    <s v="CCSS APORTE PATRONAL FONDO CAPITALIZACION LABORAL (APORTE PATRONAL AL FONDO DE CAPITALIZACION LABORAL, SEGUN LEY DE PROTECCION AL TRABAJADOR"/>
    <n v="22333429"/>
    <n v="21515346"/>
    <n v="21515346"/>
    <n v="0"/>
    <n v="0"/>
    <n v="0"/>
    <n v="18950775.989999998"/>
    <n v="16597335.74"/>
    <n v="2564570.0099999998"/>
    <n v="0.8808027530675081"/>
  </r>
  <r>
    <s v="21375804"/>
    <s v="TEATRO POPULAR MELICO SALAZAR"/>
    <x v="24"/>
    <s v="001"/>
    <x v="282"/>
    <s v="ASOCIACION DE EMPLEADOS DEL MINISTERIO DE CULTURA Y JUVENTUD (ASEMICULTURA). (APORTE PATRONAL A LA ASOCIACION DE EMPLEADOS DEL MINISTERIO DE CULTURA"/>
    <n v="14000000"/>
    <n v="17900000"/>
    <n v="17900000"/>
    <n v="0"/>
    <n v="0"/>
    <n v="0"/>
    <n v="17750458.5"/>
    <n v="17750458.5"/>
    <n v="149541.5"/>
    <n v="0.99164572625698322"/>
  </r>
  <r>
    <s v="21375804"/>
    <s v="TEATRO POPULAR MELICO SALAZAR"/>
    <x v="24"/>
    <s v="001"/>
    <x v="21"/>
    <s v="SERVICIOS"/>
    <n v="749457789"/>
    <n v="749457789"/>
    <n v="749457789"/>
    <n v="0"/>
    <n v="0"/>
    <n v="0"/>
    <n v="556588256.49000001"/>
    <n v="555414531.24000001"/>
    <n v="192869532.50999999"/>
    <n v="0.74265457596038142"/>
  </r>
  <r>
    <s v="21375804"/>
    <s v="TEATRO POPULAR MELICO SALAZAR"/>
    <x v="24"/>
    <s v="001"/>
    <x v="22"/>
    <s v="ALQUILERES"/>
    <n v="89711422"/>
    <n v="87519836"/>
    <n v="87519836"/>
    <n v="0"/>
    <n v="0"/>
    <n v="0"/>
    <n v="72506578.370000005"/>
    <n v="72380859.75"/>
    <n v="15013257.630000001"/>
    <n v="0.82845880069976374"/>
  </r>
  <r>
    <s v="21375804"/>
    <s v="TEATRO POPULAR MELICO SALAZAR"/>
    <x v="24"/>
    <s v="001"/>
    <x v="166"/>
    <s v="ALQUILER DE EDIFICIOS, LOCALES Y TERRENOS"/>
    <n v="53671000"/>
    <n v="53671000"/>
    <n v="53671000"/>
    <n v="0"/>
    <n v="0"/>
    <n v="0"/>
    <n v="47244938.399999999"/>
    <n v="47168920.799999997"/>
    <n v="6426061.5999999996"/>
    <n v="0.88026938942818278"/>
  </r>
  <r>
    <s v="21375804"/>
    <s v="TEATRO POPULAR MELICO SALAZAR"/>
    <x v="24"/>
    <s v="001"/>
    <x v="23"/>
    <s v="ALQUILER DE EQUIPO DE COMPUTO"/>
    <n v="36040422"/>
    <n v="33848836"/>
    <n v="33848836"/>
    <n v="0"/>
    <n v="0"/>
    <n v="0"/>
    <n v="25261639.969999999"/>
    <n v="25211938.949999999"/>
    <n v="8587196.0299999993"/>
    <n v="0.74630749400067997"/>
  </r>
  <r>
    <s v="21375804"/>
    <s v="TEATRO POPULAR MELICO SALAZAR"/>
    <x v="24"/>
    <s v="001"/>
    <x v="24"/>
    <s v="SERVICIOS BASICOS"/>
    <n v="81560000"/>
    <n v="93616496"/>
    <n v="93616496"/>
    <n v="0"/>
    <n v="0"/>
    <n v="0"/>
    <n v="74932956.849999994"/>
    <n v="74932956.849999994"/>
    <n v="18683539.149999999"/>
    <n v="0.80042471200802046"/>
  </r>
  <r>
    <s v="21375804"/>
    <s v="TEATRO POPULAR MELICO SALAZAR"/>
    <x v="24"/>
    <s v="001"/>
    <x v="25"/>
    <s v="SERVICIO DE AGUA Y ALCANTARILLADO"/>
    <n v="12000000"/>
    <n v="24056496"/>
    <n v="24056496"/>
    <n v="0"/>
    <n v="0"/>
    <n v="0"/>
    <n v="16094209"/>
    <n v="16094209"/>
    <n v="7962287"/>
    <n v="0.66901717523616078"/>
  </r>
  <r>
    <s v="21375804"/>
    <s v="TEATRO POPULAR MELICO SALAZAR"/>
    <x v="24"/>
    <s v="001"/>
    <x v="26"/>
    <s v="SERVICIO DE ENERGIA ELECTRICA"/>
    <n v="40000000"/>
    <n v="40000000"/>
    <n v="40000000"/>
    <n v="0"/>
    <n v="0"/>
    <n v="0"/>
    <n v="34259069.420000002"/>
    <n v="34259069.420000002"/>
    <n v="5740930.5800000001"/>
    <n v="0.85647673550000003"/>
  </r>
  <r>
    <s v="21375804"/>
    <s v="TEATRO POPULAR MELICO SALAZAR"/>
    <x v="24"/>
    <s v="001"/>
    <x v="28"/>
    <s v="SERVICIO DE TELECOMUNICACIONES"/>
    <n v="22000000"/>
    <n v="22000000"/>
    <n v="22000000"/>
    <n v="0"/>
    <n v="0"/>
    <n v="0"/>
    <n v="17019678.43"/>
    <n v="17019678.43"/>
    <n v="4980321.57"/>
    <n v="0.77362174681818185"/>
  </r>
  <r>
    <s v="21375804"/>
    <s v="TEATRO POPULAR MELICO SALAZAR"/>
    <x v="24"/>
    <s v="001"/>
    <x v="29"/>
    <s v="OTROS SERVICIOS BASICOS"/>
    <n v="7560000"/>
    <n v="7560000"/>
    <n v="7560000"/>
    <n v="0"/>
    <n v="0"/>
    <n v="0"/>
    <n v="7560000"/>
    <n v="7560000"/>
    <n v="0"/>
    <n v="1"/>
  </r>
  <r>
    <s v="21375804"/>
    <s v="TEATRO POPULAR MELICO SALAZAR"/>
    <x v="24"/>
    <s v="001"/>
    <x v="30"/>
    <s v="SERVICIOS COMERCIALES Y FINANCIEROS"/>
    <n v="19877112"/>
    <n v="16543112"/>
    <n v="16543112"/>
    <n v="0"/>
    <n v="0"/>
    <n v="0"/>
    <n v="12119468.84"/>
    <n v="12116342.07"/>
    <n v="4423643.16"/>
    <n v="0.7325990926011986"/>
  </r>
  <r>
    <s v="21375804"/>
    <s v="TEATRO POPULAR MELICO SALAZAR"/>
    <x v="24"/>
    <s v="001"/>
    <x v="31"/>
    <s v="INFORMACION"/>
    <n v="734000"/>
    <n v="400000"/>
    <n v="400000"/>
    <n v="0"/>
    <n v="0"/>
    <n v="0"/>
    <n v="16916.099999999999"/>
    <n v="16916.099999999999"/>
    <n v="383083.9"/>
    <n v="4.2290249999999995E-2"/>
  </r>
  <r>
    <s v="21375804"/>
    <s v="TEATRO POPULAR MELICO SALAZAR"/>
    <x v="24"/>
    <s v="001"/>
    <x v="34"/>
    <s v="COMIS. Y GASTOS POR SERV. FINANCIEROS Y COMERCIAL."/>
    <n v="9143285"/>
    <n v="8143285"/>
    <n v="8143285"/>
    <n v="0"/>
    <n v="0"/>
    <n v="0"/>
    <n v="4690708.22"/>
    <n v="4690708.22"/>
    <n v="3452576.78"/>
    <n v="0.57602162026749648"/>
  </r>
  <r>
    <s v="21375804"/>
    <s v="TEATRO POPULAR MELICO SALAZAR"/>
    <x v="24"/>
    <s v="001"/>
    <x v="35"/>
    <s v="SERVICIOS DE TECNOLOGIAS DE INFORMACION"/>
    <n v="9999827"/>
    <n v="7999827"/>
    <n v="7999827"/>
    <n v="0"/>
    <n v="0"/>
    <n v="0"/>
    <n v="7411844.5199999996"/>
    <n v="7408717.75"/>
    <n v="587982.48"/>
    <n v="0.92650060057548744"/>
  </r>
  <r>
    <s v="21375804"/>
    <s v="TEATRO POPULAR MELICO SALAZAR"/>
    <x v="24"/>
    <s v="001"/>
    <x v="36"/>
    <s v="SERVICIOS DE GESTION Y APOYO"/>
    <n v="468376210"/>
    <n v="473976210"/>
    <n v="473976210"/>
    <n v="0"/>
    <n v="0"/>
    <n v="0"/>
    <n v="363094763.47000003"/>
    <n v="362051855.50999999"/>
    <n v="110881446.53"/>
    <n v="0.76606115625507876"/>
  </r>
  <r>
    <s v="21375804"/>
    <s v="TEATRO POPULAR MELICO SALAZAR"/>
    <x v="24"/>
    <s v="001"/>
    <x v="283"/>
    <s v="SERVICIOS EN CIENCIAS DE LA SALUD"/>
    <n v="1500000"/>
    <n v="1500000"/>
    <n v="1500000"/>
    <n v="0"/>
    <n v="0"/>
    <n v="0"/>
    <n v="0"/>
    <n v="0"/>
    <n v="1500000"/>
    <n v="0"/>
  </r>
  <r>
    <s v="21375804"/>
    <s v="TEATRO POPULAR MELICO SALAZAR"/>
    <x v="24"/>
    <s v="001"/>
    <x v="130"/>
    <s v="SERVICIOS JURIDICOS"/>
    <n v="20000"/>
    <n v="20000"/>
    <n v="20000"/>
    <n v="0"/>
    <n v="0"/>
    <n v="0"/>
    <n v="0"/>
    <n v="0"/>
    <n v="20000"/>
    <n v="0"/>
  </r>
  <r>
    <s v="21375804"/>
    <s v="TEATRO POPULAR MELICO SALAZAR"/>
    <x v="24"/>
    <s v="001"/>
    <x v="131"/>
    <s v="SERVICIOS DE INGENIERIA Y ARQUITECTURA"/>
    <n v="3000000"/>
    <n v="3000000"/>
    <n v="3000000"/>
    <n v="0"/>
    <n v="0"/>
    <n v="0"/>
    <n v="0"/>
    <n v="0"/>
    <n v="3000000"/>
    <n v="0"/>
  </r>
  <r>
    <s v="21375804"/>
    <s v="TEATRO POPULAR MELICO SALAZAR"/>
    <x v="24"/>
    <s v="001"/>
    <x v="37"/>
    <s v="SERVICIOS EN CIENCIAS ECONOMICAS Y SOCIALES"/>
    <n v="2000000"/>
    <n v="2000000"/>
    <n v="2000000"/>
    <n v="0"/>
    <n v="0"/>
    <n v="0"/>
    <n v="0"/>
    <n v="0"/>
    <n v="2000000"/>
    <n v="0"/>
  </r>
  <r>
    <s v="21375804"/>
    <s v="TEATRO POPULAR MELICO SALAZAR"/>
    <x v="24"/>
    <s v="001"/>
    <x v="38"/>
    <s v="SERVICIOS INFORMATICOS"/>
    <n v="15000000"/>
    <n v="15000000"/>
    <n v="15000000"/>
    <n v="0"/>
    <n v="0"/>
    <n v="0"/>
    <n v="0"/>
    <n v="0"/>
    <n v="15000000"/>
    <n v="0"/>
  </r>
  <r>
    <s v="21375804"/>
    <s v="TEATRO POPULAR MELICO SALAZAR"/>
    <x v="24"/>
    <s v="001"/>
    <x v="39"/>
    <s v="SERVICIOS GENERALES"/>
    <n v="266205333"/>
    <n v="275305333"/>
    <n v="275305333"/>
    <n v="0"/>
    <n v="0"/>
    <n v="0"/>
    <n v="235535837.28999999"/>
    <n v="234968668.84999999"/>
    <n v="39769495.710000001"/>
    <n v="0.85554404167680975"/>
  </r>
  <r>
    <s v="21375804"/>
    <s v="TEATRO POPULAR MELICO SALAZAR"/>
    <x v="24"/>
    <s v="001"/>
    <x v="40"/>
    <s v="OTROS SERVICIOS DE GESTION Y APOYO"/>
    <n v="180650877"/>
    <n v="177150877"/>
    <n v="177150877"/>
    <n v="0"/>
    <n v="0"/>
    <n v="0"/>
    <n v="127558926.18000001"/>
    <n v="127083186.66"/>
    <n v="49591950.82"/>
    <n v="0.72005811283677701"/>
  </r>
  <r>
    <s v="21375804"/>
    <s v="TEATRO POPULAR MELICO SALAZAR"/>
    <x v="24"/>
    <s v="001"/>
    <x v="41"/>
    <s v="GASTOS DE VIAJE Y DE TRANSPORTE"/>
    <n v="31841365"/>
    <n v="30341365"/>
    <n v="30341365"/>
    <n v="0"/>
    <n v="0"/>
    <n v="0"/>
    <n v="21615057.149999999"/>
    <n v="21615057.149999999"/>
    <n v="8726307.8499999996"/>
    <n v="0.71239567336538745"/>
  </r>
  <r>
    <s v="21375804"/>
    <s v="TEATRO POPULAR MELICO SALAZAR"/>
    <x v="24"/>
    <s v="001"/>
    <x v="42"/>
    <s v="TRANSPORTE DENTRO DEL PAIS"/>
    <n v="5000000"/>
    <n v="1000000"/>
    <n v="1000000"/>
    <n v="0"/>
    <n v="0"/>
    <n v="0"/>
    <n v="661983.52"/>
    <n v="661983.52"/>
    <n v="338016.48"/>
    <n v="0.66198352000000005"/>
  </r>
  <r>
    <s v="21375804"/>
    <s v="TEATRO POPULAR MELICO SALAZAR"/>
    <x v="24"/>
    <s v="001"/>
    <x v="43"/>
    <s v="VIATICOS DENTRO DEL PAIS"/>
    <n v="23841365"/>
    <n v="21891365"/>
    <n v="21891365"/>
    <n v="0"/>
    <n v="0"/>
    <n v="0"/>
    <n v="15197120.27"/>
    <n v="15197120.27"/>
    <n v="6694244.7300000004"/>
    <n v="0.69420615251721396"/>
  </r>
  <r>
    <s v="21375804"/>
    <s v="TEATRO POPULAR MELICO SALAZAR"/>
    <x v="24"/>
    <s v="001"/>
    <x v="44"/>
    <s v="TRANSPORTE EN EL EXTERIOR"/>
    <n v="2000000"/>
    <n v="4450000"/>
    <n v="4450000"/>
    <n v="0"/>
    <n v="0"/>
    <n v="0"/>
    <n v="3754402.04"/>
    <n v="3754402.04"/>
    <n v="695597.96"/>
    <n v="0.84368585168539323"/>
  </r>
  <r>
    <s v="21375804"/>
    <s v="TEATRO POPULAR MELICO SALAZAR"/>
    <x v="24"/>
    <s v="001"/>
    <x v="45"/>
    <s v="VIATICOS EN EL EXTERIOR"/>
    <n v="1000000"/>
    <n v="3000000"/>
    <n v="3000000"/>
    <n v="0"/>
    <n v="0"/>
    <n v="0"/>
    <n v="2001551.32"/>
    <n v="2001551.32"/>
    <n v="998448.68"/>
    <n v="0.66718377333333334"/>
  </r>
  <r>
    <s v="21375804"/>
    <s v="TEATRO POPULAR MELICO SALAZAR"/>
    <x v="24"/>
    <s v="001"/>
    <x v="46"/>
    <s v="SEGUROS, REASEGUROS Y OTRAS OBLIGACIONES"/>
    <n v="14400000"/>
    <n v="7600128"/>
    <n v="7600128"/>
    <n v="0"/>
    <n v="0"/>
    <n v="0"/>
    <n v="7137236.2000000002"/>
    <n v="7137236.2000000002"/>
    <n v="462891.8"/>
    <n v="0.93909420999225279"/>
  </r>
  <r>
    <s v="21375804"/>
    <s v="TEATRO POPULAR MELICO SALAZAR"/>
    <x v="24"/>
    <s v="001"/>
    <x v="47"/>
    <s v="SEGUROS"/>
    <n v="14400000"/>
    <n v="7600128"/>
    <n v="7600128"/>
    <n v="0"/>
    <n v="0"/>
    <n v="0"/>
    <n v="7137236.2000000002"/>
    <n v="7137236.2000000002"/>
    <n v="462891.8"/>
    <n v="0.93909420999225279"/>
  </r>
  <r>
    <s v="21375804"/>
    <s v="TEATRO POPULAR MELICO SALAZAR"/>
    <x v="24"/>
    <s v="001"/>
    <x v="48"/>
    <s v="CAPACITACION Y PROTOCOLO"/>
    <n v="12000000"/>
    <n v="10000000"/>
    <n v="10000000"/>
    <n v="0"/>
    <n v="0"/>
    <n v="0"/>
    <n v="2823000"/>
    <n v="2823000"/>
    <n v="7177000"/>
    <n v="0.2823"/>
  </r>
  <r>
    <s v="21375804"/>
    <s v="TEATRO POPULAR MELICO SALAZAR"/>
    <x v="24"/>
    <s v="001"/>
    <x v="49"/>
    <s v="ACTIVIDADES DE CAPACITACION"/>
    <n v="12000000"/>
    <n v="10000000"/>
    <n v="10000000"/>
    <n v="0"/>
    <n v="0"/>
    <n v="0"/>
    <n v="2823000"/>
    <n v="2823000"/>
    <n v="7177000"/>
    <n v="0.2823"/>
  </r>
  <r>
    <s v="21375804"/>
    <s v="TEATRO POPULAR MELICO SALAZAR"/>
    <x v="24"/>
    <s v="001"/>
    <x v="51"/>
    <s v="MANTENIMIENTO Y REPARACION"/>
    <n v="30171680"/>
    <n v="28460642"/>
    <n v="28460642"/>
    <n v="0"/>
    <n v="0"/>
    <n v="0"/>
    <n v="2359195.61"/>
    <n v="2357223.71"/>
    <n v="26101446.390000001"/>
    <n v="8.2893267481457367E-2"/>
  </r>
  <r>
    <s v="21375804"/>
    <s v="TEATRO POPULAR MELICO SALAZAR"/>
    <x v="24"/>
    <s v="001"/>
    <x v="52"/>
    <s v="MANTENIMIENTO DE EDIFICIOS, LOCALES Y TERRENOS"/>
    <n v="14200000"/>
    <n v="14200000"/>
    <n v="14200000"/>
    <n v="0"/>
    <n v="0"/>
    <n v="0"/>
    <n v="294270.98"/>
    <n v="294270.98"/>
    <n v="13905729.02"/>
    <n v="2.0723308450704223E-2"/>
  </r>
  <r>
    <s v="21375804"/>
    <s v="TEATRO POPULAR MELICO SALAZAR"/>
    <x v="24"/>
    <s v="001"/>
    <x v="53"/>
    <s v="MANT. Y REPARACION DE MAQUINARIA Y EQUIPO DE PROD."/>
    <n v="5871680"/>
    <n v="2160642"/>
    <n v="2160642"/>
    <n v="0"/>
    <n v="0"/>
    <n v="0"/>
    <n v="887714.53"/>
    <n v="887714.53"/>
    <n v="1272927.47"/>
    <n v="0.41085683329306755"/>
  </r>
  <r>
    <s v="21375804"/>
    <s v="TEATRO POPULAR MELICO SALAZAR"/>
    <x v="24"/>
    <s v="001"/>
    <x v="54"/>
    <s v="MANT. Y REPARACION DE EQUIPO DE TRANSPORTE"/>
    <n v="3500000"/>
    <n v="3500000"/>
    <n v="3500000"/>
    <n v="0"/>
    <n v="0"/>
    <n v="0"/>
    <n v="164978.94"/>
    <n v="164978.94"/>
    <n v="3335021.06"/>
    <n v="4.7136839999999999E-2"/>
  </r>
  <r>
    <s v="21375804"/>
    <s v="TEATRO POPULAR MELICO SALAZAR"/>
    <x v="24"/>
    <s v="001"/>
    <x v="55"/>
    <s v="MANT. Y REPARACION DE EQUIPO DE COMUNICAC."/>
    <n v="1300000"/>
    <n v="5300000"/>
    <n v="5300000"/>
    <n v="0"/>
    <n v="0"/>
    <n v="0"/>
    <n v="222824.7"/>
    <n v="220852.8"/>
    <n v="5077175.3"/>
    <n v="4.2042396226415098E-2"/>
  </r>
  <r>
    <s v="21375804"/>
    <s v="TEATRO POPULAR MELICO SALAZAR"/>
    <x v="24"/>
    <s v="001"/>
    <x v="56"/>
    <s v="MANT. Y REPARACION DE EQUIPO Y MOBILIARIO DE OFIC."/>
    <n v="2100000"/>
    <n v="2100000"/>
    <n v="2100000"/>
    <n v="0"/>
    <n v="0"/>
    <n v="0"/>
    <n v="273849.38"/>
    <n v="273849.38"/>
    <n v="1826150.62"/>
    <n v="0.13040446666666666"/>
  </r>
  <r>
    <s v="21375804"/>
    <s v="TEATRO POPULAR MELICO SALAZAR"/>
    <x v="24"/>
    <s v="001"/>
    <x v="57"/>
    <s v="MANT. Y REP. DE EQUIPO DE COMPUTO Y SIST. DE INF."/>
    <n v="1200000"/>
    <n v="1200000"/>
    <n v="1200000"/>
    <n v="0"/>
    <n v="0"/>
    <n v="0"/>
    <n v="515557.08"/>
    <n v="515557.08"/>
    <n v="684442.92"/>
    <n v="0.42963090000000004"/>
  </r>
  <r>
    <s v="21375804"/>
    <s v="TEATRO POPULAR MELICO SALAZAR"/>
    <x v="24"/>
    <s v="001"/>
    <x v="58"/>
    <s v="MANTENIMIENTO Y REPARACION DE OTROS EQUIPOS"/>
    <n v="2000000"/>
    <n v="0"/>
    <n v="0"/>
    <n v="0"/>
    <n v="0"/>
    <n v="0"/>
    <n v="0"/>
    <n v="0"/>
    <n v="0"/>
    <n v="0"/>
  </r>
  <r>
    <s v="21375804"/>
    <s v="TEATRO POPULAR MELICO SALAZAR"/>
    <x v="24"/>
    <s v="001"/>
    <x v="59"/>
    <s v="IMPUESTOS"/>
    <n v="1500000"/>
    <n v="1400000"/>
    <n v="1400000"/>
    <n v="0"/>
    <n v="0"/>
    <n v="0"/>
    <n v="0"/>
    <n v="0"/>
    <n v="1400000"/>
    <n v="0"/>
  </r>
  <r>
    <s v="21375804"/>
    <s v="TEATRO POPULAR MELICO SALAZAR"/>
    <x v="24"/>
    <s v="001"/>
    <x v="60"/>
    <s v="OTROS IMPUESTOS"/>
    <n v="1500000"/>
    <n v="1400000"/>
    <n v="1400000"/>
    <n v="0"/>
    <n v="0"/>
    <n v="0"/>
    <n v="0"/>
    <n v="0"/>
    <n v="1400000"/>
    <n v="0"/>
  </r>
  <r>
    <s v="21375804"/>
    <s v="TEATRO POPULAR MELICO SALAZAR"/>
    <x v="24"/>
    <s v="001"/>
    <x v="61"/>
    <s v="SERVICIOS DIVERSOS"/>
    <n v="20000"/>
    <n v="0"/>
    <n v="0"/>
    <n v="0"/>
    <n v="0"/>
    <n v="0"/>
    <n v="0"/>
    <n v="0"/>
    <n v="0"/>
    <n v="0"/>
  </r>
  <r>
    <s v="21375804"/>
    <s v="TEATRO POPULAR MELICO SALAZAR"/>
    <x v="24"/>
    <s v="001"/>
    <x v="153"/>
    <s v="OTROS SERVICIOS NO ESPECIFICADOS"/>
    <n v="20000"/>
    <n v="0"/>
    <n v="0"/>
    <n v="0"/>
    <n v="0"/>
    <n v="0"/>
    <n v="0"/>
    <n v="0"/>
    <n v="0"/>
    <n v="0"/>
  </r>
  <r>
    <s v="21375804"/>
    <s v="TEATRO POPULAR MELICO SALAZAR"/>
    <x v="24"/>
    <s v="001"/>
    <x v="63"/>
    <s v="MATERIALES Y SUMINISTROS"/>
    <n v="49635835"/>
    <n v="48562015"/>
    <n v="48562015"/>
    <n v="0"/>
    <n v="0"/>
    <n v="0"/>
    <n v="27011923.460000001"/>
    <n v="27011923.460000001"/>
    <n v="21550091.539999999"/>
    <n v="0.55623563931603748"/>
  </r>
  <r>
    <s v="21375804"/>
    <s v="TEATRO POPULAR MELICO SALAZAR"/>
    <x v="24"/>
    <s v="001"/>
    <x v="64"/>
    <s v="PRODUCTOS QUIMICOS Y CONEXOS"/>
    <n v="6135835"/>
    <n v="5462015"/>
    <n v="5462015"/>
    <n v="0"/>
    <n v="0"/>
    <n v="0"/>
    <n v="1905682.75"/>
    <n v="1905682.75"/>
    <n v="3556332.25"/>
    <n v="0.34889738493944084"/>
  </r>
  <r>
    <s v="21375804"/>
    <s v="TEATRO POPULAR MELICO SALAZAR"/>
    <x v="24"/>
    <s v="001"/>
    <x v="65"/>
    <s v="COMBUSTIBLES Y LUBRICANTES"/>
    <n v="4173821"/>
    <n v="3500001"/>
    <n v="3500001"/>
    <n v="0"/>
    <n v="0"/>
    <n v="0"/>
    <n v="1905682.75"/>
    <n v="1905682.75"/>
    <n v="1594318.25"/>
    <n v="0.54448063014839143"/>
  </r>
  <r>
    <s v="21375804"/>
    <s v="TEATRO POPULAR MELICO SALAZAR"/>
    <x v="24"/>
    <s v="001"/>
    <x v="67"/>
    <s v="TINTAS, PINTURAS Y DILUYENTES"/>
    <n v="1962014"/>
    <n v="1962014"/>
    <n v="1962014"/>
    <n v="0"/>
    <n v="0"/>
    <n v="0"/>
    <n v="0"/>
    <n v="0"/>
    <n v="1962014"/>
    <n v="0"/>
  </r>
  <r>
    <s v="21375804"/>
    <s v="TEATRO POPULAR MELICO SALAZAR"/>
    <x v="24"/>
    <s v="001"/>
    <x v="72"/>
    <s v="MATERIALES Y PROD DE USO EN LA CONSTRUC Y MANT."/>
    <n v="9000000"/>
    <n v="9000000"/>
    <n v="9000000"/>
    <n v="0"/>
    <n v="0"/>
    <n v="0"/>
    <n v="5928355.2699999996"/>
    <n v="5928355.2699999996"/>
    <n v="3071644.73"/>
    <n v="0.65870614111111103"/>
  </r>
  <r>
    <s v="21375804"/>
    <s v="TEATRO POPULAR MELICO SALAZAR"/>
    <x v="24"/>
    <s v="001"/>
    <x v="74"/>
    <s v="MAT. Y PROD. ELECTRICOS, TELEFONICOS Y DE COMPUTO"/>
    <n v="5000000"/>
    <n v="5000000"/>
    <n v="5000000"/>
    <n v="0"/>
    <n v="0"/>
    <n v="0"/>
    <n v="2029855.27"/>
    <n v="2029855.27"/>
    <n v="2970144.73"/>
    <n v="0.405971054"/>
  </r>
  <r>
    <s v="21375804"/>
    <s v="TEATRO POPULAR MELICO SALAZAR"/>
    <x v="24"/>
    <s v="001"/>
    <x v="76"/>
    <s v="OTROS MAT. Y PROD.DE USO EN LA CONSTRU. Y MANTENIM"/>
    <n v="4000000"/>
    <n v="4000000"/>
    <n v="4000000"/>
    <n v="0"/>
    <n v="0"/>
    <n v="0"/>
    <n v="3898500"/>
    <n v="3898500"/>
    <n v="101500"/>
    <n v="0.97462499999999996"/>
  </r>
  <r>
    <s v="21375804"/>
    <s v="TEATRO POPULAR MELICO SALAZAR"/>
    <x v="24"/>
    <s v="001"/>
    <x v="77"/>
    <s v="HERRAMIENTAS, REPUESTOS Y ACCESORIOS"/>
    <n v="8500000"/>
    <n v="8500000"/>
    <n v="8500000"/>
    <n v="0"/>
    <n v="0"/>
    <n v="0"/>
    <n v="8037108.2800000003"/>
    <n v="8037108.2800000003"/>
    <n v="462891.72"/>
    <n v="0.94554215058823532"/>
  </r>
  <r>
    <s v="21375804"/>
    <s v="TEATRO POPULAR MELICO SALAZAR"/>
    <x v="24"/>
    <s v="001"/>
    <x v="79"/>
    <s v="REPUESTOS Y ACCESORIOS"/>
    <n v="8500000"/>
    <n v="8500000"/>
    <n v="8500000"/>
    <n v="0"/>
    <n v="0"/>
    <n v="0"/>
    <n v="8037108.2800000003"/>
    <n v="8037108.2800000003"/>
    <n v="462891.72"/>
    <n v="0.94554215058823532"/>
  </r>
  <r>
    <s v="21375804"/>
    <s v="TEATRO POPULAR MELICO SALAZAR"/>
    <x v="24"/>
    <s v="001"/>
    <x v="80"/>
    <s v="UTILES, MATERIALES Y SUMINISTROS DIVERSOS"/>
    <n v="26000000"/>
    <n v="25600000"/>
    <n v="25600000"/>
    <n v="0"/>
    <n v="0"/>
    <n v="0"/>
    <n v="11140777.16"/>
    <n v="11140777.16"/>
    <n v="14459222.84"/>
    <n v="0.43518660781250001"/>
  </r>
  <r>
    <s v="21375804"/>
    <s v="TEATRO POPULAR MELICO SALAZAR"/>
    <x v="24"/>
    <s v="001"/>
    <x v="81"/>
    <s v="UTILES Y MATERIALES DE OFICINA Y COMPUTO"/>
    <n v="2800000"/>
    <n v="2400000"/>
    <n v="2400000"/>
    <n v="0"/>
    <n v="0"/>
    <n v="0"/>
    <n v="1885307.42"/>
    <n v="1885307.42"/>
    <n v="514692.58"/>
    <n v="0.78554475833333326"/>
  </r>
  <r>
    <s v="21375804"/>
    <s v="TEATRO POPULAR MELICO SALAZAR"/>
    <x v="24"/>
    <s v="001"/>
    <x v="83"/>
    <s v="PRODUCTOS DE PAPEL, CARTON E IMPRESOS"/>
    <n v="1200000"/>
    <n v="1200000"/>
    <n v="1200000"/>
    <n v="0"/>
    <n v="0"/>
    <n v="0"/>
    <n v="0"/>
    <n v="0"/>
    <n v="1200000"/>
    <n v="0"/>
  </r>
  <r>
    <s v="21375804"/>
    <s v="TEATRO POPULAR MELICO SALAZAR"/>
    <x v="24"/>
    <s v="001"/>
    <x v="84"/>
    <s v="TEXTILES Y VESTUARIO"/>
    <n v="8000000"/>
    <n v="8000000"/>
    <n v="8000000"/>
    <n v="0"/>
    <n v="0"/>
    <n v="0"/>
    <n v="3103465.9"/>
    <n v="3103465.9"/>
    <n v="4896534.0999999996"/>
    <n v="0.38793323749999997"/>
  </r>
  <r>
    <s v="21375804"/>
    <s v="TEATRO POPULAR MELICO SALAZAR"/>
    <x v="24"/>
    <s v="001"/>
    <x v="85"/>
    <s v="UTILES Y MATERIALES DE LIMPIEZA"/>
    <n v="6000000"/>
    <n v="6000000"/>
    <n v="6000000"/>
    <n v="0"/>
    <n v="0"/>
    <n v="0"/>
    <n v="3453394.68"/>
    <n v="3453394.68"/>
    <n v="2546605.3199999998"/>
    <n v="0.57556578000000003"/>
  </r>
  <r>
    <s v="21375804"/>
    <s v="TEATRO POPULAR MELICO SALAZAR"/>
    <x v="24"/>
    <s v="001"/>
    <x v="87"/>
    <s v="OTROS UTILES, MATERIALES Y SUMINISTROS DIVERSOS"/>
    <n v="8000000"/>
    <n v="8000000"/>
    <n v="8000000"/>
    <n v="0"/>
    <n v="0"/>
    <n v="0"/>
    <n v="2698609.16"/>
    <n v="2698609.16"/>
    <n v="5301390.84"/>
    <n v="0.33732614500000002"/>
  </r>
  <r>
    <s v="21375804"/>
    <s v="TEATRO POPULAR MELICO SALAZAR"/>
    <x v="24"/>
    <s v="001"/>
    <x v="88"/>
    <s v="TRANSFERENCIAS CORRIENTES"/>
    <n v="365673821"/>
    <n v="364681214"/>
    <n v="364681214"/>
    <n v="0"/>
    <n v="0"/>
    <n v="0"/>
    <n v="321916255.38"/>
    <n v="321916255.38"/>
    <n v="42764958.619999997"/>
    <n v="0.88273331068816718"/>
  </r>
  <r>
    <s v="21375804"/>
    <s v="TEATRO POPULAR MELICO SALAZAR"/>
    <x v="24"/>
    <s v="001"/>
    <x v="89"/>
    <s v="TRANSFERENCIAS CORRIENTES AL SECTOR PUBLICO"/>
    <n v="27097895"/>
    <n v="26105288"/>
    <n v="26105288"/>
    <n v="0"/>
    <n v="0"/>
    <n v="0"/>
    <n v="18662695.690000001"/>
    <n v="18662695.690000001"/>
    <n v="7442592.3099999996"/>
    <n v="0.71490096910633594"/>
  </r>
  <r>
    <s v="21375804"/>
    <s v="TEATRO POPULAR MELICO SALAZAR"/>
    <x v="24"/>
    <s v="001"/>
    <x v="284"/>
    <s v="CCSS CONTRIBUCION ESTATAL SEGURO PENSIONES (CONTRIBUCION ESTATAL AL SEGURO DE PENSIONES, SEGUN LEY NO. 17 DEL 22 DE OCTUBRE DE 1943, LEY"/>
    <n v="23375656"/>
    <n v="22519396"/>
    <n v="22519396"/>
    <n v="0"/>
    <n v="0"/>
    <n v="0"/>
    <n v="16099138.58"/>
    <n v="16099138.58"/>
    <n v="6420257.4199999999"/>
    <n v="0.71490099379219585"/>
  </r>
  <r>
    <s v="21375804"/>
    <s v="TEATRO POPULAR MELICO SALAZAR"/>
    <x v="24"/>
    <s v="001"/>
    <x v="285"/>
    <s v="CCSS CONTRIBUCION ESTATAL SEGURO SALUD (CONTRIBUCION ESTATAL AL SEGURO DE SALUD, SEGUN LEY NO. 17 DEL 22 DE OCTUBRE DE 1943, LEY"/>
    <n v="3722239"/>
    <n v="3585892"/>
    <n v="3585892"/>
    <n v="0"/>
    <n v="0"/>
    <n v="0"/>
    <n v="2563557.11"/>
    <n v="2563557.11"/>
    <n v="1022334.89"/>
    <n v="0.71490081407917472"/>
  </r>
  <r>
    <s v="21375804"/>
    <s v="TEATRO POPULAR MELICO SALAZAR"/>
    <x v="24"/>
    <s v="001"/>
    <x v="93"/>
    <s v="TRANSFERENCIAS CORRIENTES A PERSONAS"/>
    <n v="257000000"/>
    <n v="257000000"/>
    <n v="257000000"/>
    <n v="0"/>
    <n v="0"/>
    <n v="0"/>
    <n v="233674800"/>
    <n v="233674800"/>
    <n v="23325200"/>
    <n v="0.90924046692607008"/>
  </r>
  <r>
    <s v="21375804"/>
    <s v="TEATRO POPULAR MELICO SALAZAR"/>
    <x v="24"/>
    <s v="001"/>
    <x v="95"/>
    <s v="OTRAS TRANSFERENCIAS A PERSONAS"/>
    <n v="257000000"/>
    <n v="257000000"/>
    <n v="257000000"/>
    <n v="0"/>
    <n v="0"/>
    <n v="0"/>
    <n v="233674800"/>
    <n v="233674800"/>
    <n v="23325200"/>
    <n v="0.90924046692607008"/>
  </r>
  <r>
    <s v="21375804"/>
    <s v="TEATRO POPULAR MELICO SALAZAR"/>
    <x v="24"/>
    <s v="001"/>
    <x v="96"/>
    <s v="PRESTACIONES"/>
    <n v="24200000"/>
    <n v="24200000"/>
    <n v="24200000"/>
    <n v="0"/>
    <n v="0"/>
    <n v="0"/>
    <n v="14928211.52"/>
    <n v="14928211.52"/>
    <n v="9271788.4800000004"/>
    <n v="0.61686824462809919"/>
  </r>
  <r>
    <s v="21375804"/>
    <s v="TEATRO POPULAR MELICO SALAZAR"/>
    <x v="24"/>
    <s v="001"/>
    <x v="97"/>
    <s v="PRESTACIONES LEGALES"/>
    <n v="9200000"/>
    <n v="18200000"/>
    <n v="18200000"/>
    <n v="0"/>
    <n v="0"/>
    <n v="0"/>
    <n v="10832790.380000001"/>
    <n v="10832790.380000001"/>
    <n v="7367209.6200000001"/>
    <n v="0.59520826263736271"/>
  </r>
  <r>
    <s v="21375804"/>
    <s v="TEATRO POPULAR MELICO SALAZAR"/>
    <x v="24"/>
    <s v="001"/>
    <x v="98"/>
    <s v="OTRAS PRESTACIONES"/>
    <n v="15000000"/>
    <n v="6000000"/>
    <n v="6000000"/>
    <n v="0"/>
    <n v="0"/>
    <n v="0"/>
    <n v="4095421.14"/>
    <n v="4095421.14"/>
    <n v="1904578.86"/>
    <n v="0.68257019000000008"/>
  </r>
  <r>
    <s v="21375804"/>
    <s v="TEATRO POPULAR MELICO SALAZAR"/>
    <x v="24"/>
    <s v="001"/>
    <x v="103"/>
    <s v="OTRAS TRANSFERENCIAS CORRIENTES AL SECTOR PRIVADO"/>
    <n v="5000000"/>
    <n v="5025926"/>
    <n v="5025926"/>
    <n v="0"/>
    <n v="0"/>
    <n v="0"/>
    <n v="2300548.17"/>
    <n v="2300548.17"/>
    <n v="2725377.83"/>
    <n v="0.45773618035760971"/>
  </r>
  <r>
    <s v="21375804"/>
    <s v="TEATRO POPULAR MELICO SALAZAR"/>
    <x v="24"/>
    <s v="001"/>
    <x v="104"/>
    <s v="INDEMNIZACIONES"/>
    <n v="5000000"/>
    <n v="5025926"/>
    <n v="5025926"/>
    <n v="0"/>
    <n v="0"/>
    <n v="0"/>
    <n v="2300548.17"/>
    <n v="2300548.17"/>
    <n v="2725377.83"/>
    <n v="0.45773618035760971"/>
  </r>
  <r>
    <s v="21375804"/>
    <s v="TEATRO POPULAR MELICO SALAZAR"/>
    <x v="24"/>
    <s v="001"/>
    <x v="105"/>
    <s v="TRANSFERENCIAS CORRIENTES AL SECTOR EXTERNO"/>
    <n v="52375926"/>
    <n v="52350000"/>
    <n v="52350000"/>
    <n v="0"/>
    <n v="0"/>
    <n v="0"/>
    <n v="52350000"/>
    <n v="52350000"/>
    <n v="0"/>
    <n v="1"/>
  </r>
  <r>
    <s v="21375804"/>
    <s v="TEATRO POPULAR MELICO SALAZAR"/>
    <x v="24"/>
    <s v="001"/>
    <x v="286"/>
    <s v="ORGANIZACION DE ESTADOS IBEROAMERICANOS (CUOTA ANUAL DE MEMBRESIA, SEGUN DECLARACION DE MONTEVIDEO, XVI CUMBRE MONTEVIDEO-URUGUAY DE"/>
    <n v="52375926"/>
    <n v="52350000"/>
    <n v="52350000"/>
    <n v="0"/>
    <n v="0"/>
    <n v="0"/>
    <n v="52350000"/>
    <n v="52350000"/>
    <n v="0"/>
    <n v="1"/>
  </r>
  <r>
    <s v="21375804"/>
    <s v="TEATRO POPULAR MELICO SALAZAR"/>
    <x v="24"/>
    <s v="280"/>
    <x v="111"/>
    <s v="BIENES DURADEROS"/>
    <n v="335586761"/>
    <n v="338586761"/>
    <n v="338586761"/>
    <n v="0"/>
    <n v="0"/>
    <n v="0"/>
    <n v="268682420.79000002"/>
    <n v="267789305.58000001"/>
    <n v="69904340.209999993"/>
    <n v="0.79354083425016142"/>
  </r>
  <r>
    <s v="21375804"/>
    <s v="TEATRO POPULAR MELICO SALAZAR"/>
    <x v="24"/>
    <s v="280"/>
    <x v="112"/>
    <s v="MAQUINARIA, EQUIPO Y MOBILIARIO"/>
    <n v="159743761"/>
    <n v="157543761"/>
    <n v="157543761"/>
    <n v="0"/>
    <n v="0"/>
    <n v="0"/>
    <n v="123434394.84999999"/>
    <n v="123434394.84999999"/>
    <n v="34109366.149999999"/>
    <n v="0.78349275189640799"/>
  </r>
  <r>
    <s v="21375804"/>
    <s v="TEATRO POPULAR MELICO SALAZAR"/>
    <x v="24"/>
    <s v="280"/>
    <x v="114"/>
    <s v="EQUIPO DE COMUNICACION"/>
    <n v="6200000"/>
    <n v="21935000"/>
    <n v="21935000"/>
    <n v="0"/>
    <n v="0"/>
    <n v="0"/>
    <n v="13875835"/>
    <n v="13875835"/>
    <n v="8059165"/>
    <n v="0.632588785046729"/>
  </r>
  <r>
    <s v="21375804"/>
    <s v="TEATRO POPULAR MELICO SALAZAR"/>
    <x v="24"/>
    <s v="280"/>
    <x v="116"/>
    <s v="EQUIPO Y PROGRAMAS DE COMPUTO"/>
    <n v="23600000"/>
    <n v="17865000"/>
    <n v="17865000"/>
    <n v="0"/>
    <n v="0"/>
    <n v="0"/>
    <n v="9229481.5"/>
    <n v="9229481.5"/>
    <n v="8635518.5"/>
    <n v="0.51662364959417861"/>
  </r>
  <r>
    <s v="21375804"/>
    <s v="TEATRO POPULAR MELICO SALAZAR"/>
    <x v="24"/>
    <s v="280"/>
    <x v="134"/>
    <s v="MAQUINARIA, EQUIPO Y MOBILIARIO DIVERSO"/>
    <n v="129943761"/>
    <n v="117743761"/>
    <n v="117743761"/>
    <n v="0"/>
    <n v="0"/>
    <n v="0"/>
    <n v="100329078.34999999"/>
    <n v="100329078.34999999"/>
    <n v="17414682.649999999"/>
    <n v="0.85209676927170686"/>
  </r>
  <r>
    <s v="21375804"/>
    <s v="TEATRO POPULAR MELICO SALAZAR"/>
    <x v="24"/>
    <s v="280"/>
    <x v="118"/>
    <s v="CONSTRUCCIONES, ADICIONES Y MEJORAS"/>
    <n v="168700000"/>
    <n v="168700000"/>
    <n v="168700000"/>
    <n v="0"/>
    <n v="0"/>
    <n v="0"/>
    <n v="136232130.78999999"/>
    <n v="135354419.40000001"/>
    <n v="32467869.210000001"/>
    <n v="0.80754078713692945"/>
  </r>
  <r>
    <s v="21375804"/>
    <s v="TEATRO POPULAR MELICO SALAZAR"/>
    <x v="24"/>
    <s v="280"/>
    <x v="172"/>
    <s v="EDIFICIOS"/>
    <n v="44000000"/>
    <n v="44000000"/>
    <n v="44000000"/>
    <n v="0"/>
    <n v="0"/>
    <n v="0"/>
    <n v="29832000"/>
    <n v="29304000"/>
    <n v="14168000"/>
    <n v="0.67800000000000005"/>
  </r>
  <r>
    <s v="21375804"/>
    <s v="TEATRO POPULAR MELICO SALAZAR"/>
    <x v="24"/>
    <s v="280"/>
    <x v="119"/>
    <s v="OTRAS CONSTRUCCIONES, ADICIONES Y MEJORAS"/>
    <n v="124700000"/>
    <n v="124700000"/>
    <n v="124700000"/>
    <n v="0"/>
    <n v="0"/>
    <n v="0"/>
    <n v="106400130.79000001"/>
    <n v="106050419.40000001"/>
    <n v="18299869.210000001"/>
    <n v="0.85324884354450692"/>
  </r>
  <r>
    <s v="21375804"/>
    <s v="TEATRO POPULAR MELICO SALAZAR"/>
    <x v="24"/>
    <s v="280"/>
    <x v="120"/>
    <s v="BIENES DURADEROS DIVERSOS"/>
    <n v="7143000"/>
    <n v="12343000"/>
    <n v="12343000"/>
    <n v="0"/>
    <n v="0"/>
    <n v="0"/>
    <n v="9015895.1500000004"/>
    <n v="9000491.3300000001"/>
    <n v="3327104.85"/>
    <n v="0.73044601393502395"/>
  </r>
  <r>
    <s v="21375804"/>
    <s v="TEATRO POPULAR MELICO SALAZAR"/>
    <x v="24"/>
    <s v="280"/>
    <x v="121"/>
    <s v="BIENES INTANGIBLES"/>
    <n v="7143000"/>
    <n v="12343000"/>
    <n v="12343000"/>
    <n v="0"/>
    <n v="0"/>
    <n v="0"/>
    <n v="9015895.1500000004"/>
    <n v="9000491.3300000001"/>
    <n v="3327104.85"/>
    <n v="0.73044601393502395"/>
  </r>
  <r>
    <s v="21375805"/>
    <s v="CENTRO COSTAR. PRODUC. CINEMATOGRÁFICA"/>
    <x v="25"/>
    <s v="001"/>
    <x v="0"/>
    <s v=""/>
    <n v="1178730524"/>
    <n v="1180053220"/>
    <n v="1180053220"/>
    <n v="0"/>
    <n v="0"/>
    <n v="0"/>
    <n v="1043278579.27"/>
    <n v="1039683162.88"/>
    <n v="136774640.72999999"/>
    <n v="0.8840945150507703"/>
  </r>
  <r>
    <s v="21375805"/>
    <s v="CENTRO COSTAR. PRODUCCIÓN CINEMATOGRÁFIC"/>
    <x v="26"/>
    <s v="001"/>
    <x v="1"/>
    <s v="REMUNERACIONES"/>
    <n v="210376591"/>
    <n v="206871456"/>
    <n v="206871456"/>
    <n v="0"/>
    <n v="0"/>
    <n v="0"/>
    <n v="165883564.24000001"/>
    <n v="162331344.84999999"/>
    <n v="40987891.759999998"/>
    <n v="0.80186782385289546"/>
  </r>
  <r>
    <s v="21375805"/>
    <s v="CENTRO COSTAR. PRODUCCIÓN CINEMATOGRÁFIC"/>
    <x v="26"/>
    <s v="001"/>
    <x v="2"/>
    <s v="REMUNERACIONES BASICAS"/>
    <n v="102966000"/>
    <n v="102709113"/>
    <n v="102709113"/>
    <n v="0"/>
    <n v="0"/>
    <n v="0"/>
    <n v="89263940"/>
    <n v="89263940"/>
    <n v="13445173"/>
    <n v="0.86909464401664149"/>
  </r>
  <r>
    <s v="21375805"/>
    <s v="CENTRO COSTAR. PRODUCCIÓN CINEMATOGRÁFIC"/>
    <x v="26"/>
    <s v="001"/>
    <x v="3"/>
    <s v="SUELDOS PARA CARGOS FIJOS"/>
    <n v="102966000"/>
    <n v="102709113"/>
    <n v="102709113"/>
    <n v="0"/>
    <n v="0"/>
    <n v="0"/>
    <n v="89263940"/>
    <n v="89263940"/>
    <n v="13445173"/>
    <n v="0.86909464401664149"/>
  </r>
  <r>
    <s v="21375805"/>
    <s v="CENTRO COSTAR. PRODUCCIÓN CINEMATOGRÁFIC"/>
    <x v="26"/>
    <s v="001"/>
    <x v="5"/>
    <s v="REMUNERACIONES EVENTUALES"/>
    <n v="2400000"/>
    <n v="2400000"/>
    <n v="2400000"/>
    <n v="0"/>
    <n v="0"/>
    <n v="0"/>
    <n v="1874048.55"/>
    <n v="1874048.55"/>
    <n v="525951.44999999995"/>
    <n v="0.78085356250000004"/>
  </r>
  <r>
    <s v="21375805"/>
    <s v="CENTRO COSTAR. PRODUCCIÓN CINEMATOGRÁFIC"/>
    <x v="26"/>
    <s v="001"/>
    <x v="6"/>
    <s v="TIEMPO EXTRAORDINARIO"/>
    <n v="2400000"/>
    <n v="2400000"/>
    <n v="2400000"/>
    <n v="0"/>
    <n v="0"/>
    <n v="0"/>
    <n v="1874048.55"/>
    <n v="1874048.55"/>
    <n v="525951.44999999995"/>
    <n v="0.78085356250000004"/>
  </r>
  <r>
    <s v="21375805"/>
    <s v="CENTRO COSTAR. PRODUCCIÓN CINEMATOGRÁFIC"/>
    <x v="26"/>
    <s v="001"/>
    <x v="7"/>
    <s v="INCENTIVOS SALARIALES"/>
    <n v="69321059"/>
    <n v="66617638"/>
    <n v="66617638"/>
    <n v="0"/>
    <n v="0"/>
    <n v="0"/>
    <n v="46024742.189999998"/>
    <n v="44775493.799999997"/>
    <n v="20592895.809999999"/>
    <n v="0.69087922615929431"/>
  </r>
  <r>
    <s v="21375805"/>
    <s v="CENTRO COSTAR. PRODUCCIÓN CINEMATOGRÁFIC"/>
    <x v="26"/>
    <s v="001"/>
    <x v="8"/>
    <s v="RETRIBUCION POR AÑOS SERVIDOS"/>
    <n v="19700000"/>
    <n v="17187049"/>
    <n v="17187049"/>
    <n v="0"/>
    <n v="0"/>
    <n v="0"/>
    <n v="14672345.6"/>
    <n v="14376580.960000001"/>
    <n v="2514703.4"/>
    <n v="0.8536861447244376"/>
  </r>
  <r>
    <s v="21375805"/>
    <s v="CENTRO COSTAR. PRODUCCIÓN CINEMATOGRÁFIC"/>
    <x v="26"/>
    <s v="001"/>
    <x v="9"/>
    <s v="RESTRICCION AL EJERCICIO LIBERAL DE LA PROFESION"/>
    <n v="19746870"/>
    <n v="19746870"/>
    <n v="19746870"/>
    <n v="0"/>
    <n v="0"/>
    <n v="0"/>
    <n v="17944947.5"/>
    <n v="17122161.25"/>
    <n v="1801922.5"/>
    <n v="0.90874895616368567"/>
  </r>
  <r>
    <s v="21375805"/>
    <s v="CENTRO COSTAR. PRODUCCIÓN CINEMATOGRÁFIC"/>
    <x v="26"/>
    <s v="001"/>
    <x v="10"/>
    <s v="DECIMOTERCER MES"/>
    <n v="13581159"/>
    <n v="13390689"/>
    <n v="13390689"/>
    <n v="0"/>
    <n v="0"/>
    <n v="0"/>
    <n v="0"/>
    <n v="0"/>
    <n v="13390689"/>
    <n v="0"/>
  </r>
  <r>
    <s v="21375805"/>
    <s v="CENTRO COSTAR. PRODUCCIÓN CINEMATOGRÁFIC"/>
    <x v="26"/>
    <s v="001"/>
    <x v="11"/>
    <s v="SALARIO ESCOLAR"/>
    <n v="13193030"/>
    <n v="13193030"/>
    <n v="13193030"/>
    <n v="0"/>
    <n v="0"/>
    <n v="0"/>
    <n v="10634958.970000001"/>
    <n v="10634958.970000001"/>
    <n v="2558071.0299999998"/>
    <n v="0.80610435737658448"/>
  </r>
  <r>
    <s v="21375805"/>
    <s v="CENTRO COSTAR. PRODUCCIÓN CINEMATOGRÁFIC"/>
    <x v="26"/>
    <s v="001"/>
    <x v="12"/>
    <s v="OTROS INCENTIVOS SALARIALES"/>
    <n v="3100000"/>
    <n v="3100000"/>
    <n v="3100000"/>
    <n v="0"/>
    <n v="0"/>
    <n v="0"/>
    <n v="2772490.12"/>
    <n v="2641792.62"/>
    <n v="327509.88"/>
    <n v="0.89435165161290331"/>
  </r>
  <r>
    <s v="21375805"/>
    <s v="CENTRO COSTAR. PRODUCCIÓN CINEMATOGRÁFIC"/>
    <x v="26"/>
    <s v="001"/>
    <x v="13"/>
    <s v="CONTRIB. PATRONALES AL DES. Y LA SEGURIDAD SOCIAL"/>
    <n v="15707826"/>
    <n v="15437767"/>
    <n v="15437767"/>
    <n v="0"/>
    <n v="0"/>
    <n v="0"/>
    <n v="13398919.550000001"/>
    <n v="12257385.41"/>
    <n v="2038847.45"/>
    <n v="0.86793119432363508"/>
  </r>
  <r>
    <s v="21375805"/>
    <s v="CENTRO COSTAR. PRODUCCIÓN CINEMATOGRÁFIC"/>
    <x v="26"/>
    <s v="001"/>
    <x v="287"/>
    <s v="CCSS CONTRIBUCION PATRONAL SEGURO SALUD (CONTRIBUCION PATRONAL SEGURO DE SALUD, SEGUN LEY NO. 17 DEL 22 DE OCTUBRE DE 1943, LEY"/>
    <n v="14902296"/>
    <n v="14646086"/>
    <n v="14646086"/>
    <n v="0"/>
    <n v="0"/>
    <n v="0"/>
    <n v="12713107.4"/>
    <n v="11630113.470000001"/>
    <n v="1932978.6"/>
    <n v="0.8680208077434477"/>
  </r>
  <r>
    <s v="21375805"/>
    <s v="CENTRO COSTAR. PRODUCCIÓN CINEMATOGRÁFIC"/>
    <x v="26"/>
    <s v="001"/>
    <x v="288"/>
    <s v="BANCO POPULAR Y DE DESARROLLO COMUNAL. (BPDC) (SEGUN LEY NO. 4351 DEL 11 DE JULIO DE 1969, LEY ORGANICA DEL B.P.D.C.)."/>
    <n v="805530"/>
    <n v="791681"/>
    <n v="791681"/>
    <n v="0"/>
    <n v="0"/>
    <n v="0"/>
    <n v="685812.15"/>
    <n v="627271.93999999994"/>
    <n v="105868.85"/>
    <n v="0.86627334747202478"/>
  </r>
  <r>
    <s v="21375805"/>
    <s v="CENTRO COSTAR. PRODUCCIÓN CINEMATOGRÁFIC"/>
    <x v="26"/>
    <s v="001"/>
    <x v="16"/>
    <s v="CONTRIB PATRONALES A FOND PENS Y OTROS FOND CAPIT."/>
    <n v="19981706"/>
    <n v="19706938"/>
    <n v="19706938"/>
    <n v="0"/>
    <n v="0"/>
    <n v="0"/>
    <n v="15321913.949999999"/>
    <n v="14160477.09"/>
    <n v="4385024.05"/>
    <n v="0.77748831147690212"/>
  </r>
  <r>
    <s v="21375805"/>
    <s v="CENTRO COSTAR. PRODUCCIÓN CINEMATOGRÁFIC"/>
    <x v="26"/>
    <s v="001"/>
    <x v="289"/>
    <s v="CCSS CONTRIBUCION PATRONAL SEGURO PENSIONES (CONTRIBUCION PATRONAL SEGURO DE PENSIONES, SEGUN LEY NO. 17 DEL 22 DE OCTUBRE DE 1943, LEY"/>
    <n v="8731940"/>
    <n v="8581814"/>
    <n v="8581814"/>
    <n v="0"/>
    <n v="0"/>
    <n v="0"/>
    <n v="7452138.1500000004"/>
    <n v="6817563.21"/>
    <n v="1129675.8500000001"/>
    <n v="0.86836397875787108"/>
  </r>
  <r>
    <s v="21375805"/>
    <s v="CENTRO COSTAR. PRODUCCIÓN CINEMATOGRÁFIC"/>
    <x v="26"/>
    <s v="001"/>
    <x v="290"/>
    <s v="CCSS APORTE PATRONAL REGIMEN PENSIONES (APORTE PATRONAL AL REGIMEN DE PENSIONES, SEGUN LEY DE PROTECCION AL TRABAJADOR NO. 7983 DEL 16"/>
    <n v="4833177"/>
    <n v="4750083"/>
    <n v="4750083"/>
    <n v="0"/>
    <n v="0"/>
    <n v="0"/>
    <n v="4117728.71"/>
    <n v="3766487.43"/>
    <n v="632354.29"/>
    <n v="0.8668751072349683"/>
  </r>
  <r>
    <s v="21375805"/>
    <s v="CENTRO COSTAR. PRODUCCIÓN CINEMATOGRÁFIC"/>
    <x v="26"/>
    <s v="001"/>
    <x v="291"/>
    <s v="CCSS APORTE PATRONAL FONDO CAPITALIZACION LABORAL (APORTE PATRONAL AL FONDO DE CAPITALIZACION LABORAL, SEGUN LEY DE PROTECCION AL TRABAJADOR"/>
    <n v="2416589"/>
    <n v="2375041"/>
    <n v="2375041"/>
    <n v="0"/>
    <n v="0"/>
    <n v="0"/>
    <n v="2057440.96"/>
    <n v="1881820.32"/>
    <n v="317600.03999999998"/>
    <n v="0.86627597586736393"/>
  </r>
  <r>
    <s v="21375805"/>
    <s v="CENTRO COSTAR. PRODUCCIÓN CINEMATOGRÁFIC"/>
    <x v="26"/>
    <s v="001"/>
    <x v="292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1694606.13"/>
    <n v="1694606.13"/>
    <n v="2305393.87"/>
    <n v="0.42365153249999998"/>
  </r>
  <r>
    <s v="21375805"/>
    <s v="CENTRO COSTAR. PRODUCCIÓN CINEMATOGRÁFIC"/>
    <x v="26"/>
    <s v="001"/>
    <x v="21"/>
    <s v="SERVICIOS"/>
    <n v="474227605"/>
    <n v="467105846"/>
    <n v="467105846"/>
    <n v="0"/>
    <n v="0"/>
    <n v="0"/>
    <n v="417790031.67000002"/>
    <n v="417790031.67000002"/>
    <n v="49315814.329999998"/>
    <n v="0.89442261373453247"/>
  </r>
  <r>
    <s v="21375805"/>
    <s v="CENTRO COSTAR. PRODUCCIÓN CINEMATOGRÁFIC"/>
    <x v="26"/>
    <s v="001"/>
    <x v="22"/>
    <s v="ALQUILERES"/>
    <n v="13000000"/>
    <n v="13000000"/>
    <n v="13000000"/>
    <n v="0"/>
    <n v="0"/>
    <n v="0"/>
    <n v="12999999.960000001"/>
    <n v="12999999.960000001"/>
    <n v="0.04"/>
    <n v="0.99999999692307695"/>
  </r>
  <r>
    <s v="21375805"/>
    <s v="CENTRO COSTAR. PRODUCCIÓN CINEMATOGRÁFIC"/>
    <x v="26"/>
    <s v="001"/>
    <x v="166"/>
    <s v="ALQUILER DE EDIFICIOS, LOCALES Y TERRENOS"/>
    <n v="13000000"/>
    <n v="13000000"/>
    <n v="13000000"/>
    <n v="0"/>
    <n v="0"/>
    <n v="0"/>
    <n v="12999999.960000001"/>
    <n v="12999999.960000001"/>
    <n v="0.04"/>
    <n v="0.99999999692307695"/>
  </r>
  <r>
    <s v="21375805"/>
    <s v="CENTRO COSTAR. PRODUCCIÓN CINEMATOGRÁFIC"/>
    <x v="26"/>
    <s v="001"/>
    <x v="24"/>
    <s v="SERVICIOS BASICOS"/>
    <n v="23706000"/>
    <n v="22955200"/>
    <n v="22955200"/>
    <n v="0"/>
    <n v="0"/>
    <n v="0"/>
    <n v="19035675.850000001"/>
    <n v="19035675.850000001"/>
    <n v="3919524.15"/>
    <n v="0.82925332168746091"/>
  </r>
  <r>
    <s v="21375805"/>
    <s v="CENTRO COSTAR. PRODUCCIÓN CINEMATOGRÁFIC"/>
    <x v="26"/>
    <s v="001"/>
    <x v="25"/>
    <s v="SERVICIO DE AGUA Y ALCANTARILLADO"/>
    <n v="858000"/>
    <n v="758000"/>
    <n v="758000"/>
    <n v="0"/>
    <n v="0"/>
    <n v="0"/>
    <n v="557941"/>
    <n v="557941"/>
    <n v="200059"/>
    <n v="0.73606992084432721"/>
  </r>
  <r>
    <s v="21375805"/>
    <s v="CENTRO COSTAR. PRODUCCIÓN CINEMATOGRÁFIC"/>
    <x v="26"/>
    <s v="001"/>
    <x v="26"/>
    <s v="SERVICIO DE ENERGIA ELECTRICA"/>
    <n v="7128000"/>
    <n v="8197200"/>
    <n v="8197200"/>
    <n v="0"/>
    <n v="0"/>
    <n v="0"/>
    <n v="7051265"/>
    <n v="7051265"/>
    <n v="1145935"/>
    <n v="0.8602040940809057"/>
  </r>
  <r>
    <s v="21375805"/>
    <s v="CENTRO COSTAR. PRODUCCIÓN CINEMATOGRÁFIC"/>
    <x v="26"/>
    <s v="001"/>
    <x v="28"/>
    <s v="SERVICIO DE TELECOMUNICACIONES"/>
    <n v="9240000"/>
    <n v="7800000"/>
    <n v="7800000"/>
    <n v="0"/>
    <n v="0"/>
    <n v="0"/>
    <n v="6790043.2000000002"/>
    <n v="6790043.2000000002"/>
    <n v="1009956.8"/>
    <n v="0.87051835897435903"/>
  </r>
  <r>
    <s v="21375805"/>
    <s v="CENTRO COSTAR. PRODUCCIÓN CINEMATOGRÁFIC"/>
    <x v="26"/>
    <s v="001"/>
    <x v="29"/>
    <s v="OTROS SERVICIOS BASICOS"/>
    <n v="6480000"/>
    <n v="6200000"/>
    <n v="6200000"/>
    <n v="0"/>
    <n v="0"/>
    <n v="0"/>
    <n v="4636426.6500000004"/>
    <n v="4636426.6500000004"/>
    <n v="1563573.35"/>
    <n v="0.74781075000000008"/>
  </r>
  <r>
    <s v="21375805"/>
    <s v="CENTRO COSTAR. PRODUCCIÓN CINEMATOGRÁFIC"/>
    <x v="26"/>
    <s v="001"/>
    <x v="30"/>
    <s v="SERVICIOS COMERCIALES Y FINANCIEROS"/>
    <n v="58198241"/>
    <n v="43323163"/>
    <n v="43323163"/>
    <n v="0"/>
    <n v="0"/>
    <n v="0"/>
    <n v="34238932.5"/>
    <n v="34238932.5"/>
    <n v="9084230.5"/>
    <n v="0.79031469839817559"/>
  </r>
  <r>
    <s v="21375805"/>
    <s v="CENTRO COSTAR. PRODUCCIÓN CINEMATOGRÁFIC"/>
    <x v="26"/>
    <s v="001"/>
    <x v="31"/>
    <s v="INFORMACION"/>
    <n v="100000"/>
    <n v="600000"/>
    <n v="600000"/>
    <n v="0"/>
    <n v="0"/>
    <n v="0"/>
    <n v="582738.4"/>
    <n v="582738.4"/>
    <n v="17261.599999999999"/>
    <n v="0.97123066666666669"/>
  </r>
  <r>
    <s v="21375805"/>
    <s v="CENTRO COSTAR. PRODUCCIÓN CINEMATOGRÁFIC"/>
    <x v="26"/>
    <s v="001"/>
    <x v="32"/>
    <s v="PUBLICIDAD Y PROPAGANDA"/>
    <n v="29000000"/>
    <n v="21560100"/>
    <n v="21560100"/>
    <n v="0"/>
    <n v="0"/>
    <n v="0"/>
    <n v="21560100"/>
    <n v="21560100"/>
    <n v="0"/>
    <n v="1"/>
  </r>
  <r>
    <s v="21375805"/>
    <s v="CENTRO COSTAR. PRODUCCIÓN CINEMATOGRÁFIC"/>
    <x v="26"/>
    <s v="001"/>
    <x v="33"/>
    <s v="IMPRESION, ENCUADERNACION Y OTROS"/>
    <n v="200000"/>
    <n v="150000"/>
    <n v="150000"/>
    <n v="0"/>
    <n v="0"/>
    <n v="0"/>
    <n v="29974.37"/>
    <n v="29974.37"/>
    <n v="120025.63"/>
    <n v="0.19982913333333333"/>
  </r>
  <r>
    <s v="21375805"/>
    <s v="CENTRO COSTAR. PRODUCCIÓN CINEMATOGRÁFIC"/>
    <x v="26"/>
    <s v="001"/>
    <x v="34"/>
    <s v="COMIS. Y GASTOS POR SERV. FINANCIEROS Y COMERCIAL."/>
    <n v="2227400"/>
    <n v="2227400"/>
    <n v="2227400"/>
    <n v="0"/>
    <n v="0"/>
    <n v="0"/>
    <n v="782193.22"/>
    <n v="782193.22"/>
    <n v="1445206.78"/>
    <n v="0.35116872586872588"/>
  </r>
  <r>
    <s v="21375805"/>
    <s v="CENTRO COSTAR. PRODUCCIÓN CINEMATOGRÁFIC"/>
    <x v="26"/>
    <s v="001"/>
    <x v="35"/>
    <s v="SERVICIOS DE TECNOLOGIAS DE INFORMACION"/>
    <n v="26670841"/>
    <n v="18785663"/>
    <n v="18785663"/>
    <n v="0"/>
    <n v="0"/>
    <n v="0"/>
    <n v="11283926.51"/>
    <n v="11283926.51"/>
    <n v="7501736.4900000002"/>
    <n v="0.60066692934925958"/>
  </r>
  <r>
    <s v="21375805"/>
    <s v="CENTRO COSTAR. PRODUCCIÓN CINEMATOGRÁFIC"/>
    <x v="26"/>
    <s v="001"/>
    <x v="36"/>
    <s v="SERVICIOS DE GESTION Y APOYO"/>
    <n v="229108568"/>
    <n v="240182153"/>
    <n v="240182153"/>
    <n v="0"/>
    <n v="0"/>
    <n v="0"/>
    <n v="222867682.99000001"/>
    <n v="222867682.99000001"/>
    <n v="17314470.010000002"/>
    <n v="0.92791108833969027"/>
  </r>
  <r>
    <s v="21375805"/>
    <s v="CENTRO COSTAR. PRODUCCIÓN CINEMATOGRÁFIC"/>
    <x v="26"/>
    <s v="001"/>
    <x v="39"/>
    <s v="SERVICIOS GENERALES"/>
    <n v="113592568"/>
    <n v="126624568"/>
    <n v="126624568"/>
    <n v="0"/>
    <n v="0"/>
    <n v="0"/>
    <n v="114811915.27"/>
    <n v="114811915.27"/>
    <n v="11812652.73"/>
    <n v="0.90671121002363453"/>
  </r>
  <r>
    <s v="21375805"/>
    <s v="CENTRO COSTAR. PRODUCCIÓN CINEMATOGRÁFIC"/>
    <x v="26"/>
    <s v="001"/>
    <x v="40"/>
    <s v="OTROS SERVICIOS DE GESTION Y APOYO"/>
    <n v="115516000"/>
    <n v="113557585"/>
    <n v="113557585"/>
    <n v="0"/>
    <n v="0"/>
    <n v="0"/>
    <n v="108055767.72"/>
    <n v="108055767.72"/>
    <n v="5501817.2800000003"/>
    <n v="0.95155042016788216"/>
  </r>
  <r>
    <s v="21375805"/>
    <s v="CENTRO COSTAR. PRODUCCIÓN CINEMATOGRÁFIC"/>
    <x v="26"/>
    <s v="001"/>
    <x v="41"/>
    <s v="GASTOS DE VIAJE Y DE TRANSPORTE"/>
    <n v="5250000"/>
    <n v="5550000"/>
    <n v="5550000"/>
    <n v="0"/>
    <n v="0"/>
    <n v="0"/>
    <n v="5102892.3"/>
    <n v="5102892.3"/>
    <n v="447107.7"/>
    <n v="0.91944005405405405"/>
  </r>
  <r>
    <s v="21375805"/>
    <s v="CENTRO COSTAR. PRODUCCIÓN CINEMATOGRÁFIC"/>
    <x v="26"/>
    <s v="001"/>
    <x v="42"/>
    <s v="TRANSPORTE DENTRO DEL PAIS"/>
    <n v="100000"/>
    <n v="100000"/>
    <n v="100000"/>
    <n v="0"/>
    <n v="0"/>
    <n v="0"/>
    <n v="44765"/>
    <n v="44765"/>
    <n v="55235"/>
    <n v="0.44764999999999999"/>
  </r>
  <r>
    <s v="21375805"/>
    <s v="CENTRO COSTAR. PRODUCCIÓN CINEMATOGRÁFIC"/>
    <x v="26"/>
    <s v="001"/>
    <x v="43"/>
    <s v="VIATICOS DENTRO DEL PAIS"/>
    <n v="1850000"/>
    <n v="1850000"/>
    <n v="1850000"/>
    <n v="0"/>
    <n v="0"/>
    <n v="0"/>
    <n v="1815900"/>
    <n v="1815900"/>
    <n v="34100"/>
    <n v="0.98156756756756758"/>
  </r>
  <r>
    <s v="21375805"/>
    <s v="CENTRO COSTAR. PRODUCCIÓN CINEMATOGRÁFIC"/>
    <x v="26"/>
    <s v="001"/>
    <x v="44"/>
    <s v="TRANSPORTE EN EL EXTERIOR"/>
    <n v="3000000"/>
    <n v="3000000"/>
    <n v="3000000"/>
    <n v="0"/>
    <n v="0"/>
    <n v="0"/>
    <n v="2664616.7799999998"/>
    <n v="2664616.7799999998"/>
    <n v="335383.21999999997"/>
    <n v="0.88820559333333327"/>
  </r>
  <r>
    <s v="21375805"/>
    <s v="CENTRO COSTAR. PRODUCCIÓN CINEMATOGRÁFIC"/>
    <x v="26"/>
    <s v="001"/>
    <x v="45"/>
    <s v="VIATICOS EN EL EXTERIOR"/>
    <n v="300000"/>
    <n v="600000"/>
    <n v="600000"/>
    <n v="0"/>
    <n v="0"/>
    <n v="0"/>
    <n v="577610.52"/>
    <n v="577610.52"/>
    <n v="22389.48"/>
    <n v="0.96268419999999999"/>
  </r>
  <r>
    <s v="21375805"/>
    <s v="CENTRO COSTAR. PRODUCCIÓN CINEMATOGRÁFIC"/>
    <x v="26"/>
    <s v="001"/>
    <x v="46"/>
    <s v="SEGUROS, REASEGUROS Y OTRAS OBLIGACIONES"/>
    <n v="5100000"/>
    <n v="4600000"/>
    <n v="4600000"/>
    <n v="0"/>
    <n v="0"/>
    <n v="0"/>
    <n v="2882204"/>
    <n v="2882204"/>
    <n v="1717796"/>
    <n v="0.62656608695652172"/>
  </r>
  <r>
    <s v="21375805"/>
    <s v="CENTRO COSTAR. PRODUCCIÓN CINEMATOGRÁFIC"/>
    <x v="26"/>
    <s v="001"/>
    <x v="47"/>
    <s v="SEGUROS"/>
    <n v="5100000"/>
    <n v="4600000"/>
    <n v="4600000"/>
    <n v="0"/>
    <n v="0"/>
    <n v="0"/>
    <n v="2882204"/>
    <n v="2882204"/>
    <n v="1717796"/>
    <n v="0.62656608695652172"/>
  </r>
  <r>
    <s v="21375805"/>
    <s v="CENTRO COSTAR. PRODUCCIÓN CINEMATOGRÁFIC"/>
    <x v="26"/>
    <s v="001"/>
    <x v="48"/>
    <s v="CAPACITACION Y PROTOCOLO"/>
    <n v="91770296"/>
    <n v="79189717"/>
    <n v="79189717"/>
    <n v="0"/>
    <n v="0"/>
    <n v="0"/>
    <n v="79118246.549999997"/>
    <n v="79118246.549999997"/>
    <n v="71470.45"/>
    <n v="0.9990974781485833"/>
  </r>
  <r>
    <s v="21375805"/>
    <s v="CENTRO COSTAR. PRODUCCIÓN CINEMATOGRÁFIC"/>
    <x v="26"/>
    <s v="001"/>
    <x v="132"/>
    <s v="ACTIVIDADES PROTOCOLARIAS Y SOCIALES"/>
    <n v="91770296"/>
    <n v="79189717"/>
    <n v="79189717"/>
    <n v="0"/>
    <n v="0"/>
    <n v="0"/>
    <n v="79118246.549999997"/>
    <n v="79118246.549999997"/>
    <n v="71470.45"/>
    <n v="0.9990974781485833"/>
  </r>
  <r>
    <s v="21375805"/>
    <s v="CENTRO COSTAR. PRODUCCIÓN CINEMATOGRÁFIC"/>
    <x v="26"/>
    <s v="001"/>
    <x v="51"/>
    <s v="MANTENIMIENTO Y REPARACION"/>
    <n v="12994500"/>
    <n v="21383631"/>
    <n v="21383631"/>
    <n v="0"/>
    <n v="0"/>
    <n v="0"/>
    <n v="5403557.0800000001"/>
    <n v="5403557.0800000001"/>
    <n v="15980073.92"/>
    <n v="0.2526959560796761"/>
  </r>
  <r>
    <s v="21375805"/>
    <s v="CENTRO COSTAR. PRODUCCIÓN CINEMATOGRÁFIC"/>
    <x v="26"/>
    <s v="001"/>
    <x v="52"/>
    <s v="MANTENIMIENTO DE EDIFICIOS, LOCALES Y TERRENOS"/>
    <n v="3000000"/>
    <n v="13083631"/>
    <n v="13083631"/>
    <n v="0"/>
    <n v="0"/>
    <n v="0"/>
    <n v="3860090.08"/>
    <n v="3860090.08"/>
    <n v="9223540.9199999999"/>
    <n v="0.29503201978105315"/>
  </r>
  <r>
    <s v="21375805"/>
    <s v="CENTRO COSTAR. PRODUCCIÓN CINEMATOGRÁFIC"/>
    <x v="26"/>
    <s v="001"/>
    <x v="54"/>
    <s v="MANT. Y REPARACION DE EQUIPO DE TRANSPORTE"/>
    <n v="2994500"/>
    <n v="300000"/>
    <n v="300000"/>
    <n v="0"/>
    <n v="0"/>
    <n v="0"/>
    <n v="71077"/>
    <n v="71077"/>
    <n v="228923"/>
    <n v="0.23692333333333335"/>
  </r>
  <r>
    <s v="21375805"/>
    <s v="CENTRO COSTAR. PRODUCCIÓN CINEMATOGRÁFIC"/>
    <x v="26"/>
    <s v="001"/>
    <x v="55"/>
    <s v="MANT. Y REPARACION DE EQUIPO DE COMUNICAC."/>
    <n v="6000000"/>
    <n v="6000000"/>
    <n v="6000000"/>
    <n v="0"/>
    <n v="0"/>
    <n v="0"/>
    <n v="0"/>
    <n v="0"/>
    <n v="6000000"/>
    <n v="0"/>
  </r>
  <r>
    <s v="21375805"/>
    <s v="CENTRO COSTAR. PRODUCCIÓN CINEMATOGRÁFIC"/>
    <x v="26"/>
    <s v="001"/>
    <x v="56"/>
    <s v="MANT. Y REPARACION DE EQUIPO Y MOBILIARIO DE OFIC."/>
    <n v="1000000"/>
    <n v="2000000"/>
    <n v="2000000"/>
    <n v="0"/>
    <n v="0"/>
    <n v="0"/>
    <n v="1472390"/>
    <n v="1472390"/>
    <n v="527610"/>
    <n v="0.73619500000000004"/>
  </r>
  <r>
    <s v="21375805"/>
    <s v="CENTRO COSTAR. PRODUCCIÓN CINEMATOGRÁFIC"/>
    <x v="26"/>
    <s v="001"/>
    <x v="59"/>
    <s v="IMPUESTOS"/>
    <n v="100000"/>
    <n v="70000"/>
    <n v="70000"/>
    <n v="0"/>
    <n v="0"/>
    <n v="0"/>
    <n v="57621"/>
    <n v="57621"/>
    <n v="12379"/>
    <n v="0.82315714285714281"/>
  </r>
  <r>
    <s v="21375805"/>
    <s v="CENTRO COSTAR. PRODUCCIÓN CINEMATOGRÁFIC"/>
    <x v="26"/>
    <s v="001"/>
    <x v="60"/>
    <s v="OTROS IMPUESTOS"/>
    <n v="100000"/>
    <n v="70000"/>
    <n v="70000"/>
    <n v="0"/>
    <n v="0"/>
    <n v="0"/>
    <n v="57621"/>
    <n v="57621"/>
    <n v="12379"/>
    <n v="0.82315714285714281"/>
  </r>
  <r>
    <s v="21375805"/>
    <s v="CENTRO COSTAR. PRODUCCIÓN CINEMATOGRÁFIC"/>
    <x v="26"/>
    <s v="001"/>
    <x v="61"/>
    <s v="SERVICIOS DIVERSOS"/>
    <n v="35000000"/>
    <n v="36851982"/>
    <n v="36851982"/>
    <n v="0"/>
    <n v="0"/>
    <n v="0"/>
    <n v="36083219.439999998"/>
    <n v="36083219.439999998"/>
    <n v="768762.56"/>
    <n v="0.97913918008534784"/>
  </r>
  <r>
    <s v="21375805"/>
    <s v="CENTRO COSTAR. PRODUCCIÓN CINEMATOGRÁFIC"/>
    <x v="26"/>
    <s v="001"/>
    <x v="153"/>
    <s v="OTROS SERVICIOS NO ESPECIFICADOS"/>
    <n v="35000000"/>
    <n v="36851982"/>
    <n v="36851982"/>
    <n v="0"/>
    <n v="0"/>
    <n v="0"/>
    <n v="36083219.439999998"/>
    <n v="36083219.439999998"/>
    <n v="768762.56"/>
    <n v="0.97913918008534784"/>
  </r>
  <r>
    <s v="21375805"/>
    <s v="CENTRO COSTAR. PRODUCCIÓN CINEMATOGRÁFIC"/>
    <x v="26"/>
    <s v="001"/>
    <x v="63"/>
    <s v="MATERIALES Y SUMINISTROS"/>
    <n v="7700000"/>
    <n v="7700000"/>
    <n v="7700000"/>
    <n v="0"/>
    <n v="0"/>
    <n v="0"/>
    <n v="5865498.7800000003"/>
    <n v="5822301.7800000003"/>
    <n v="1834501.22"/>
    <n v="0.76175308831168831"/>
  </r>
  <r>
    <s v="21375805"/>
    <s v="CENTRO COSTAR. PRODUCCIÓN CINEMATOGRÁFIC"/>
    <x v="26"/>
    <s v="001"/>
    <x v="64"/>
    <s v="PRODUCTOS QUIMICOS Y CONEXOS"/>
    <n v="1700000"/>
    <n v="1700000"/>
    <n v="1700000"/>
    <n v="0"/>
    <n v="0"/>
    <n v="0"/>
    <n v="1063799.52"/>
    <n v="1020602.52"/>
    <n v="636200.48"/>
    <n v="0.62576442352941175"/>
  </r>
  <r>
    <s v="21375805"/>
    <s v="CENTRO COSTAR. PRODUCCIÓN CINEMATOGRÁFIC"/>
    <x v="26"/>
    <s v="001"/>
    <x v="65"/>
    <s v="COMBUSTIBLES Y LUBRICANTES"/>
    <n v="700000"/>
    <n v="700000"/>
    <n v="700000"/>
    <n v="0"/>
    <n v="0"/>
    <n v="0"/>
    <n v="377621"/>
    <n v="334424"/>
    <n v="322379"/>
    <n v="0.53945857142857145"/>
  </r>
  <r>
    <s v="21375805"/>
    <s v="CENTRO COSTAR. PRODUCCIÓN CINEMATOGRÁFIC"/>
    <x v="26"/>
    <s v="001"/>
    <x v="67"/>
    <s v="TINTAS, PINTURAS Y DILUYENTES"/>
    <n v="1000000"/>
    <n v="1000000"/>
    <n v="1000000"/>
    <n v="0"/>
    <n v="0"/>
    <n v="0"/>
    <n v="686178.52"/>
    <n v="686178.52"/>
    <n v="313821.48"/>
    <n v="0.68617852000000001"/>
  </r>
  <r>
    <s v="21375805"/>
    <s v="CENTRO COSTAR. PRODUCCIÓN CINEMATOGRÁFIC"/>
    <x v="26"/>
    <s v="001"/>
    <x v="72"/>
    <s v="MATERIALES Y PROD DE USO EN LA CONSTRUC Y MANT."/>
    <n v="500000"/>
    <n v="500000"/>
    <n v="500000"/>
    <n v="0"/>
    <n v="0"/>
    <n v="0"/>
    <n v="382546.61"/>
    <n v="382546.61"/>
    <n v="117453.39"/>
    <n v="0.76509322000000002"/>
  </r>
  <r>
    <s v="21375805"/>
    <s v="CENTRO COSTAR. PRODUCCIÓN CINEMATOGRÁFIC"/>
    <x v="26"/>
    <s v="001"/>
    <x v="73"/>
    <s v="MATERIALES Y PRODUCTOS METALICOS"/>
    <n v="100000"/>
    <n v="100000"/>
    <n v="100000"/>
    <n v="0"/>
    <n v="0"/>
    <n v="0"/>
    <n v="13550"/>
    <n v="13550"/>
    <n v="86450"/>
    <n v="0.13550000000000001"/>
  </r>
  <r>
    <s v="21375805"/>
    <s v="CENTRO COSTAR. PRODUCCIÓN CINEMATOGRÁFIC"/>
    <x v="26"/>
    <s v="001"/>
    <x v="74"/>
    <s v="MAT. Y PROD. ELECTRICOS, TELEFONICOS Y DE COMPUTO"/>
    <n v="400000"/>
    <n v="400000"/>
    <n v="400000"/>
    <n v="0"/>
    <n v="0"/>
    <n v="0"/>
    <n v="368996.61"/>
    <n v="368996.61"/>
    <n v="31003.39"/>
    <n v="0.92249152499999998"/>
  </r>
  <r>
    <s v="21375805"/>
    <s v="CENTRO COSTAR. PRODUCCIÓN CINEMATOGRÁFIC"/>
    <x v="26"/>
    <s v="001"/>
    <x v="77"/>
    <s v="HERRAMIENTAS, REPUESTOS Y ACCESORIOS"/>
    <n v="3000000"/>
    <n v="3000000"/>
    <n v="3000000"/>
    <n v="0"/>
    <n v="0"/>
    <n v="0"/>
    <n v="2925715.75"/>
    <n v="2925715.75"/>
    <n v="74284.25"/>
    <n v="0.97523858333333335"/>
  </r>
  <r>
    <s v="21375805"/>
    <s v="CENTRO COSTAR. PRODUCCIÓN CINEMATOGRÁFIC"/>
    <x v="26"/>
    <s v="001"/>
    <x v="79"/>
    <s v="REPUESTOS Y ACCESORIOS"/>
    <n v="3000000"/>
    <n v="3000000"/>
    <n v="3000000"/>
    <n v="0"/>
    <n v="0"/>
    <n v="0"/>
    <n v="2925715.75"/>
    <n v="2925715.75"/>
    <n v="74284.25"/>
    <n v="0.97523858333333335"/>
  </r>
  <r>
    <s v="21375805"/>
    <s v="CENTRO COSTAR. PRODUCCIÓN CINEMATOGRÁFIC"/>
    <x v="26"/>
    <s v="001"/>
    <x v="80"/>
    <s v="UTILES, MATERIALES Y SUMINISTROS DIVERSOS"/>
    <n v="2500000"/>
    <n v="2500000"/>
    <n v="2500000"/>
    <n v="0"/>
    <n v="0"/>
    <n v="0"/>
    <n v="1493436.9"/>
    <n v="1493436.9"/>
    <n v="1006563.1"/>
    <n v="0.59737476"/>
  </r>
  <r>
    <s v="21375805"/>
    <s v="CENTRO COSTAR. PRODUCCIÓN CINEMATOGRÁFIC"/>
    <x v="26"/>
    <s v="001"/>
    <x v="81"/>
    <s v="UTILES Y MATERIALES DE OFICINA Y COMPUTO"/>
    <n v="500000"/>
    <n v="500000"/>
    <n v="500000"/>
    <n v="0"/>
    <n v="0"/>
    <n v="0"/>
    <n v="387099"/>
    <n v="387099"/>
    <n v="112901"/>
    <n v="0.77419800000000005"/>
  </r>
  <r>
    <s v="21375805"/>
    <s v="CENTRO COSTAR. PRODUCCIÓN CINEMATOGRÁFIC"/>
    <x v="26"/>
    <s v="001"/>
    <x v="82"/>
    <s v="UTILES Y MATERIALES MEDICO, HOSPITALARIO Y DE INV."/>
    <n v="0"/>
    <n v="100000"/>
    <n v="100000"/>
    <n v="0"/>
    <n v="0"/>
    <n v="0"/>
    <n v="97772.5"/>
    <n v="97772.5"/>
    <n v="2227.5"/>
    <n v="0.97772499999999996"/>
  </r>
  <r>
    <s v="21375805"/>
    <s v="CENTRO COSTAR. PRODUCCIÓN CINEMATOGRÁFIC"/>
    <x v="26"/>
    <s v="001"/>
    <x v="83"/>
    <s v="PRODUCTOS DE PAPEL, CARTON E IMPRESOS"/>
    <n v="500000"/>
    <n v="200000"/>
    <n v="200000"/>
    <n v="0"/>
    <n v="0"/>
    <n v="0"/>
    <n v="113000"/>
    <n v="113000"/>
    <n v="87000"/>
    <n v="0.56499999999999995"/>
  </r>
  <r>
    <s v="21375805"/>
    <s v="CENTRO COSTAR. PRODUCCIÓN CINEMATOGRÁFIC"/>
    <x v="26"/>
    <s v="001"/>
    <x v="85"/>
    <s v="UTILES Y MATERIALES DE LIMPIEZA"/>
    <n v="1500000"/>
    <n v="1500000"/>
    <n v="1500000"/>
    <n v="0"/>
    <n v="0"/>
    <n v="0"/>
    <n v="695565.49"/>
    <n v="695565.49"/>
    <n v="804434.51"/>
    <n v="0.46371032666666667"/>
  </r>
  <r>
    <s v="21375805"/>
    <s v="CENTRO COSTAR. PRODUCCIÓN CINEMATOGRÁFIC"/>
    <x v="26"/>
    <s v="001"/>
    <x v="86"/>
    <s v="UTILES Y MATERIALES DE RESGUARDO Y SEGURIDAD"/>
    <n v="0"/>
    <n v="200000"/>
    <n v="200000"/>
    <n v="0"/>
    <n v="0"/>
    <n v="0"/>
    <n v="199999.91"/>
    <n v="199999.91"/>
    <n v="0.09"/>
    <n v="0.99999955000000007"/>
  </r>
  <r>
    <s v="21375805"/>
    <s v="CENTRO COSTAR. PRODUCCIÓN CINEMATOGRÁFIC"/>
    <x v="26"/>
    <s v="001"/>
    <x v="88"/>
    <s v="TRANSFERENCIAS CORRIENTES"/>
    <n v="476453328"/>
    <n v="476402918"/>
    <n v="476402918"/>
    <n v="0"/>
    <n v="0"/>
    <n v="0"/>
    <n v="448064731.38999999"/>
    <n v="448064731.38999999"/>
    <n v="28338186.609999999"/>
    <n v="0.94051634543094886"/>
  </r>
  <r>
    <s v="21375805"/>
    <s v="CENTRO COSTAR. PRODUCCIÓN CINEMATOGRÁFIC"/>
    <x v="26"/>
    <s v="001"/>
    <x v="89"/>
    <s v="TRANSFERENCIAS CORRIENTES AL SECTOR PUBLICO"/>
    <n v="2932128"/>
    <n v="2881718"/>
    <n v="2881718"/>
    <n v="0"/>
    <n v="0"/>
    <n v="0"/>
    <n v="2283275.34"/>
    <n v="2283275.34"/>
    <n v="598442.66"/>
    <n v="0.79233128987638624"/>
  </r>
  <r>
    <s v="21375805"/>
    <s v="CENTRO COSTAR. PRODUCCIÓN CINEMATOGRÁFIC"/>
    <x v="26"/>
    <s v="001"/>
    <x v="293"/>
    <s v="CCSS CONTRIBUCION ESTATAL SEGURO PENSIONES (CONTRIBUCION ESTATAL AL SEGURO DE PENSIONES, SEGUN LEY NO. 17 DEL 22 DE OCTUBRE DE 1943, LEY"/>
    <n v="2529363"/>
    <n v="2485877"/>
    <n v="2485877"/>
    <n v="0"/>
    <n v="0"/>
    <n v="0"/>
    <n v="1969638.6"/>
    <n v="1969638.6"/>
    <n v="516238.4"/>
    <n v="0.79233147899111667"/>
  </r>
  <r>
    <s v="21375805"/>
    <s v="CENTRO COSTAR. PRODUCCIÓN CINEMATOGRÁFIC"/>
    <x v="26"/>
    <s v="001"/>
    <x v="294"/>
    <s v="CCSS CONTRIBUCION ESTATAL SEGURO SALUD (CONTRIBUCION ESTATAL AL SEGURO DE SALUD, SEGUN LEY NO. 17 DEL 22 DE OCTUBRE DE 1943, LEY"/>
    <n v="402765"/>
    <n v="395841"/>
    <n v="395841"/>
    <n v="0"/>
    <n v="0"/>
    <n v="0"/>
    <n v="313636.74"/>
    <n v="313636.74"/>
    <n v="82204.259999999995"/>
    <n v="0.79233010223801981"/>
  </r>
  <r>
    <s v="21375805"/>
    <s v="CENTRO COSTAR. PRODUCCIÓN CINEMATOGRÁFIC"/>
    <x v="26"/>
    <s v="001"/>
    <x v="93"/>
    <s v="TRANSFERENCIAS CORRIENTES A PERSONAS"/>
    <n v="390751200"/>
    <n v="390751200"/>
    <n v="390751200"/>
    <n v="0"/>
    <n v="0"/>
    <n v="0"/>
    <n v="364268069.16000003"/>
    <n v="364268069.16000003"/>
    <n v="26483130.84"/>
    <n v="0.9322250812281575"/>
  </r>
  <r>
    <s v="21375805"/>
    <s v="CENTRO COSTAR. PRODUCCIÓN CINEMATOGRÁFIC"/>
    <x v="26"/>
    <s v="001"/>
    <x v="95"/>
    <s v="OTRAS TRANSFERENCIAS A PERSONAS"/>
    <n v="390751200"/>
    <n v="390751200"/>
    <n v="390751200"/>
    <n v="0"/>
    <n v="0"/>
    <n v="0"/>
    <n v="364268069.16000003"/>
    <n v="364268069.16000003"/>
    <n v="26483130.84"/>
    <n v="0.9322250812281575"/>
  </r>
  <r>
    <s v="21375805"/>
    <s v="CENTRO COSTAR. PRODUCCIÓN CINEMATOGRÁFIC"/>
    <x v="26"/>
    <s v="001"/>
    <x v="96"/>
    <s v="PRESTACIONES"/>
    <n v="1500000"/>
    <n v="1500000"/>
    <n v="1500000"/>
    <n v="0"/>
    <n v="0"/>
    <n v="0"/>
    <n v="243391.98"/>
    <n v="243391.98"/>
    <n v="1256608.02"/>
    <n v="0.16226132000000001"/>
  </r>
  <r>
    <s v="21375805"/>
    <s v="CENTRO COSTAR. PRODUCCIÓN CINEMATOGRÁFIC"/>
    <x v="26"/>
    <s v="001"/>
    <x v="98"/>
    <s v="OTRAS PRESTACIONES"/>
    <n v="1500000"/>
    <n v="1500000"/>
    <n v="1500000"/>
    <n v="0"/>
    <n v="0"/>
    <n v="0"/>
    <n v="243391.98"/>
    <n v="243391.98"/>
    <n v="1256608.02"/>
    <n v="0.16226132000000001"/>
  </r>
  <r>
    <s v="21375805"/>
    <s v="CENTRO COSTAR. PRODUCCIÓN CINEMATOGRÁFIC"/>
    <x v="26"/>
    <s v="001"/>
    <x v="105"/>
    <s v="TRANSFERENCIAS CORRIENTES AL SECTOR EXTERNO"/>
    <n v="81270000"/>
    <n v="81270000"/>
    <n v="81270000"/>
    <n v="0"/>
    <n v="0"/>
    <n v="0"/>
    <n v="81269994.909999996"/>
    <n v="81269994.909999996"/>
    <n v="5.09"/>
    <n v="0.99999993736926296"/>
  </r>
  <r>
    <s v="21375805"/>
    <s v="CENTRO COSTAR. PRODUCCIÓN CINEMATOGRÁFIC"/>
    <x v="26"/>
    <s v="001"/>
    <x v="295"/>
    <s v="CONFERENCIA DE AUTORIDADES CINEMATOGRAFICAS DE IBEROAMERICA-PROGRAMA IBERMEDIA (CUOTA ANUAL DE MEMBRESIA, DE ACUERDO A LA ADHESION DE COSTA RICA"/>
    <n v="81270000"/>
    <n v="81270000"/>
    <n v="81270000"/>
    <n v="0"/>
    <n v="0"/>
    <n v="0"/>
    <n v="81269994.909999996"/>
    <n v="81269994.909999996"/>
    <n v="5.09"/>
    <n v="0.99999993736926296"/>
  </r>
  <r>
    <s v="21375805"/>
    <s v="CENTRO COSTAR. PRODUCCIÓN CINEMATOGRÁFIC"/>
    <x v="26"/>
    <s v="280"/>
    <x v="111"/>
    <s v="BIENES DURADEROS"/>
    <n v="9973000"/>
    <n v="21973000"/>
    <n v="21973000"/>
    <n v="0"/>
    <n v="0"/>
    <n v="0"/>
    <n v="5674753.1900000004"/>
    <n v="5674753.1900000004"/>
    <n v="16298246.810000001"/>
    <n v="0.25826028261957862"/>
  </r>
  <r>
    <s v="21375805"/>
    <s v="CENTRO COSTAR. PRODUCCIÓN CINEMATOGRÁFIC"/>
    <x v="26"/>
    <s v="280"/>
    <x v="112"/>
    <s v="MAQUINARIA, EQUIPO Y MOBILIARIO"/>
    <n v="3958000"/>
    <n v="16958000"/>
    <n v="16958000"/>
    <n v="0"/>
    <n v="0"/>
    <n v="0"/>
    <n v="5674753.1900000004"/>
    <n v="5674753.1900000004"/>
    <n v="11283246.810000001"/>
    <n v="0.33463575834414439"/>
  </r>
  <r>
    <s v="21375805"/>
    <s v="CENTRO COSTAR. PRODUCCIÓN CINEMATOGRÁFIC"/>
    <x v="26"/>
    <s v="280"/>
    <x v="116"/>
    <s v="EQUIPO Y PROGRAMAS DE COMPUTO"/>
    <n v="2958000"/>
    <n v="15958000"/>
    <n v="15958000"/>
    <n v="0"/>
    <n v="0"/>
    <n v="0"/>
    <n v="5674753.1900000004"/>
    <n v="5674753.1900000004"/>
    <n v="10283246.810000001"/>
    <n v="0.35560553891465096"/>
  </r>
  <r>
    <s v="21375805"/>
    <s v="CENTRO COSTAR. PRODUCCIÓN CINEMATOGRÁFIC"/>
    <x v="26"/>
    <s v="280"/>
    <x v="134"/>
    <s v="MAQUINARIA, EQUIPO Y MOBILIARIO DIVERSO"/>
    <n v="1000000"/>
    <n v="1000000"/>
    <n v="1000000"/>
    <n v="0"/>
    <n v="0"/>
    <n v="0"/>
    <n v="0"/>
    <n v="0"/>
    <n v="1000000"/>
    <n v="0"/>
  </r>
  <r>
    <s v="21375805"/>
    <s v="CENTRO COSTAR. PRODUCCIÓN CINEMATOGRÁFIC"/>
    <x v="26"/>
    <s v="280"/>
    <x v="120"/>
    <s v="BIENES DURADEROS DIVERSOS"/>
    <n v="6015000"/>
    <n v="5015000"/>
    <n v="5015000"/>
    <n v="0"/>
    <n v="0"/>
    <n v="0"/>
    <n v="0"/>
    <n v="0"/>
    <n v="5015000"/>
    <n v="0"/>
  </r>
  <r>
    <s v="21375805"/>
    <s v="CENTRO COSTAR. PRODUCCIÓN CINEMATOGRÁFIC"/>
    <x v="26"/>
    <s v="280"/>
    <x v="121"/>
    <s v="BIENES INTANGIBLES"/>
    <n v="6015000"/>
    <n v="5015000"/>
    <n v="5015000"/>
    <n v="0"/>
    <n v="0"/>
    <n v="0"/>
    <n v="0"/>
    <n v="0"/>
    <n v="5015000"/>
    <n v="0"/>
  </r>
  <r>
    <s v="21375806"/>
    <s v="CENTRO DE PRODUC. ARTÍSTICA Y CULTURAL"/>
    <x v="27"/>
    <s v="001"/>
    <x v="0"/>
    <s v=""/>
    <n v="1736411988"/>
    <n v="1696969175"/>
    <n v="1696969175"/>
    <n v="48080099.640000001"/>
    <n v="574923419.73000002"/>
    <n v="114095515.14"/>
    <n v="777456176.76999998"/>
    <n v="667586190.12"/>
    <n v="182413963.72"/>
    <n v="0.45814395937392322"/>
  </r>
  <r>
    <s v="21375806"/>
    <s v="CENTRO DE PRODUCCÓN ARTÍSTICA Y CULTURAL"/>
    <x v="28"/>
    <s v="001"/>
    <x v="1"/>
    <s v="REMUNERACIONES"/>
    <n v="252793878"/>
    <n v="256278616"/>
    <n v="256278616"/>
    <n v="0"/>
    <n v="8635203"/>
    <n v="0"/>
    <n v="193036516.43000001"/>
    <n v="193036516.43000001"/>
    <n v="54606896.57"/>
    <n v="0.75322912009950926"/>
  </r>
  <r>
    <s v="21375806"/>
    <s v="CENTRO DE PRODUCCÓN ARTÍSTICA Y CULTURAL"/>
    <x v="28"/>
    <s v="001"/>
    <x v="2"/>
    <s v="REMUNERACIONES BASICAS"/>
    <n v="115491000"/>
    <n v="122434137"/>
    <n v="122434137"/>
    <n v="0"/>
    <n v="0"/>
    <n v="0"/>
    <n v="101912581.11"/>
    <n v="101912581.11"/>
    <n v="20521555.890000001"/>
    <n v="0.83238697643615522"/>
  </r>
  <r>
    <s v="21375806"/>
    <s v="CENTRO DE PRODUCCÓN ARTÍSTICA Y CULTURAL"/>
    <x v="28"/>
    <s v="001"/>
    <x v="3"/>
    <s v="SUELDOS PARA CARGOS FIJOS"/>
    <n v="113991000"/>
    <n v="122434137"/>
    <n v="122434137"/>
    <n v="0"/>
    <n v="0"/>
    <n v="0"/>
    <n v="101912581.11"/>
    <n v="101912581.11"/>
    <n v="20521555.890000001"/>
    <n v="0.83238697643615522"/>
  </r>
  <r>
    <s v="21375806"/>
    <s v="CENTRO DE PRODUCCÓN ARTÍSTICA Y CULTURAL"/>
    <x v="28"/>
    <s v="001"/>
    <x v="4"/>
    <s v="SUPLENCIAS"/>
    <n v="1500000"/>
    <n v="0"/>
    <n v="0"/>
    <n v="0"/>
    <n v="0"/>
    <n v="0"/>
    <n v="0"/>
    <n v="0"/>
    <n v="0"/>
    <n v="0"/>
  </r>
  <r>
    <s v="21375806"/>
    <s v="CENTRO DE PRODUCCÓN ARTÍSTICA Y CULTURAL"/>
    <x v="28"/>
    <s v="001"/>
    <x v="5"/>
    <s v="REMUNERACIONES EVENTUALES"/>
    <n v="16500000"/>
    <n v="16500000"/>
    <n v="16500000"/>
    <n v="0"/>
    <n v="0"/>
    <n v="0"/>
    <n v="8748684.0600000005"/>
    <n v="8748684.0600000005"/>
    <n v="7751315.9400000004"/>
    <n v="0.53022327636363642"/>
  </r>
  <r>
    <s v="21375806"/>
    <s v="CENTRO DE PRODUCCÓN ARTÍSTICA Y CULTURAL"/>
    <x v="28"/>
    <s v="001"/>
    <x v="6"/>
    <s v="TIEMPO EXTRAORDINARIO"/>
    <n v="16500000"/>
    <n v="16500000"/>
    <n v="16500000"/>
    <n v="0"/>
    <n v="0"/>
    <n v="0"/>
    <n v="8748684.0600000005"/>
    <n v="8748684.0600000005"/>
    <n v="7751315.9400000004"/>
    <n v="0.53022327636363642"/>
  </r>
  <r>
    <s v="21375806"/>
    <s v="CENTRO DE PRODUCCÓN ARTÍSTICA Y CULTURAL"/>
    <x v="28"/>
    <s v="001"/>
    <x v="7"/>
    <s v="INCENTIVOS SALARIALES"/>
    <n v="81923177"/>
    <n v="78323798"/>
    <n v="78323798"/>
    <n v="0"/>
    <n v="0"/>
    <n v="0"/>
    <n v="52130753.259999998"/>
    <n v="52130753.259999998"/>
    <n v="26193044.739999998"/>
    <n v="0.66557999728256279"/>
  </r>
  <r>
    <s v="21375806"/>
    <s v="CENTRO DE PRODUCCÓN ARTÍSTICA Y CULTURAL"/>
    <x v="28"/>
    <s v="001"/>
    <x v="8"/>
    <s v="RETRIBUCION POR AÑOS SERVIDOS"/>
    <n v="21000000"/>
    <n v="20175117"/>
    <n v="20175117"/>
    <n v="0"/>
    <n v="0"/>
    <n v="0"/>
    <n v="15771253.4"/>
    <n v="15771253.4"/>
    <n v="4403863.5999999996"/>
    <n v="0.78171806389028631"/>
  </r>
  <r>
    <s v="21375806"/>
    <s v="CENTRO DE PRODUCCÓN ARTÍSTICA Y CULTURAL"/>
    <x v="28"/>
    <s v="001"/>
    <x v="9"/>
    <s v="RESTRICCION AL EJERCICIO LIBERAL DE LA PROFESION"/>
    <n v="27641870"/>
    <n v="22066120"/>
    <n v="22066120"/>
    <n v="0"/>
    <n v="0"/>
    <n v="0"/>
    <n v="19658958.25"/>
    <n v="19658958.25"/>
    <n v="2407161.75"/>
    <n v="0.89091141759403103"/>
  </r>
  <r>
    <s v="21375806"/>
    <s v="CENTRO DE PRODUCCÓN ARTÍSTICA Y CULTURAL"/>
    <x v="28"/>
    <s v="001"/>
    <x v="10"/>
    <s v="DECIMOTERCER MES"/>
    <n v="16254304"/>
    <n v="16605558"/>
    <n v="16605558"/>
    <n v="0"/>
    <n v="0"/>
    <n v="0"/>
    <n v="462742.36"/>
    <n v="462742.36"/>
    <n v="16142815.640000001"/>
    <n v="2.786671546960361E-2"/>
  </r>
  <r>
    <s v="21375806"/>
    <s v="CENTRO DE PRODUCCÓN ARTÍSTICA Y CULTURAL"/>
    <x v="28"/>
    <s v="001"/>
    <x v="11"/>
    <s v="SALARIO ESCOLAR"/>
    <n v="13527003"/>
    <n v="14277003"/>
    <n v="14277003"/>
    <n v="0"/>
    <n v="0"/>
    <n v="0"/>
    <n v="12247736.939999999"/>
    <n v="12247736.939999999"/>
    <n v="2029266.06"/>
    <n v="0.85786470311731389"/>
  </r>
  <r>
    <s v="21375806"/>
    <s v="CENTRO DE PRODUCCÓN ARTÍSTICA Y CULTURAL"/>
    <x v="28"/>
    <s v="001"/>
    <x v="12"/>
    <s v="OTROS INCENTIVOS SALARIALES"/>
    <n v="3500000"/>
    <n v="5200000"/>
    <n v="5200000"/>
    <n v="0"/>
    <n v="0"/>
    <n v="0"/>
    <n v="3990062.31"/>
    <n v="3990062.31"/>
    <n v="1209937.69"/>
    <n v="0.76731967499999998"/>
  </r>
  <r>
    <s v="21375806"/>
    <s v="CENTRO DE PRODUCCÓN ARTÍSTICA Y CULTURAL"/>
    <x v="28"/>
    <s v="001"/>
    <x v="13"/>
    <s v="CONTRIB. PATRONALES AL DES. Y LA SEGURIDAD SOCIAL"/>
    <n v="19271839"/>
    <n v="19341720"/>
    <n v="19341720"/>
    <n v="0"/>
    <n v="4280292"/>
    <n v="0"/>
    <n v="14991547"/>
    <n v="14991547"/>
    <n v="69881"/>
    <n v="0.77508861673108698"/>
  </r>
  <r>
    <s v="21375806"/>
    <s v="CENTRO DE PRODUCCÓN ARTÍSTICA Y CULTURAL"/>
    <x v="28"/>
    <s v="001"/>
    <x v="296"/>
    <s v="CCSS CONTRIBUCION PATRONAL SEGURO SALUD (CONTRIBUCION PATRONAL SEGURO DE SALUD, SEGUN LEY NO. 17 DEL 22 DE OCTUBRE DE 1943, LEY"/>
    <n v="18283539"/>
    <n v="18349837"/>
    <n v="18349837"/>
    <n v="0"/>
    <n v="4060783"/>
    <n v="0"/>
    <n v="14222756"/>
    <n v="14222756"/>
    <n v="66298"/>
    <n v="0.77508895583105175"/>
  </r>
  <r>
    <s v="21375806"/>
    <s v="CENTRO DE PRODUCCÓN ARTÍSTICA Y CULTURAL"/>
    <x v="28"/>
    <s v="001"/>
    <x v="297"/>
    <s v="BANCO POPULAR Y DE DESARROLLO COMUNAL. (BPDC) (SEGUN LEY NO. 4351 DEL 11 DE JULIO DE 1969, LEY ORGANICA DEL B.P.D.C.)."/>
    <n v="988300"/>
    <n v="991883"/>
    <n v="991883"/>
    <n v="0"/>
    <n v="219509"/>
    <n v="0"/>
    <n v="768791"/>
    <n v="768791"/>
    <n v="3583"/>
    <n v="0.77508234338122539"/>
  </r>
  <r>
    <s v="21375806"/>
    <s v="CENTRO DE PRODUCCÓN ARTÍSTICA Y CULTURAL"/>
    <x v="28"/>
    <s v="001"/>
    <x v="16"/>
    <s v="CONTRIB PATRONALES A FOND PENS Y OTROS FOND CAPIT."/>
    <n v="19607862"/>
    <n v="19678961"/>
    <n v="19678961"/>
    <n v="0"/>
    <n v="4354911"/>
    <n v="0"/>
    <n v="15252951"/>
    <n v="15252951"/>
    <n v="71099"/>
    <n v="0.77508924378680355"/>
  </r>
  <r>
    <s v="21375806"/>
    <s v="CENTRO DE PRODUCCÓN ARTÍSTICA Y CULTURAL"/>
    <x v="28"/>
    <s v="001"/>
    <x v="298"/>
    <s v="CCSS CONTRIBUCION PATRONAL SEGURO PENSIONES (CONTRIBUCION PATRONAL SEGURO DE PENSIONES, SEGUN LEY NO. 17 DEL 22 DE OCTUBRE DE 1943, LEY"/>
    <n v="10713166"/>
    <n v="10752013"/>
    <n v="10752013"/>
    <n v="0"/>
    <n v="2379399"/>
    <n v="0"/>
    <n v="8333767"/>
    <n v="8333767"/>
    <n v="38847"/>
    <n v="0.77508899961337474"/>
  </r>
  <r>
    <s v="21375806"/>
    <s v="CENTRO DE PRODUCCÓN ARTÍSTICA Y CULTURAL"/>
    <x v="28"/>
    <s v="001"/>
    <x v="299"/>
    <s v="CCSS APORTE PATRONAL REGIMEN PENSIONES (APORTE PATRONAL AL REGIMEN DE PENSIONES, SEGUN LEY DE PROTECCION AL TRABAJADOR NO. 7983 DEL 16"/>
    <n v="5929797"/>
    <n v="5951299"/>
    <n v="5951299"/>
    <n v="0"/>
    <n v="1317004"/>
    <n v="0"/>
    <n v="4612793"/>
    <n v="4612793"/>
    <n v="21502"/>
    <n v="0.77509011057921973"/>
  </r>
  <r>
    <s v="21375806"/>
    <s v="CENTRO DE PRODUCCÓN ARTÍSTICA Y CULTURAL"/>
    <x v="28"/>
    <s v="001"/>
    <x v="300"/>
    <s v="CCSS APORTE PATRONAL FONDO CAPITALIZACION LABORAL (APORTE PATRONAL AL FONDO DE CAPITALIZACION LABORAL, SEGUN LEY DE PROTECCION AL TRABAJADOR"/>
    <n v="2964899"/>
    <n v="2975649"/>
    <n v="2975649"/>
    <n v="0"/>
    <n v="658508"/>
    <n v="0"/>
    <n v="2306391"/>
    <n v="2306391"/>
    <n v="10750"/>
    <n v="0.77508839248177452"/>
  </r>
  <r>
    <s v="21375806"/>
    <s v="CENTRO DE PRODUCCÓN ARTÍSTICA Y CULTURAL"/>
    <x v="28"/>
    <s v="001"/>
    <x v="21"/>
    <s v="SERVICIOS"/>
    <n v="1165686091"/>
    <n v="1189234295"/>
    <n v="1189234295"/>
    <n v="42936325.390000001"/>
    <n v="496181613.31999999"/>
    <n v="113332765.14"/>
    <n v="415431965.5"/>
    <n v="305612828.85000002"/>
    <n v="121351625.65000001"/>
    <n v="0.34932726649965978"/>
  </r>
  <r>
    <s v="21375806"/>
    <s v="CENTRO DE PRODUCCÓN ARTÍSTICA Y CULTURAL"/>
    <x v="28"/>
    <s v="001"/>
    <x v="22"/>
    <s v="ALQUILERES"/>
    <n v="305455000"/>
    <n v="265200000"/>
    <n v="265200000"/>
    <n v="0"/>
    <n v="162068289.44999999"/>
    <n v="84580500"/>
    <n v="18499908"/>
    <n v="0"/>
    <n v="51302.55"/>
    <n v="6.9758325791855202E-2"/>
  </r>
  <r>
    <s v="21375806"/>
    <s v="CENTRO DE PRODUCCÓN ARTÍSTICA Y CULTURAL"/>
    <x v="28"/>
    <s v="001"/>
    <x v="149"/>
    <s v="ALQUILER DE MAQUINARIA, EQUIPO Y MOBILIARIO"/>
    <n v="157000000"/>
    <n v="144100000"/>
    <n v="144100000"/>
    <n v="0"/>
    <n v="40999790"/>
    <n v="84580500"/>
    <n v="18499908"/>
    <n v="0"/>
    <n v="19802"/>
    <n v="0.12838242886884108"/>
  </r>
  <r>
    <s v="21375806"/>
    <s v="CENTRO DE PRODUCCÓN ARTÍSTICA Y CULTURAL"/>
    <x v="28"/>
    <s v="001"/>
    <x v="23"/>
    <s v="ALQUILER DE EQUIPO DE COMPUTO"/>
    <n v="1455000"/>
    <n v="0"/>
    <n v="0"/>
    <n v="0"/>
    <n v="0"/>
    <n v="0"/>
    <n v="0"/>
    <n v="0"/>
    <n v="0"/>
    <n v="0"/>
  </r>
  <r>
    <s v="21375806"/>
    <s v="CENTRO DE PRODUCCÓN ARTÍSTICA Y CULTURAL"/>
    <x v="28"/>
    <s v="001"/>
    <x v="251"/>
    <s v="OTROS ALQUILERES"/>
    <n v="147000000"/>
    <n v="121100000"/>
    <n v="121100000"/>
    <n v="0"/>
    <n v="121068499.45"/>
    <n v="0"/>
    <n v="0"/>
    <n v="0"/>
    <n v="31500.55"/>
    <n v="0"/>
  </r>
  <r>
    <s v="21375806"/>
    <s v="CENTRO DE PRODUCCÓN ARTÍSTICA Y CULTURAL"/>
    <x v="28"/>
    <s v="001"/>
    <x v="24"/>
    <s v="SERVICIOS BASICOS"/>
    <n v="28462679"/>
    <n v="25580520"/>
    <n v="25580520"/>
    <n v="0"/>
    <n v="5257752.28"/>
    <n v="45641.64"/>
    <n v="18643782"/>
    <n v="18598174.280000001"/>
    <n v="1633344.08"/>
    <n v="0.72882732641869674"/>
  </r>
  <r>
    <s v="21375806"/>
    <s v="CENTRO DE PRODUCCÓN ARTÍSTICA Y CULTURAL"/>
    <x v="28"/>
    <s v="001"/>
    <x v="26"/>
    <s v="SERVICIO DE ENERGIA ELECTRICA"/>
    <n v="1300000"/>
    <n v="1000000"/>
    <n v="1000000"/>
    <n v="0"/>
    <n v="11795"/>
    <n v="0"/>
    <n v="772205"/>
    <n v="772205"/>
    <n v="216000"/>
    <n v="0.77220500000000003"/>
  </r>
  <r>
    <s v="21375806"/>
    <s v="CENTRO DE PRODUCCÓN ARTÍSTICA Y CULTURAL"/>
    <x v="28"/>
    <s v="001"/>
    <x v="28"/>
    <s v="SERVICIO DE TELECOMUNICACIONES"/>
    <n v="27162679"/>
    <n v="24580520"/>
    <n v="24580520"/>
    <n v="0"/>
    <n v="5245957.28"/>
    <n v="45641.64"/>
    <n v="17871577"/>
    <n v="17825969.280000001"/>
    <n v="1417344.08"/>
    <n v="0.72706260892772001"/>
  </r>
  <r>
    <s v="21375806"/>
    <s v="CENTRO DE PRODUCCÓN ARTÍSTICA Y CULTURAL"/>
    <x v="28"/>
    <s v="001"/>
    <x v="30"/>
    <s v="SERVICIOS COMERCIALES Y FINANCIEROS"/>
    <n v="92285000"/>
    <n v="42185000"/>
    <n v="42185000"/>
    <n v="0"/>
    <n v="38365879.689999998"/>
    <n v="0"/>
    <n v="0"/>
    <n v="0"/>
    <n v="3819120.31"/>
    <n v="0"/>
  </r>
  <r>
    <s v="21375806"/>
    <s v="CENTRO DE PRODUCCÓN ARTÍSTICA Y CULTURAL"/>
    <x v="28"/>
    <s v="001"/>
    <x v="31"/>
    <s v="INFORMACION"/>
    <n v="18000000"/>
    <n v="100000"/>
    <n v="100000"/>
    <n v="0"/>
    <n v="0"/>
    <n v="0"/>
    <n v="0"/>
    <n v="0"/>
    <n v="100000"/>
    <n v="0"/>
  </r>
  <r>
    <s v="21375806"/>
    <s v="CENTRO DE PRODUCCÓN ARTÍSTICA Y CULTURAL"/>
    <x v="28"/>
    <s v="001"/>
    <x v="32"/>
    <s v="PUBLICIDAD Y PROPAGANDA"/>
    <n v="7000000"/>
    <n v="13000000"/>
    <n v="13000000"/>
    <n v="0"/>
    <n v="11851220.689999999"/>
    <n v="0"/>
    <n v="0"/>
    <n v="0"/>
    <n v="1148779.31"/>
    <n v="0"/>
  </r>
  <r>
    <s v="21375806"/>
    <s v="CENTRO DE PRODUCCÓN ARTÍSTICA Y CULTURAL"/>
    <x v="28"/>
    <s v="001"/>
    <x v="33"/>
    <s v="IMPRESION, ENCUADERNACION Y OTROS"/>
    <n v="30000000"/>
    <n v="29000000"/>
    <n v="29000000"/>
    <n v="0"/>
    <n v="26514659"/>
    <n v="0"/>
    <n v="0"/>
    <n v="0"/>
    <n v="2485341"/>
    <n v="0"/>
  </r>
  <r>
    <s v="21375806"/>
    <s v="CENTRO DE PRODUCCÓN ARTÍSTICA Y CULTURAL"/>
    <x v="28"/>
    <s v="001"/>
    <x v="152"/>
    <s v="SERVICIOS ADUANEROS"/>
    <n v="29200000"/>
    <n v="0"/>
    <n v="0"/>
    <n v="0"/>
    <n v="0"/>
    <n v="0"/>
    <n v="0"/>
    <n v="0"/>
    <n v="0"/>
    <n v="0"/>
  </r>
  <r>
    <s v="21375806"/>
    <s v="CENTRO DE PRODUCCÓN ARTÍSTICA Y CULTURAL"/>
    <x v="28"/>
    <s v="001"/>
    <x v="34"/>
    <s v="COMIS. Y GASTOS POR SERV. FINANCIEROS Y COMERCIAL."/>
    <n v="8000000"/>
    <n v="0"/>
    <n v="0"/>
    <n v="0"/>
    <n v="0"/>
    <n v="0"/>
    <n v="0"/>
    <n v="0"/>
    <n v="0"/>
    <n v="0"/>
  </r>
  <r>
    <s v="21375806"/>
    <s v="CENTRO DE PRODUCCÓN ARTÍSTICA Y CULTURAL"/>
    <x v="28"/>
    <s v="001"/>
    <x v="35"/>
    <s v="SERVICIOS DE TECNOLOGIAS DE INFORMACION"/>
    <n v="85000"/>
    <n v="85000"/>
    <n v="85000"/>
    <n v="0"/>
    <n v="0"/>
    <n v="0"/>
    <n v="0"/>
    <n v="0"/>
    <n v="85000"/>
    <n v="0"/>
  </r>
  <r>
    <s v="21375806"/>
    <s v="CENTRO DE PRODUCCÓN ARTÍSTICA Y CULTURAL"/>
    <x v="28"/>
    <s v="001"/>
    <x v="36"/>
    <s v="SERVICIOS DE GESTION Y APOYO"/>
    <n v="515985551"/>
    <n v="823092301"/>
    <n v="823092301"/>
    <n v="42936325.390000001"/>
    <n v="265181444.50999999"/>
    <n v="28706623.5"/>
    <n v="371207387.06999999"/>
    <n v="279933766.13999999"/>
    <n v="115060520.53"/>
    <n v="0.45099120307529156"/>
  </r>
  <r>
    <s v="21375806"/>
    <s v="CENTRO DE PRODUCCÓN ARTÍSTICA Y CULTURAL"/>
    <x v="28"/>
    <s v="001"/>
    <x v="37"/>
    <s v="SERVICIOS EN CIENCIAS ECONOMICAS Y SOCIALES"/>
    <n v="60000000"/>
    <n v="35900000"/>
    <n v="35900000"/>
    <n v="0"/>
    <n v="35894847.759999998"/>
    <n v="0"/>
    <n v="0"/>
    <n v="0"/>
    <n v="5152.24"/>
    <n v="0"/>
  </r>
  <r>
    <s v="21375806"/>
    <s v="CENTRO DE PRODUCCÓN ARTÍSTICA Y CULTURAL"/>
    <x v="28"/>
    <s v="001"/>
    <x v="38"/>
    <s v="SERVICIOS INFORMATICOS"/>
    <n v="32105551"/>
    <n v="28105551"/>
    <n v="28105551"/>
    <n v="0"/>
    <n v="4366178.7"/>
    <n v="0"/>
    <n v="22026050.640000001"/>
    <n v="22026050.640000001"/>
    <n v="1713321.66"/>
    <n v="0.78369040478871954"/>
  </r>
  <r>
    <s v="21375806"/>
    <s v="CENTRO DE PRODUCCÓN ARTÍSTICA Y CULTURAL"/>
    <x v="28"/>
    <s v="001"/>
    <x v="39"/>
    <s v="SERVICIOS GENERALES"/>
    <n v="74100000"/>
    <n v="107155653"/>
    <n v="107155653"/>
    <n v="0"/>
    <n v="84973753.780000001"/>
    <n v="0"/>
    <n v="20638878.57"/>
    <n v="40500"/>
    <n v="1543020.65"/>
    <n v="0.1926065307072507"/>
  </r>
  <r>
    <s v="21375806"/>
    <s v="CENTRO DE PRODUCCÓN ARTÍSTICA Y CULTURAL"/>
    <x v="28"/>
    <s v="001"/>
    <x v="40"/>
    <s v="OTROS SERVICIOS DE GESTION Y APOYO"/>
    <n v="349780000"/>
    <n v="651931097"/>
    <n v="651931097"/>
    <n v="42936325.390000001"/>
    <n v="139946664.27000001"/>
    <n v="28706623.5"/>
    <n v="328542457.86000001"/>
    <n v="257867215.5"/>
    <n v="111799025.98"/>
    <n v="0.50395273269193352"/>
  </r>
  <r>
    <s v="21375806"/>
    <s v="CENTRO DE PRODUCCÓN ARTÍSTICA Y CULTURAL"/>
    <x v="28"/>
    <s v="001"/>
    <x v="41"/>
    <s v="GASTOS DE VIAJE Y DE TRANSPORTE"/>
    <n v="197150000"/>
    <n v="18500000"/>
    <n v="18500000"/>
    <n v="0"/>
    <n v="16730851.23"/>
    <n v="0"/>
    <n v="1669148.77"/>
    <n v="1669148.77"/>
    <n v="100000"/>
    <n v="9.0224257837837843E-2"/>
  </r>
  <r>
    <s v="21375806"/>
    <s v="CENTRO DE PRODUCCÓN ARTÍSTICA Y CULTURAL"/>
    <x v="28"/>
    <s v="001"/>
    <x v="42"/>
    <s v="TRANSPORTE DENTRO DEL PAIS"/>
    <n v="41150000"/>
    <n v="300000"/>
    <n v="300000"/>
    <n v="0"/>
    <n v="153551.23000000001"/>
    <n v="0"/>
    <n v="46448.77"/>
    <n v="46448.77"/>
    <n v="100000"/>
    <n v="0.15482923333333332"/>
  </r>
  <r>
    <s v="21375806"/>
    <s v="CENTRO DE PRODUCCÓN ARTÍSTICA Y CULTURAL"/>
    <x v="28"/>
    <s v="001"/>
    <x v="43"/>
    <s v="VIATICOS DENTRO DEL PAIS"/>
    <n v="56000000"/>
    <n v="17000000"/>
    <n v="17000000"/>
    <n v="0"/>
    <n v="15377300"/>
    <n v="0"/>
    <n v="1622700"/>
    <n v="1622700"/>
    <n v="0"/>
    <n v="9.5452941176470588E-2"/>
  </r>
  <r>
    <s v="21375806"/>
    <s v="CENTRO DE PRODUCCÓN ARTÍSTICA Y CULTURAL"/>
    <x v="28"/>
    <s v="001"/>
    <x v="44"/>
    <s v="TRANSPORTE EN EL EXTERIOR"/>
    <n v="85000000"/>
    <n v="0"/>
    <n v="0"/>
    <n v="0"/>
    <n v="0"/>
    <n v="0"/>
    <n v="0"/>
    <n v="0"/>
    <n v="0"/>
    <n v="0"/>
  </r>
  <r>
    <s v="21375806"/>
    <s v="CENTRO DE PRODUCCÓN ARTÍSTICA Y CULTURAL"/>
    <x v="28"/>
    <s v="001"/>
    <x v="45"/>
    <s v="VIATICOS EN EL EXTERIOR"/>
    <n v="15000000"/>
    <n v="1200000"/>
    <n v="1200000"/>
    <n v="0"/>
    <n v="1200000"/>
    <n v="0"/>
    <n v="0"/>
    <n v="0"/>
    <n v="0"/>
    <n v="0"/>
  </r>
  <r>
    <s v="21375806"/>
    <s v="CENTRO DE PRODUCCÓN ARTÍSTICA Y CULTURAL"/>
    <x v="28"/>
    <s v="001"/>
    <x v="46"/>
    <s v="SEGUROS, REASEGUROS Y OTRAS OBLIGACIONES"/>
    <n v="4000000"/>
    <n v="4000000"/>
    <n v="4000000"/>
    <n v="0"/>
    <n v="0"/>
    <n v="0"/>
    <n v="3718922.01"/>
    <n v="3718922.01"/>
    <n v="281077.99"/>
    <n v="0.92973050249999989"/>
  </r>
  <r>
    <s v="21375806"/>
    <s v="CENTRO DE PRODUCCÓN ARTÍSTICA Y CULTURAL"/>
    <x v="28"/>
    <s v="001"/>
    <x v="47"/>
    <s v="SEGUROS"/>
    <n v="4000000"/>
    <n v="4000000"/>
    <n v="4000000"/>
    <n v="0"/>
    <n v="0"/>
    <n v="0"/>
    <n v="3718922.01"/>
    <n v="3718922.01"/>
    <n v="281077.99"/>
    <n v="0.92973050249999989"/>
  </r>
  <r>
    <s v="21375806"/>
    <s v="CENTRO DE PRODUCCÓN ARTÍSTICA Y CULTURAL"/>
    <x v="28"/>
    <s v="001"/>
    <x v="48"/>
    <s v="CAPACITACION Y PROTOCOLO"/>
    <n v="17000000"/>
    <n v="8570000"/>
    <n v="8570000"/>
    <n v="0"/>
    <n v="8563896.5"/>
    <n v="0"/>
    <n v="0"/>
    <n v="0"/>
    <n v="6103.5"/>
    <n v="0"/>
  </r>
  <r>
    <s v="21375806"/>
    <s v="CENTRO DE PRODUCCÓN ARTÍSTICA Y CULTURAL"/>
    <x v="28"/>
    <s v="001"/>
    <x v="49"/>
    <s v="ACTIVIDADES DE CAPACITACION"/>
    <n v="0"/>
    <n v="0"/>
    <n v="0"/>
    <n v="0"/>
    <n v="0"/>
    <n v="0"/>
    <n v="0"/>
    <n v="0"/>
    <n v="0"/>
    <n v="0"/>
  </r>
  <r>
    <s v="21375806"/>
    <s v="CENTRO DE PRODUCCÓN ARTÍSTICA Y CULTURAL"/>
    <x v="28"/>
    <s v="001"/>
    <x v="132"/>
    <s v="ACTIVIDADES PROTOCOLARIAS Y SOCIALES"/>
    <n v="17000000"/>
    <n v="8570000"/>
    <n v="8570000"/>
    <n v="0"/>
    <n v="8563896.5"/>
    <n v="0"/>
    <n v="0"/>
    <n v="0"/>
    <n v="6103.5"/>
    <n v="0"/>
  </r>
  <r>
    <s v="21375806"/>
    <s v="CENTRO DE PRODUCCÓN ARTÍSTICA Y CULTURAL"/>
    <x v="28"/>
    <s v="001"/>
    <x v="51"/>
    <s v="MANTENIMIENTO Y REPARACION"/>
    <n v="5197861"/>
    <n v="1656474"/>
    <n v="1656474"/>
    <n v="0"/>
    <n v="13499.66"/>
    <n v="0"/>
    <n v="1642973.65"/>
    <n v="1642973.65"/>
    <n v="0.69"/>
    <n v="0.99184994753917044"/>
  </r>
  <r>
    <s v="21375806"/>
    <s v="CENTRO DE PRODUCCÓN ARTÍSTICA Y CULTURAL"/>
    <x v="28"/>
    <s v="001"/>
    <x v="53"/>
    <s v="MANT. Y REPARACION DE MAQUINARIA Y EQUIPO DE PROD."/>
    <n v="1000000"/>
    <n v="0"/>
    <n v="0"/>
    <n v="0"/>
    <n v="0"/>
    <n v="0"/>
    <n v="0"/>
    <n v="0"/>
    <n v="0"/>
    <n v="0"/>
  </r>
  <r>
    <s v="21375806"/>
    <s v="CENTRO DE PRODUCCÓN ARTÍSTICA Y CULTURAL"/>
    <x v="28"/>
    <s v="001"/>
    <x v="54"/>
    <s v="MANT. Y REPARACION DE EQUIPO DE TRANSPORTE"/>
    <n v="1500000"/>
    <n v="1498613"/>
    <n v="1498613"/>
    <n v="0"/>
    <n v="13499.66"/>
    <n v="0"/>
    <n v="1485112.65"/>
    <n v="1485112.65"/>
    <n v="0.69"/>
    <n v="0.99099143674851342"/>
  </r>
  <r>
    <s v="21375806"/>
    <s v="CENTRO DE PRODUCCÓN ARTÍSTICA Y CULTURAL"/>
    <x v="28"/>
    <s v="001"/>
    <x v="57"/>
    <s v="MANT. Y REP. DE EQUIPO DE COMPUTO Y SIST. DE INF."/>
    <n v="1540000"/>
    <n v="0"/>
    <n v="0"/>
    <n v="0"/>
    <n v="0"/>
    <n v="0"/>
    <n v="0"/>
    <n v="0"/>
    <n v="0"/>
    <n v="0"/>
  </r>
  <r>
    <s v="21375806"/>
    <s v="CENTRO DE PRODUCCÓN ARTÍSTICA Y CULTURAL"/>
    <x v="28"/>
    <s v="001"/>
    <x v="58"/>
    <s v="MANTENIMIENTO Y REPARACION DE OTROS EQUIPOS"/>
    <n v="1157861"/>
    <n v="157861"/>
    <n v="157861"/>
    <n v="0"/>
    <n v="0"/>
    <n v="0"/>
    <n v="157861"/>
    <n v="157861"/>
    <n v="0"/>
    <n v="1"/>
  </r>
  <r>
    <s v="21375806"/>
    <s v="CENTRO DE PRODUCCÓN ARTÍSTICA Y CULTURAL"/>
    <x v="28"/>
    <s v="001"/>
    <x v="59"/>
    <s v="IMPUESTOS"/>
    <n v="150000"/>
    <n v="150000"/>
    <n v="150000"/>
    <n v="0"/>
    <n v="0"/>
    <n v="0"/>
    <n v="49844"/>
    <n v="49844"/>
    <n v="100156"/>
    <n v="0.33229333333333333"/>
  </r>
  <r>
    <s v="21375806"/>
    <s v="CENTRO DE PRODUCCÓN ARTÍSTICA Y CULTURAL"/>
    <x v="28"/>
    <s v="001"/>
    <x v="60"/>
    <s v="OTROS IMPUESTOS"/>
    <n v="150000"/>
    <n v="150000"/>
    <n v="150000"/>
    <n v="0"/>
    <n v="0"/>
    <n v="0"/>
    <n v="49844"/>
    <n v="49844"/>
    <n v="100156"/>
    <n v="0.33229333333333333"/>
  </r>
  <r>
    <s v="21375806"/>
    <s v="CENTRO DE PRODUCCÓN ARTÍSTICA Y CULTURAL"/>
    <x v="28"/>
    <s v="001"/>
    <x v="61"/>
    <s v="SERVICIOS DIVERSOS"/>
    <n v="0"/>
    <n v="300000"/>
    <n v="300000"/>
    <n v="0"/>
    <n v="0"/>
    <n v="0"/>
    <n v="0"/>
    <n v="0"/>
    <n v="300000"/>
    <n v="0"/>
  </r>
  <r>
    <s v="21375806"/>
    <s v="CENTRO DE PRODUCCÓN ARTÍSTICA Y CULTURAL"/>
    <x v="28"/>
    <s v="001"/>
    <x v="62"/>
    <s v="DEDUCIBLES"/>
    <n v="0"/>
    <n v="300000"/>
    <n v="300000"/>
    <n v="0"/>
    <n v="0"/>
    <n v="0"/>
    <n v="0"/>
    <n v="0"/>
    <n v="300000"/>
    <n v="0"/>
  </r>
  <r>
    <s v="21375806"/>
    <s v="CENTRO DE PRODUCCÓN ARTÍSTICA Y CULTURAL"/>
    <x v="28"/>
    <s v="001"/>
    <x v="63"/>
    <s v="MATERIALES Y SUMINISTROS"/>
    <n v="7416404"/>
    <n v="7107757"/>
    <n v="7107757"/>
    <n v="0"/>
    <n v="2393967.69"/>
    <n v="0"/>
    <n v="3327257.03"/>
    <n v="3327257.03"/>
    <n v="1386532.28"/>
    <n v="0.46811631714477575"/>
  </r>
  <r>
    <s v="21375806"/>
    <s v="CENTRO DE PRODUCCÓN ARTÍSTICA Y CULTURAL"/>
    <x v="28"/>
    <s v="001"/>
    <x v="64"/>
    <s v="PRODUCTOS QUIMICOS Y CONEXOS"/>
    <n v="5000000"/>
    <n v="5000000"/>
    <n v="5000000"/>
    <n v="0"/>
    <n v="1922836.62"/>
    <n v="0"/>
    <n v="2649551.5499999998"/>
    <n v="2649551.5499999998"/>
    <n v="427611.83"/>
    <n v="0.52991031"/>
  </r>
  <r>
    <s v="21375806"/>
    <s v="CENTRO DE PRODUCCÓN ARTÍSTICA Y CULTURAL"/>
    <x v="28"/>
    <s v="001"/>
    <x v="65"/>
    <s v="COMBUSTIBLES Y LUBRICANTES"/>
    <n v="4000000"/>
    <n v="4000000"/>
    <n v="4000000"/>
    <n v="0"/>
    <n v="1856896"/>
    <n v="0"/>
    <n v="2099340"/>
    <n v="2099340"/>
    <n v="43764"/>
    <n v="0.52483500000000005"/>
  </r>
  <r>
    <s v="21375806"/>
    <s v="CENTRO DE PRODUCCÓN ARTÍSTICA Y CULTURAL"/>
    <x v="28"/>
    <s v="001"/>
    <x v="67"/>
    <s v="TINTAS, PINTURAS Y DILUYENTES"/>
    <n v="1000000"/>
    <n v="1000000"/>
    <n v="1000000"/>
    <n v="0"/>
    <n v="65940.62"/>
    <n v="0"/>
    <n v="550211.55000000005"/>
    <n v="550211.55000000005"/>
    <n v="383847.83"/>
    <n v="0.55021154999999999"/>
  </r>
  <r>
    <s v="21375806"/>
    <s v="CENTRO DE PRODUCCÓN ARTÍSTICA Y CULTURAL"/>
    <x v="28"/>
    <s v="001"/>
    <x v="77"/>
    <s v="HERRAMIENTAS, REPUESTOS Y ACCESORIOS"/>
    <n v="1000000"/>
    <n v="1270000"/>
    <n v="1270000"/>
    <n v="0"/>
    <n v="446646.49"/>
    <n v="0"/>
    <n v="17840"/>
    <n v="17840"/>
    <n v="805513.51"/>
    <n v="1.4047244094488189E-2"/>
  </r>
  <r>
    <s v="21375806"/>
    <s v="CENTRO DE PRODUCCÓN ARTÍSTICA Y CULTURAL"/>
    <x v="28"/>
    <s v="001"/>
    <x v="79"/>
    <s v="REPUESTOS Y ACCESORIOS"/>
    <n v="1000000"/>
    <n v="1270000"/>
    <n v="1270000"/>
    <n v="0"/>
    <n v="446646.49"/>
    <n v="0"/>
    <n v="17840"/>
    <n v="17840"/>
    <n v="805513.51"/>
    <n v="1.4047244094488189E-2"/>
  </r>
  <r>
    <s v="21375806"/>
    <s v="CENTRO DE PRODUCCÓN ARTÍSTICA Y CULTURAL"/>
    <x v="28"/>
    <s v="001"/>
    <x v="80"/>
    <s v="UTILES, MATERIALES Y SUMINISTROS DIVERSOS"/>
    <n v="1416404"/>
    <n v="837757"/>
    <n v="837757"/>
    <n v="0"/>
    <n v="24484.58"/>
    <n v="0"/>
    <n v="659865.48"/>
    <n v="659865.48"/>
    <n v="153406.94"/>
    <n v="0.78765737558743165"/>
  </r>
  <r>
    <s v="21375806"/>
    <s v="CENTRO DE PRODUCCÓN ARTÍSTICA Y CULTURAL"/>
    <x v="28"/>
    <s v="001"/>
    <x v="81"/>
    <s v="UTILES Y MATERIALES DE OFICINA Y COMPUTO"/>
    <n v="416404"/>
    <n v="95164"/>
    <n v="95164"/>
    <n v="0"/>
    <n v="0"/>
    <n v="0"/>
    <n v="58900.29"/>
    <n v="58900.29"/>
    <n v="36263.71"/>
    <n v="0.61893457610020597"/>
  </r>
  <r>
    <s v="21375806"/>
    <s v="CENTRO DE PRODUCCÓN ARTÍSTICA Y CULTURAL"/>
    <x v="28"/>
    <s v="001"/>
    <x v="83"/>
    <s v="PRODUCTOS DE PAPEL, CARTON E IMPRESOS"/>
    <n v="500000"/>
    <n v="250000"/>
    <n v="250000"/>
    <n v="0"/>
    <n v="12978.85"/>
    <n v="0"/>
    <n v="119878.24"/>
    <n v="119878.24"/>
    <n v="117142.91"/>
    <n v="0.47951296000000004"/>
  </r>
  <r>
    <s v="21375806"/>
    <s v="CENTRO DE PRODUCCÓN ARTÍSTICA Y CULTURAL"/>
    <x v="28"/>
    <s v="001"/>
    <x v="85"/>
    <s v="UTILES Y MATERIALES DE LIMPIEZA"/>
    <n v="500000"/>
    <n v="492593"/>
    <n v="492593"/>
    <n v="0"/>
    <n v="11505.73"/>
    <n v="0"/>
    <n v="481086.95"/>
    <n v="481086.95"/>
    <n v="0.32"/>
    <n v="0.97664187270221059"/>
  </r>
  <r>
    <s v="21375806"/>
    <s v="CENTRO DE PRODUCCÓN ARTÍSTICA Y CULTURAL"/>
    <x v="28"/>
    <s v="001"/>
    <x v="88"/>
    <s v="TRANSFERENCIAS CORRIENTES"/>
    <n v="263745615"/>
    <n v="229029607"/>
    <n v="229029607"/>
    <n v="0"/>
    <n v="62003017.609999999"/>
    <n v="0"/>
    <n v="164455271.38999999"/>
    <n v="164455271.38999999"/>
    <n v="2571318"/>
    <n v="0.71805245419645669"/>
  </r>
  <r>
    <s v="21375806"/>
    <s v="CENTRO DE PRODUCCÓN ARTÍSTICA Y CULTURAL"/>
    <x v="28"/>
    <s v="001"/>
    <x v="89"/>
    <s v="TRANSFERENCIAS CORRIENTES AL SECTOR PUBLICO"/>
    <n v="3597411"/>
    <n v="3610457"/>
    <n v="3610457"/>
    <n v="0"/>
    <n v="798987.36"/>
    <n v="0"/>
    <n v="2798423.64"/>
    <n v="2798423.64"/>
    <n v="13046"/>
    <n v="0.77508848325849056"/>
  </r>
  <r>
    <s v="21375806"/>
    <s v="CENTRO DE PRODUCCÓN ARTÍSTICA Y CULTURAL"/>
    <x v="28"/>
    <s v="001"/>
    <x v="301"/>
    <s v="CCSS CONTRIBUCION ESTATAL SEGURO PENSIONES (CONTRIBUCION ESTATAL AL SEGURO DE PENSIONES, SEGUN LEY NO. 17 DEL 22 DE OCTUBRE DE 1943, LEY"/>
    <n v="3103261"/>
    <n v="3114514"/>
    <n v="3114514"/>
    <n v="0"/>
    <n v="689236.21"/>
    <n v="0"/>
    <n v="2414024.79"/>
    <n v="2414024.79"/>
    <n v="11253"/>
    <n v="0.77508875863136273"/>
  </r>
  <r>
    <s v="21375806"/>
    <s v="CENTRO DE PRODUCCÓN ARTÍSTICA Y CULTURAL"/>
    <x v="28"/>
    <s v="001"/>
    <x v="302"/>
    <s v="CCSS CONTRIBUCION ESTATAL SEGURO SALUD (CONTRIBUCION ESTATAL AL SEGURO DE SALUD, SEGUN LEY NO. 17 DEL 22 DE OCTUBRE DE 1943, LEY"/>
    <n v="494150"/>
    <n v="495943"/>
    <n v="495943"/>
    <n v="0"/>
    <n v="109751.15"/>
    <n v="0"/>
    <n v="384398.85"/>
    <n v="384398.85"/>
    <n v="1793"/>
    <n v="0.77508675392131754"/>
  </r>
  <r>
    <s v="21375806"/>
    <s v="CENTRO DE PRODUCCÓN ARTÍSTICA Y CULTURAL"/>
    <x v="28"/>
    <s v="001"/>
    <x v="93"/>
    <s v="TRANSFERENCIAS CORRIENTES A PERSONAS"/>
    <n v="204000000"/>
    <n v="204000000"/>
    <n v="204000000"/>
    <n v="0"/>
    <n v="61204030.25"/>
    <n v="0"/>
    <n v="142795969.75"/>
    <n v="142795969.75"/>
    <n v="0"/>
    <n v="0.69998024387254898"/>
  </r>
  <r>
    <s v="21375806"/>
    <s v="CENTRO DE PRODUCCÓN ARTÍSTICA Y CULTURAL"/>
    <x v="28"/>
    <s v="001"/>
    <x v="95"/>
    <s v="OTRAS TRANSFERENCIAS A PERSONAS"/>
    <n v="204000000"/>
    <n v="204000000"/>
    <n v="204000000"/>
    <n v="0"/>
    <n v="61204030.25"/>
    <n v="0"/>
    <n v="142795969.75"/>
    <n v="142795969.75"/>
    <n v="0"/>
    <n v="0.69998024387254898"/>
  </r>
  <r>
    <s v="21375806"/>
    <s v="CENTRO DE PRODUCCÓN ARTÍSTICA Y CULTURAL"/>
    <x v="28"/>
    <s v="001"/>
    <x v="96"/>
    <s v="PRESTACIONES"/>
    <n v="2100000"/>
    <n v="2919150"/>
    <n v="2919150"/>
    <n v="0"/>
    <n v="0"/>
    <n v="0"/>
    <n v="360878"/>
    <n v="360878"/>
    <n v="2558272"/>
    <n v="0.12362434270249902"/>
  </r>
  <r>
    <s v="21375806"/>
    <s v="CENTRO DE PRODUCCÓN ARTÍSTICA Y CULTURAL"/>
    <x v="28"/>
    <s v="001"/>
    <x v="97"/>
    <s v="PRESTACIONES LEGALES"/>
    <n v="100000"/>
    <n v="1919150"/>
    <n v="1919150"/>
    <n v="0"/>
    <n v="0"/>
    <n v="0"/>
    <n v="0"/>
    <n v="0"/>
    <n v="1919150"/>
    <n v="0"/>
  </r>
  <r>
    <s v="21375806"/>
    <s v="CENTRO DE PRODUCCÓN ARTÍSTICA Y CULTURAL"/>
    <x v="28"/>
    <s v="001"/>
    <x v="98"/>
    <s v="OTRAS PRESTACIONES"/>
    <n v="2000000"/>
    <n v="1000000"/>
    <n v="1000000"/>
    <n v="0"/>
    <n v="0"/>
    <n v="0"/>
    <n v="360878"/>
    <n v="360878"/>
    <n v="639122"/>
    <n v="0.36087799999999998"/>
  </r>
  <r>
    <s v="21375806"/>
    <s v="CENTRO DE PRODUCCÓN ARTÍSTICA Y CULTURAL"/>
    <x v="28"/>
    <s v="001"/>
    <x v="99"/>
    <s v="TRANSF. C.TES A ENTIDADES PRIV. SIN FINES DE LUCRO"/>
    <n v="54048204"/>
    <n v="18500000"/>
    <n v="18500000"/>
    <n v="0"/>
    <n v="0"/>
    <n v="0"/>
    <n v="18500000"/>
    <n v="18500000"/>
    <n v="0"/>
    <n v="1"/>
  </r>
  <r>
    <s v="21375806"/>
    <s v="CENTRO DE PRODUCCÓN ARTÍSTICA Y CULTURAL"/>
    <x v="28"/>
    <s v="001"/>
    <x v="303"/>
    <s v="FUNDACION PARQUE METROPOLITANO LA LIBERTAD. (PARA CUBRIR LOS GASTOS DE LOS PROYECTOS Y PROGRAMAS QUE SE EFECTUEN CON LA FUNDACION PARQUE"/>
    <n v="54048204"/>
    <n v="18500000"/>
    <n v="18500000"/>
    <n v="0"/>
    <n v="0"/>
    <n v="0"/>
    <n v="18500000"/>
    <n v="18500000"/>
    <n v="0"/>
    <n v="1"/>
  </r>
  <r>
    <s v="21375806"/>
    <s v="CENTRO DE PRODUCCÓN ARTÍSTICA Y CULTURAL"/>
    <x v="28"/>
    <s v="280"/>
    <x v="111"/>
    <s v="BIENES DURADEROS"/>
    <n v="46770000"/>
    <n v="15318900"/>
    <n v="15318900"/>
    <n v="5143774.25"/>
    <n v="5709618.1100000003"/>
    <n v="762750"/>
    <n v="1205166.42"/>
    <n v="1154316.42"/>
    <n v="2497591.2200000002"/>
    <n v="7.8671864167792718E-2"/>
  </r>
  <r>
    <s v="21375806"/>
    <s v="CENTRO DE PRODUCCÓN ARTÍSTICA Y CULTURAL"/>
    <x v="28"/>
    <s v="280"/>
    <x v="112"/>
    <s v="MAQUINARIA, EQUIPO Y MOBILIARIO"/>
    <n v="39670000"/>
    <n v="13318900"/>
    <n v="13318900"/>
    <n v="5143774.25"/>
    <n v="5586903.0599999996"/>
    <n v="762750"/>
    <n v="50850"/>
    <n v="0"/>
    <n v="1774622.69"/>
    <n v="3.8178828581939949E-3"/>
  </r>
  <r>
    <s v="21375806"/>
    <s v="CENTRO DE PRODUCCÓN ARTÍSTICA Y CULTURAL"/>
    <x v="28"/>
    <s v="280"/>
    <x v="171"/>
    <s v="MAQUINARIA Y EQUIPO PARA LA PRODUCCION"/>
    <n v="33670000"/>
    <n v="5000000"/>
    <n v="5000000"/>
    <n v="4455900.5599999996"/>
    <n v="0"/>
    <n v="0"/>
    <n v="0"/>
    <n v="0"/>
    <n v="544099.43999999994"/>
    <n v="0"/>
  </r>
  <r>
    <s v="21375806"/>
    <s v="CENTRO DE PRODUCCÓN ARTÍSTICA Y CULTURAL"/>
    <x v="28"/>
    <s v="280"/>
    <x v="114"/>
    <s v="EQUIPO DE COMUNICACION"/>
    <n v="6000000"/>
    <n v="2000000"/>
    <n v="2000000"/>
    <n v="0"/>
    <n v="468003.06"/>
    <n v="762750"/>
    <n v="50850"/>
    <n v="0"/>
    <n v="718396.94"/>
    <n v="2.5425E-2"/>
  </r>
  <r>
    <s v="21375806"/>
    <s v="CENTRO DE PRODUCCÓN ARTÍSTICA Y CULTURAL"/>
    <x v="28"/>
    <s v="280"/>
    <x v="116"/>
    <s v="EQUIPO Y PROGRAMAS DE COMPUTO"/>
    <n v="0"/>
    <n v="5118900"/>
    <n v="5118900"/>
    <n v="0"/>
    <n v="5118900"/>
    <n v="0"/>
    <n v="0"/>
    <n v="0"/>
    <n v="0"/>
    <n v="0"/>
  </r>
  <r>
    <s v="21375806"/>
    <s v="CENTRO DE PRODUCCÓN ARTÍSTICA Y CULTURAL"/>
    <x v="28"/>
    <s v="280"/>
    <x v="134"/>
    <s v="MAQUINARIA, EQUIPO Y MOBILIARIO DIVERSO"/>
    <n v="0"/>
    <n v="1200000"/>
    <n v="1200000"/>
    <n v="687873.69"/>
    <n v="0"/>
    <n v="0"/>
    <n v="0"/>
    <n v="0"/>
    <n v="512126.31"/>
    <n v="0"/>
  </r>
  <r>
    <s v="21375806"/>
    <s v="CENTRO DE PRODUCCÓN ARTÍSTICA Y CULTURAL"/>
    <x v="28"/>
    <s v="280"/>
    <x v="120"/>
    <s v="BIENES DURADEROS DIVERSOS"/>
    <n v="7100000"/>
    <n v="2000000"/>
    <n v="2000000"/>
    <n v="0"/>
    <n v="122715.05"/>
    <n v="0"/>
    <n v="1154316.42"/>
    <n v="1154316.42"/>
    <n v="722968.53"/>
    <n v="0.57715821"/>
  </r>
  <r>
    <s v="21375806"/>
    <s v="CENTRO DE PRODUCCÓN ARTÍSTICA Y CULTURAL"/>
    <x v="28"/>
    <s v="280"/>
    <x v="121"/>
    <s v="BIENES INTANGIBLES"/>
    <n v="7100000"/>
    <n v="2000000"/>
    <n v="2000000"/>
    <n v="0"/>
    <n v="122715.05"/>
    <n v="0"/>
    <n v="1154316.42"/>
    <n v="1154316.42"/>
    <n v="722968.53"/>
    <n v="0.57715821"/>
  </r>
  <r>
    <s v="21375900"/>
    <s v="DIRECCIÓN GRAL ARCHIVO NACIONAL"/>
    <x v="29"/>
    <s v="001"/>
    <x v="0"/>
    <s v=""/>
    <n v="3125271680"/>
    <n v="3080160507"/>
    <n v="3080160507"/>
    <n v="0"/>
    <n v="0"/>
    <n v="0"/>
    <n v="2470321604.5300002"/>
    <n v="2376878170.3600001"/>
    <n v="609838902.47000003"/>
    <n v="0.80201067409179672"/>
  </r>
  <r>
    <s v="21375900"/>
    <s v="DIRECCIÓN GENERAL DE ARCHIVO NACIONAL"/>
    <x v="30"/>
    <s v="001"/>
    <x v="1"/>
    <s v="REMUNERACIONES"/>
    <n v="2026282586"/>
    <n v="1984761786"/>
    <n v="1984761786"/>
    <n v="0"/>
    <n v="0"/>
    <n v="0"/>
    <n v="1626402577.22"/>
    <n v="1585220140.55"/>
    <n v="358359208.77999997"/>
    <n v="0.81944472565535376"/>
  </r>
  <r>
    <s v="21375900"/>
    <s v="DIRECCIÓN GENERAL DE ARCHIVO NACIONAL"/>
    <x v="30"/>
    <s v="001"/>
    <x v="2"/>
    <s v="REMUNERACIONES BASICAS"/>
    <n v="864968496"/>
    <n v="901126001"/>
    <n v="901126001"/>
    <n v="0"/>
    <n v="0"/>
    <n v="0"/>
    <n v="767365304.63"/>
    <n v="748346063.96000004"/>
    <n v="133760696.37"/>
    <n v="0.85156271573391207"/>
  </r>
  <r>
    <s v="21375900"/>
    <s v="DIRECCIÓN GENERAL DE ARCHIVO NACIONAL"/>
    <x v="30"/>
    <s v="001"/>
    <x v="3"/>
    <s v="SUELDOS PARA CARGOS FIJOS"/>
    <n v="862968496"/>
    <n v="901126001"/>
    <n v="901126001"/>
    <n v="0"/>
    <n v="0"/>
    <n v="0"/>
    <n v="767365304.63"/>
    <n v="748346063.96000004"/>
    <n v="133760696.37"/>
    <n v="0.85156271573391207"/>
  </r>
  <r>
    <s v="21375900"/>
    <s v="DIRECCIÓN GENERAL DE ARCHIVO NACIONAL"/>
    <x v="30"/>
    <s v="001"/>
    <x v="4"/>
    <s v="SUPLENCIAS"/>
    <n v="2000000"/>
    <n v="0"/>
    <n v="0"/>
    <n v="0"/>
    <n v="0"/>
    <n v="0"/>
    <n v="0"/>
    <n v="0"/>
    <n v="0"/>
    <n v="0"/>
  </r>
  <r>
    <s v="21375900"/>
    <s v="DIRECCIÓN GENERAL DE ARCHIVO NACIONAL"/>
    <x v="30"/>
    <s v="001"/>
    <x v="5"/>
    <s v="REMUNERACIONES EVENTUALES"/>
    <n v="8800000"/>
    <n v="9300000"/>
    <n v="9300000"/>
    <n v="0"/>
    <n v="0"/>
    <n v="0"/>
    <n v="7086908.0800000001"/>
    <n v="7086908.0800000001"/>
    <n v="2213091.92"/>
    <n v="0.76203312688172042"/>
  </r>
  <r>
    <s v="21375900"/>
    <s v="DIRECCIÓN GENERAL DE ARCHIVO NACIONAL"/>
    <x v="30"/>
    <s v="001"/>
    <x v="6"/>
    <s v="TIEMPO EXTRAORDINARIO"/>
    <n v="7700000"/>
    <n v="8800000"/>
    <n v="8800000"/>
    <n v="0"/>
    <n v="0"/>
    <n v="0"/>
    <n v="7086908.0800000001"/>
    <n v="7086908.0800000001"/>
    <n v="1713091.92"/>
    <n v="0.80533046363636362"/>
  </r>
  <r>
    <s v="21375900"/>
    <s v="DIRECCIÓN GENERAL DE ARCHIVO NACIONAL"/>
    <x v="30"/>
    <s v="001"/>
    <x v="304"/>
    <s v="RECARGO DE FUNCIONES"/>
    <n v="0"/>
    <n v="500000"/>
    <n v="500000"/>
    <n v="0"/>
    <n v="0"/>
    <n v="0"/>
    <n v="0"/>
    <n v="0"/>
    <n v="500000"/>
    <n v="0"/>
  </r>
  <r>
    <s v="21375900"/>
    <s v="DIRECCIÓN GENERAL DE ARCHIVO NACIONAL"/>
    <x v="30"/>
    <s v="001"/>
    <x v="305"/>
    <s v="DIETAS"/>
    <n v="1100000"/>
    <n v="0"/>
    <n v="0"/>
    <n v="0"/>
    <n v="0"/>
    <n v="0"/>
    <n v="0"/>
    <n v="0"/>
    <n v="0"/>
    <n v="0"/>
  </r>
  <r>
    <s v="21375900"/>
    <s v="DIRECCIÓN GENERAL DE ARCHIVO NACIONAL"/>
    <x v="30"/>
    <s v="001"/>
    <x v="7"/>
    <s v="INCENTIVOS SALARIALES"/>
    <n v="824317764"/>
    <n v="752520039"/>
    <n v="752520039"/>
    <n v="0"/>
    <n v="0"/>
    <n v="0"/>
    <n v="579114493.46000004"/>
    <n v="579114493.46000004"/>
    <n v="173405545.53999999"/>
    <n v="0.7695668732351193"/>
  </r>
  <r>
    <s v="21375900"/>
    <s v="DIRECCIÓN GENERAL DE ARCHIVO NACIONAL"/>
    <x v="30"/>
    <s v="001"/>
    <x v="8"/>
    <s v="RETRIBUCION POR AÑOS SERVIDOS"/>
    <n v="237100000"/>
    <n v="220257645"/>
    <n v="220257645"/>
    <n v="0"/>
    <n v="0"/>
    <n v="0"/>
    <n v="198125295.11000001"/>
    <n v="198125295.11000001"/>
    <n v="22132349.890000001"/>
    <n v="0.89951608767087299"/>
  </r>
  <r>
    <s v="21375900"/>
    <s v="DIRECCIÓN GENERAL DE ARCHIVO NACIONAL"/>
    <x v="30"/>
    <s v="001"/>
    <x v="9"/>
    <s v="RESTRICCION AL EJERCICIO LIBERAL DE LA PROFESION"/>
    <n v="273270573"/>
    <n v="237154361"/>
    <n v="237154361"/>
    <n v="0"/>
    <n v="0"/>
    <n v="0"/>
    <n v="214989750.13"/>
    <n v="214989750.13"/>
    <n v="22164610.870000001"/>
    <n v="0.90653930724048548"/>
  </r>
  <r>
    <s v="21375900"/>
    <s v="DIRECCIÓN GENERAL DE ARCHIVO NACIONAL"/>
    <x v="30"/>
    <s v="001"/>
    <x v="10"/>
    <s v="DECIMOTERCER MES"/>
    <n v="130151869"/>
    <n v="127449774"/>
    <n v="127449774"/>
    <n v="0"/>
    <n v="0"/>
    <n v="0"/>
    <n v="4468293.01"/>
    <n v="4468293.01"/>
    <n v="122981480.98999999"/>
    <n v="3.5059246240797572E-2"/>
  </r>
  <r>
    <s v="21375900"/>
    <s v="DIRECCIÓN GENERAL DE ARCHIVO NACIONAL"/>
    <x v="30"/>
    <s v="001"/>
    <x v="11"/>
    <s v="SALARIO ESCOLAR"/>
    <n v="114795322"/>
    <n v="108495322"/>
    <n v="108495322"/>
    <n v="0"/>
    <n v="0"/>
    <n v="0"/>
    <n v="108494980.70999999"/>
    <n v="108494980.70999999"/>
    <n v="341.29"/>
    <n v="0.99999685433441998"/>
  </r>
  <r>
    <s v="21375900"/>
    <s v="DIRECCIÓN GENERAL DE ARCHIVO NACIONAL"/>
    <x v="30"/>
    <s v="001"/>
    <x v="12"/>
    <s v="OTROS INCENTIVOS SALARIALES"/>
    <n v="69000000"/>
    <n v="59162937"/>
    <n v="59162937"/>
    <n v="0"/>
    <n v="0"/>
    <n v="0"/>
    <n v="53036174.5"/>
    <n v="53036174.5"/>
    <n v="6126762.5"/>
    <n v="0.89644255659586336"/>
  </r>
  <r>
    <s v="21375900"/>
    <s v="DIRECCIÓN GENERAL DE ARCHIVO NACIONAL"/>
    <x v="30"/>
    <s v="001"/>
    <x v="13"/>
    <s v="CONTRIB. PATRONALES AL DES. Y LA SEGURIDAD SOCIAL"/>
    <n v="152766354"/>
    <n v="149603636"/>
    <n v="149603636"/>
    <n v="0"/>
    <n v="0"/>
    <n v="0"/>
    <n v="125628210"/>
    <n v="114636395"/>
    <n v="23975426"/>
    <n v="0.83974035229999355"/>
  </r>
  <r>
    <s v="21375900"/>
    <s v="DIRECCIÓN GENERAL DE ARCHIVO NACIONAL"/>
    <x v="30"/>
    <s v="001"/>
    <x v="306"/>
    <s v="CCSS CONTRIBUCION PATRONAL SEGURO SALUD (CONTRIBUCION PATRONAL SEGURO DE SALUD, SEGUN LEY NO. 17 DEL 22 DE OCTUBRE DE 1943, LEY"/>
    <n v="144932182"/>
    <n v="141931655"/>
    <n v="141931655"/>
    <n v="0"/>
    <n v="0"/>
    <n v="0"/>
    <n v="119191275"/>
    <n v="108761873"/>
    <n v="22740380"/>
    <n v="0.83977936422991761"/>
  </r>
  <r>
    <s v="21375900"/>
    <s v="DIRECCIÓN GENERAL DE ARCHIVO NACIONAL"/>
    <x v="30"/>
    <s v="001"/>
    <x v="307"/>
    <s v="BANCO POPULAR Y DE DESARROLLO COMUNAL. (BPDC) (SEGUN LEY NO. 4351 DEL 11 DE JULIO DE 1969, LEY ORGANICA DEL B.P.D.C.)."/>
    <n v="7834172"/>
    <n v="7671981"/>
    <n v="7671981"/>
    <n v="0"/>
    <n v="0"/>
    <n v="0"/>
    <n v="6436935"/>
    <n v="5874522"/>
    <n v="1235046"/>
    <n v="0.83901863156334722"/>
  </r>
  <r>
    <s v="21375900"/>
    <s v="DIRECCIÓN GENERAL DE ARCHIVO NACIONAL"/>
    <x v="30"/>
    <s v="001"/>
    <x v="16"/>
    <s v="CONTRIB PATRONALES A FOND PENS Y OTROS FOND CAPIT."/>
    <n v="175429972"/>
    <n v="172212110"/>
    <n v="172212110"/>
    <n v="0"/>
    <n v="0"/>
    <n v="0"/>
    <n v="147207661.05000001"/>
    <n v="136036280.05000001"/>
    <n v="25004448.949999999"/>
    <n v="0.85480435173809788"/>
  </r>
  <r>
    <s v="21375900"/>
    <s v="DIRECCIÓN GENERAL DE ARCHIVO NACIONAL"/>
    <x v="30"/>
    <s v="001"/>
    <x v="308"/>
    <s v="CCSS CONTRIBUCION PATRONAL SEGURO PENSIONES (CONTRIBUCION PATRONAL SEGURO DE PENSIONES, SEGUN LEY NO. 17 DEL 22 DE OCTUBRE DE 1943, LEY"/>
    <n v="84922424"/>
    <n v="83164278"/>
    <n v="83164278"/>
    <n v="0"/>
    <n v="0"/>
    <n v="0"/>
    <n v="69824041"/>
    <n v="63714427"/>
    <n v="13340237"/>
    <n v="0.83959174154076099"/>
  </r>
  <r>
    <s v="21375900"/>
    <s v="DIRECCIÓN GENERAL DE ARCHIVO NACIONAL"/>
    <x v="30"/>
    <s v="001"/>
    <x v="309"/>
    <s v="CCSS APORTE PATRONAL REGIMEN PENSIONES (APORTE PATRONAL AL REGIMEN DE PENSIONES, SEGUN LEY DE PROTECCION AL TRABAJADOR NO. 7983 DEL 16"/>
    <n v="47005032"/>
    <n v="46031888"/>
    <n v="46031888"/>
    <n v="0"/>
    <n v="0"/>
    <n v="0"/>
    <n v="38621807"/>
    <n v="35247290"/>
    <n v="7410081"/>
    <n v="0.83902287475152004"/>
  </r>
  <r>
    <s v="21375900"/>
    <s v="DIRECCIÓN GENERAL DE ARCHIVO NACIONAL"/>
    <x v="30"/>
    <s v="001"/>
    <x v="310"/>
    <s v="CCSS APORTE PATRONAL FONDO CAPITALIZACION LABORAL (APORTE PATRONAL AL FONDO DE CAPITALIZACION LABORAL, SEGUN LEY DE PROTECCION AL TRABAJADOR"/>
    <n v="23502516"/>
    <n v="23015944"/>
    <n v="23015944"/>
    <n v="0"/>
    <n v="0"/>
    <n v="0"/>
    <n v="19310885"/>
    <n v="17623635"/>
    <n v="3705059"/>
    <n v="0.83902207096089565"/>
  </r>
  <r>
    <s v="21375900"/>
    <s v="DIRECCIÓN GENERAL DE ARCHIVO NACIONAL"/>
    <x v="30"/>
    <s v="001"/>
    <x v="311"/>
    <s v="ASOCIACION DE EMPLEADOS DEL MINISTERIO DE CULTURA Y JUVENTUD (ASEMICULTURA). (APORTE PATRONAL A LA ASOCIACION DE EMPLEADOS DEL MINISTERIO DE CULTURA"/>
    <n v="20000000"/>
    <n v="20000000"/>
    <n v="20000000"/>
    <n v="0"/>
    <n v="0"/>
    <n v="0"/>
    <n v="19450928.050000001"/>
    <n v="19450928.050000001"/>
    <n v="549071.94999999995"/>
    <n v="0.97254640250000002"/>
  </r>
  <r>
    <s v="21375900"/>
    <s v="DIRECCIÓN GENERAL DE ARCHIVO NACIONAL"/>
    <x v="30"/>
    <s v="001"/>
    <x v="21"/>
    <s v="SERVICIOS"/>
    <n v="903821438"/>
    <n v="887869438"/>
    <n v="887869438"/>
    <n v="0"/>
    <n v="0"/>
    <n v="0"/>
    <n v="719750400.63999999"/>
    <n v="670777323.75999999"/>
    <n v="168119037.36000001"/>
    <n v="0.81064891957684437"/>
  </r>
  <r>
    <s v="21375900"/>
    <s v="DIRECCIÓN GENERAL DE ARCHIVO NACIONAL"/>
    <x v="30"/>
    <s v="001"/>
    <x v="24"/>
    <s v="SERVICIOS BASICOS"/>
    <n v="128081314"/>
    <n v="100160000"/>
    <n v="100160000"/>
    <n v="0"/>
    <n v="0"/>
    <n v="0"/>
    <n v="90775147.870000005"/>
    <n v="90775147.870000005"/>
    <n v="9384852.1300000008"/>
    <n v="0.906301396465655"/>
  </r>
  <r>
    <s v="21375900"/>
    <s v="DIRECCIÓN GENERAL DE ARCHIVO NACIONAL"/>
    <x v="30"/>
    <s v="001"/>
    <x v="25"/>
    <s v="SERVICIO DE AGUA Y ALCANTARILLADO"/>
    <n v="12000000"/>
    <n v="9000000"/>
    <n v="9000000"/>
    <n v="0"/>
    <n v="0"/>
    <n v="0"/>
    <n v="7898251"/>
    <n v="7898251"/>
    <n v="1101749"/>
    <n v="0.87758344444444447"/>
  </r>
  <r>
    <s v="21375900"/>
    <s v="DIRECCIÓN GENERAL DE ARCHIVO NACIONAL"/>
    <x v="30"/>
    <s v="001"/>
    <x v="26"/>
    <s v="SERVICIO DE ENERGIA ELECTRICA"/>
    <n v="100000000"/>
    <n v="81000000"/>
    <n v="81000000"/>
    <n v="0"/>
    <n v="0"/>
    <n v="0"/>
    <n v="73597990"/>
    <n v="73597990"/>
    <n v="7402010"/>
    <n v="0.90861716049382713"/>
  </r>
  <r>
    <s v="21375900"/>
    <s v="DIRECCIÓN GENERAL DE ARCHIVO NACIONAL"/>
    <x v="30"/>
    <s v="001"/>
    <x v="27"/>
    <s v="SERVICIO DE CORREO"/>
    <n v="150000"/>
    <n v="300000"/>
    <n v="300000"/>
    <n v="0"/>
    <n v="0"/>
    <n v="0"/>
    <n v="279447.31"/>
    <n v="279447.31"/>
    <n v="20552.689999999999"/>
    <n v="0.93149103333333327"/>
  </r>
  <r>
    <s v="21375900"/>
    <s v="DIRECCIÓN GENERAL DE ARCHIVO NACIONAL"/>
    <x v="30"/>
    <s v="001"/>
    <x v="28"/>
    <s v="SERVICIO DE TELECOMUNICACIONES"/>
    <n v="14256314"/>
    <n v="8365000"/>
    <n v="8365000"/>
    <n v="0"/>
    <n v="0"/>
    <n v="0"/>
    <n v="7522254.5599999996"/>
    <n v="7522254.5599999996"/>
    <n v="842745.44"/>
    <n v="0.89925338433950985"/>
  </r>
  <r>
    <s v="21375900"/>
    <s v="DIRECCIÓN GENERAL DE ARCHIVO NACIONAL"/>
    <x v="30"/>
    <s v="001"/>
    <x v="29"/>
    <s v="OTROS SERVICIOS BASICOS"/>
    <n v="1675000"/>
    <n v="1495000"/>
    <n v="1495000"/>
    <n v="0"/>
    <n v="0"/>
    <n v="0"/>
    <n v="1477205"/>
    <n v="1477205"/>
    <n v="17795"/>
    <n v="0.98809698996655515"/>
  </r>
  <r>
    <s v="21375900"/>
    <s v="DIRECCIÓN GENERAL DE ARCHIVO NACIONAL"/>
    <x v="30"/>
    <s v="001"/>
    <x v="30"/>
    <s v="SERVICIOS COMERCIALES Y FINANCIEROS"/>
    <n v="474487089"/>
    <n v="483557089"/>
    <n v="483557089"/>
    <n v="0"/>
    <n v="0"/>
    <n v="0"/>
    <n v="392997319.52999997"/>
    <n v="364357277.35000002"/>
    <n v="90559769.469999999"/>
    <n v="0.81272165886911441"/>
  </r>
  <r>
    <s v="21375900"/>
    <s v="DIRECCIÓN GENERAL DE ARCHIVO NACIONAL"/>
    <x v="30"/>
    <s v="001"/>
    <x v="31"/>
    <s v="INFORMACION"/>
    <n v="1500000"/>
    <n v="1500000"/>
    <n v="1500000"/>
    <n v="0"/>
    <n v="0"/>
    <n v="0"/>
    <n v="694724"/>
    <n v="666507.9"/>
    <n v="805276"/>
    <n v="0.46314933333333336"/>
  </r>
  <r>
    <s v="21375900"/>
    <s v="DIRECCIÓN GENERAL DE ARCHIVO NACIONAL"/>
    <x v="30"/>
    <s v="001"/>
    <x v="33"/>
    <s v="IMPRESION, ENCUADERNACION Y OTROS"/>
    <n v="600000"/>
    <n v="200000"/>
    <n v="200000"/>
    <n v="0"/>
    <n v="0"/>
    <n v="0"/>
    <n v="189970.96"/>
    <n v="189970.96"/>
    <n v="10029.040000000001"/>
    <n v="0.9498548"/>
  </r>
  <r>
    <s v="21375900"/>
    <s v="DIRECCIÓN GENERAL DE ARCHIVO NACIONAL"/>
    <x v="30"/>
    <s v="001"/>
    <x v="34"/>
    <s v="COMIS. Y GASTOS POR SERV. FINANCIEROS Y COMERCIAL."/>
    <n v="16617456"/>
    <n v="14960456"/>
    <n v="14960456"/>
    <n v="0"/>
    <n v="0"/>
    <n v="0"/>
    <n v="12950461.92"/>
    <n v="11618229.470000001"/>
    <n v="2009994.08"/>
    <n v="0.86564620222806044"/>
  </r>
  <r>
    <s v="21375900"/>
    <s v="DIRECCIÓN GENERAL DE ARCHIVO NACIONAL"/>
    <x v="30"/>
    <s v="001"/>
    <x v="35"/>
    <s v="SERVICIOS DE TECNOLOGIAS DE INFORMACION"/>
    <n v="455769633"/>
    <n v="466896633"/>
    <n v="466896633"/>
    <n v="0"/>
    <n v="0"/>
    <n v="0"/>
    <n v="379162162.64999998"/>
    <n v="351882569.01999998"/>
    <n v="87734470.349999994"/>
    <n v="0.81209016268489553"/>
  </r>
  <r>
    <s v="21375900"/>
    <s v="DIRECCIÓN GENERAL DE ARCHIVO NACIONAL"/>
    <x v="30"/>
    <s v="001"/>
    <x v="36"/>
    <s v="SERVICIOS DE GESTION Y APOYO"/>
    <n v="170340000"/>
    <n v="173400000"/>
    <n v="173400000"/>
    <n v="0"/>
    <n v="0"/>
    <n v="0"/>
    <n v="154724930.75999999"/>
    <n v="144670511.30000001"/>
    <n v="18675069.239999998"/>
    <n v="0.89230063875432519"/>
  </r>
  <r>
    <s v="21375900"/>
    <s v="DIRECCIÓN GENERAL DE ARCHIVO NACIONAL"/>
    <x v="30"/>
    <s v="001"/>
    <x v="39"/>
    <s v="SERVICIOS GENERALES"/>
    <n v="168000000"/>
    <n v="169620000"/>
    <n v="169620000"/>
    <n v="0"/>
    <n v="0"/>
    <n v="0"/>
    <n v="151169084.63"/>
    <n v="141214665.16999999"/>
    <n v="18450915.370000001"/>
    <n v="0.89122205300082535"/>
  </r>
  <r>
    <s v="21375900"/>
    <s v="DIRECCIÓN GENERAL DE ARCHIVO NACIONAL"/>
    <x v="30"/>
    <s v="001"/>
    <x v="40"/>
    <s v="OTROS SERVICIOS DE GESTION Y APOYO"/>
    <n v="2340000"/>
    <n v="3780000"/>
    <n v="3780000"/>
    <n v="0"/>
    <n v="0"/>
    <n v="0"/>
    <n v="3555846.13"/>
    <n v="3455846.13"/>
    <n v="224153.87"/>
    <n v="0.94070003439153438"/>
  </r>
  <r>
    <s v="21375900"/>
    <s v="DIRECCIÓN GENERAL DE ARCHIVO NACIONAL"/>
    <x v="30"/>
    <s v="001"/>
    <x v="41"/>
    <s v="GASTOS DE VIAJE Y DE TRANSPORTE"/>
    <n v="800000"/>
    <n v="1690000"/>
    <n v="1690000"/>
    <n v="0"/>
    <n v="0"/>
    <n v="0"/>
    <n v="1513484.06"/>
    <n v="1513484.06"/>
    <n v="176515.94"/>
    <n v="0.89555269822485206"/>
  </r>
  <r>
    <s v="21375900"/>
    <s v="DIRECCIÓN GENERAL DE ARCHIVO NACIONAL"/>
    <x v="30"/>
    <s v="001"/>
    <x v="43"/>
    <s v="VIATICOS DENTRO DEL PAIS"/>
    <n v="800000"/>
    <n v="1200000"/>
    <n v="1200000"/>
    <n v="0"/>
    <n v="0"/>
    <n v="0"/>
    <n v="1065150"/>
    <n v="1065150"/>
    <n v="134850"/>
    <n v="0.887625"/>
  </r>
  <r>
    <s v="21375900"/>
    <s v="DIRECCIÓN GENERAL DE ARCHIVO NACIONAL"/>
    <x v="30"/>
    <s v="001"/>
    <x v="44"/>
    <s v="TRANSPORTE EN EL EXTERIOR"/>
    <n v="0"/>
    <n v="490000"/>
    <n v="490000"/>
    <n v="0"/>
    <n v="0"/>
    <n v="0"/>
    <n v="448334.06"/>
    <n v="448334.06"/>
    <n v="41665.94"/>
    <n v="0.91496746938775508"/>
  </r>
  <r>
    <s v="21375900"/>
    <s v="DIRECCIÓN GENERAL DE ARCHIVO NACIONAL"/>
    <x v="30"/>
    <s v="001"/>
    <x v="46"/>
    <s v="SEGUROS, REASEGUROS Y OTRAS OBLIGACIONES"/>
    <n v="32090000"/>
    <n v="30240000"/>
    <n v="30240000"/>
    <n v="0"/>
    <n v="0"/>
    <n v="0"/>
    <n v="29441443.260000002"/>
    <n v="29441443.260000002"/>
    <n v="798556.74"/>
    <n v="0.97359270039682544"/>
  </r>
  <r>
    <s v="21375900"/>
    <s v="DIRECCIÓN GENERAL DE ARCHIVO NACIONAL"/>
    <x v="30"/>
    <s v="001"/>
    <x v="47"/>
    <s v="SEGUROS"/>
    <n v="32090000"/>
    <n v="30240000"/>
    <n v="30240000"/>
    <n v="0"/>
    <n v="0"/>
    <n v="0"/>
    <n v="29441443.260000002"/>
    <n v="29441443.260000002"/>
    <n v="798556.74"/>
    <n v="0.97359270039682544"/>
  </r>
  <r>
    <s v="21375900"/>
    <s v="DIRECCIÓN GENERAL DE ARCHIVO NACIONAL"/>
    <x v="30"/>
    <s v="001"/>
    <x v="48"/>
    <s v="CAPACITACION Y PROTOCOLO"/>
    <n v="0"/>
    <n v="2500000"/>
    <n v="2500000"/>
    <n v="0"/>
    <n v="0"/>
    <n v="0"/>
    <n v="2008025.02"/>
    <n v="1702025.02"/>
    <n v="491974.98"/>
    <n v="0.80321000799999998"/>
  </r>
  <r>
    <s v="21375900"/>
    <s v="DIRECCIÓN GENERAL DE ARCHIVO NACIONAL"/>
    <x v="30"/>
    <s v="001"/>
    <x v="49"/>
    <s v="ACTIVIDADES DE CAPACITACION"/>
    <n v="0"/>
    <n v="1500000"/>
    <n v="1500000"/>
    <n v="0"/>
    <n v="0"/>
    <n v="0"/>
    <n v="1008025.02"/>
    <n v="702025.02"/>
    <n v="491974.98"/>
    <n v="0.67201668000000003"/>
  </r>
  <r>
    <s v="21375900"/>
    <s v="DIRECCIÓN GENERAL DE ARCHIVO NACIONAL"/>
    <x v="30"/>
    <s v="001"/>
    <x v="132"/>
    <s v="ACTIVIDADES PROTOCOLARIAS Y SOCIALES"/>
    <n v="0"/>
    <n v="1000000"/>
    <n v="1000000"/>
    <n v="0"/>
    <n v="0"/>
    <n v="0"/>
    <n v="1000000"/>
    <n v="1000000"/>
    <n v="0"/>
    <n v="1"/>
  </r>
  <r>
    <s v="21375900"/>
    <s v="DIRECCIÓN GENERAL DE ARCHIVO NACIONAL"/>
    <x v="30"/>
    <s v="001"/>
    <x v="51"/>
    <s v="MANTENIMIENTO Y REPARACION"/>
    <n v="97933035"/>
    <n v="96202349"/>
    <n v="96202349"/>
    <n v="0"/>
    <n v="0"/>
    <n v="0"/>
    <n v="48211261.140000001"/>
    <n v="38238645.899999999"/>
    <n v="47991087.859999999"/>
    <n v="0.50114432382519059"/>
  </r>
  <r>
    <s v="21375900"/>
    <s v="DIRECCIÓN GENERAL DE ARCHIVO NACIONAL"/>
    <x v="30"/>
    <s v="001"/>
    <x v="52"/>
    <s v="MANTENIMIENTO DE EDIFICIOS, LOCALES Y TERRENOS"/>
    <n v="28265035"/>
    <n v="33265035"/>
    <n v="33265035"/>
    <n v="0"/>
    <n v="0"/>
    <n v="0"/>
    <n v="21344084.600000001"/>
    <n v="16344417.68"/>
    <n v="11920950.4"/>
    <n v="0.64163722058311379"/>
  </r>
  <r>
    <s v="21375900"/>
    <s v="DIRECCIÓN GENERAL DE ARCHIVO NACIONAL"/>
    <x v="30"/>
    <s v="001"/>
    <x v="53"/>
    <s v="MANT. Y REPARACION DE MAQUINARIA Y EQUIPO DE PROD."/>
    <n v="17250000"/>
    <n v="10700000"/>
    <n v="10700000"/>
    <n v="0"/>
    <n v="0"/>
    <n v="0"/>
    <n v="5180827.96"/>
    <n v="5180827.96"/>
    <n v="5519172.04"/>
    <n v="0.4841895289719626"/>
  </r>
  <r>
    <s v="21375900"/>
    <s v="DIRECCIÓN GENERAL DE ARCHIVO NACIONAL"/>
    <x v="30"/>
    <s v="001"/>
    <x v="54"/>
    <s v="MANT. Y REPARACION DE EQUIPO DE TRANSPORTE"/>
    <n v="200000"/>
    <n v="400000"/>
    <n v="400000"/>
    <n v="0"/>
    <n v="0"/>
    <n v="0"/>
    <n v="395500"/>
    <n v="0"/>
    <n v="4500"/>
    <n v="0.98875000000000002"/>
  </r>
  <r>
    <s v="21375900"/>
    <s v="DIRECCIÓN GENERAL DE ARCHIVO NACIONAL"/>
    <x v="30"/>
    <s v="001"/>
    <x v="55"/>
    <s v="MANT. Y REPARACION DE EQUIPO DE COMUNICAC."/>
    <n v="1000000"/>
    <n v="1000000"/>
    <n v="1000000"/>
    <n v="0"/>
    <n v="0"/>
    <n v="0"/>
    <n v="596640"/>
    <n v="497200"/>
    <n v="403360"/>
    <n v="0.59663999999999995"/>
  </r>
  <r>
    <s v="21375900"/>
    <s v="DIRECCIÓN GENERAL DE ARCHIVO NACIONAL"/>
    <x v="30"/>
    <s v="001"/>
    <x v="56"/>
    <s v="MANT. Y REPARACION DE EQUIPO Y MOBILIARIO DE OFIC."/>
    <n v="15000000"/>
    <n v="21500000"/>
    <n v="21500000"/>
    <n v="0"/>
    <n v="0"/>
    <n v="0"/>
    <n v="11443481.189999999"/>
    <n v="10081764.52"/>
    <n v="10056518.810000001"/>
    <n v="0.5322549390697674"/>
  </r>
  <r>
    <s v="21375900"/>
    <s v="DIRECCIÓN GENERAL DE ARCHIVO NACIONAL"/>
    <x v="30"/>
    <s v="001"/>
    <x v="57"/>
    <s v="MANT. Y REP. DE EQUIPO DE COMPUTO Y SIST. DE INF."/>
    <n v="34868000"/>
    <n v="27837314"/>
    <n v="27837314"/>
    <n v="0"/>
    <n v="0"/>
    <n v="0"/>
    <n v="8602667.3900000006"/>
    <n v="6134435.7400000002"/>
    <n v="19234646.609999999"/>
    <n v="0.30903367293266876"/>
  </r>
  <r>
    <s v="21375900"/>
    <s v="DIRECCIÓN GENERAL DE ARCHIVO NACIONAL"/>
    <x v="30"/>
    <s v="001"/>
    <x v="58"/>
    <s v="MANTENIMIENTO Y REPARACION DE OTROS EQUIPOS"/>
    <n v="1350000"/>
    <n v="1500000"/>
    <n v="1500000"/>
    <n v="0"/>
    <n v="0"/>
    <n v="0"/>
    <n v="648060"/>
    <n v="0"/>
    <n v="851940"/>
    <n v="0.43203999999999998"/>
  </r>
  <r>
    <s v="21375900"/>
    <s v="DIRECCIÓN GENERAL DE ARCHIVO NACIONAL"/>
    <x v="30"/>
    <s v="001"/>
    <x v="59"/>
    <s v="IMPUESTOS"/>
    <n v="90000"/>
    <n v="120000"/>
    <n v="120000"/>
    <n v="0"/>
    <n v="0"/>
    <n v="0"/>
    <n v="78789"/>
    <n v="78789"/>
    <n v="41211"/>
    <n v="0.65657500000000002"/>
  </r>
  <r>
    <s v="21375900"/>
    <s v="DIRECCIÓN GENERAL DE ARCHIVO NACIONAL"/>
    <x v="30"/>
    <s v="001"/>
    <x v="60"/>
    <s v="OTROS IMPUESTOS"/>
    <n v="90000"/>
    <n v="120000"/>
    <n v="120000"/>
    <n v="0"/>
    <n v="0"/>
    <n v="0"/>
    <n v="78789"/>
    <n v="78789"/>
    <n v="41211"/>
    <n v="0.65657500000000002"/>
  </r>
  <r>
    <s v="21375900"/>
    <s v="DIRECCIÓN GENERAL DE ARCHIVO NACIONAL"/>
    <x v="30"/>
    <s v="001"/>
    <x v="63"/>
    <s v="MATERIALES Y SUMINISTROS"/>
    <n v="22265000"/>
    <n v="22017000"/>
    <n v="22017000"/>
    <n v="0"/>
    <n v="0"/>
    <n v="0"/>
    <n v="12975730.810000001"/>
    <n v="12604774.41"/>
    <n v="9041269.1899999995"/>
    <n v="0.58935053867466047"/>
  </r>
  <r>
    <s v="21375900"/>
    <s v="DIRECCIÓN GENERAL DE ARCHIVO NACIONAL"/>
    <x v="30"/>
    <s v="001"/>
    <x v="64"/>
    <s v="PRODUCTOS QUIMICOS Y CONEXOS"/>
    <n v="4100000"/>
    <n v="3427000"/>
    <n v="3427000"/>
    <n v="0"/>
    <n v="0"/>
    <n v="0"/>
    <n v="2807153.66"/>
    <n v="2807153.66"/>
    <n v="619846.34"/>
    <n v="0.81912858476801875"/>
  </r>
  <r>
    <s v="21375900"/>
    <s v="DIRECCIÓN GENERAL DE ARCHIVO NACIONAL"/>
    <x v="30"/>
    <s v="001"/>
    <x v="65"/>
    <s v="COMBUSTIBLES Y LUBRICANTES"/>
    <n v="1200000"/>
    <n v="1350000"/>
    <n v="1350000"/>
    <n v="0"/>
    <n v="0"/>
    <n v="0"/>
    <n v="1207884"/>
    <n v="1207884"/>
    <n v="142116"/>
    <n v="0.89472888888888891"/>
  </r>
  <r>
    <s v="21375900"/>
    <s v="DIRECCIÓN GENERAL DE ARCHIVO NACIONAL"/>
    <x v="30"/>
    <s v="001"/>
    <x v="66"/>
    <s v="PRODUCTOS FARMACEUTICOS Y MEDICINALES"/>
    <n v="500000"/>
    <n v="277000"/>
    <n v="277000"/>
    <n v="0"/>
    <n v="0"/>
    <n v="0"/>
    <n v="276330"/>
    <n v="276330"/>
    <n v="670"/>
    <n v="0.99758122743682309"/>
  </r>
  <r>
    <s v="21375900"/>
    <s v="DIRECCIÓN GENERAL DE ARCHIVO NACIONAL"/>
    <x v="30"/>
    <s v="001"/>
    <x v="67"/>
    <s v="TINTAS, PINTURAS Y DILUYENTES"/>
    <n v="2200000"/>
    <n v="1600000"/>
    <n v="1600000"/>
    <n v="0"/>
    <n v="0"/>
    <n v="0"/>
    <n v="1211754.8799999999"/>
    <n v="1211754.8799999999"/>
    <n v="388245.12"/>
    <n v="0.75734679999999988"/>
  </r>
  <r>
    <s v="21375900"/>
    <s v="DIRECCIÓN GENERAL DE ARCHIVO NACIONAL"/>
    <x v="30"/>
    <s v="001"/>
    <x v="68"/>
    <s v="OTROS PRODUCTOS QUIMICOS Y CONEXOS"/>
    <n v="200000"/>
    <n v="200000"/>
    <n v="200000"/>
    <n v="0"/>
    <n v="0"/>
    <n v="0"/>
    <n v="111184.78"/>
    <n v="111184.78"/>
    <n v="88815.22"/>
    <n v="0.55592390000000003"/>
  </r>
  <r>
    <s v="21375900"/>
    <s v="DIRECCIÓN GENERAL DE ARCHIVO NACIONAL"/>
    <x v="30"/>
    <s v="001"/>
    <x v="69"/>
    <s v="ALIMENTOS Y PRODUCTOS AGROPECUARIOS"/>
    <n v="0"/>
    <n v="100000"/>
    <n v="100000"/>
    <n v="0"/>
    <n v="0"/>
    <n v="0"/>
    <n v="98090"/>
    <n v="98090"/>
    <n v="1910"/>
    <n v="0.98089999999999999"/>
  </r>
  <r>
    <s v="21375900"/>
    <s v="DIRECCIÓN GENERAL DE ARCHIVO NACIONAL"/>
    <x v="30"/>
    <s v="001"/>
    <x v="71"/>
    <s v="ALIMENTOS Y BEBIDAS"/>
    <n v="0"/>
    <n v="100000"/>
    <n v="100000"/>
    <n v="0"/>
    <n v="0"/>
    <n v="0"/>
    <n v="98090"/>
    <n v="98090"/>
    <n v="1910"/>
    <n v="0.98089999999999999"/>
  </r>
  <r>
    <s v="21375900"/>
    <s v="DIRECCIÓN GENERAL DE ARCHIVO NACIONAL"/>
    <x v="30"/>
    <s v="001"/>
    <x v="72"/>
    <s v="MATERIALES Y PROD DE USO EN LA CONSTRUC Y MANT."/>
    <n v="2500000"/>
    <n v="1800000"/>
    <n v="1800000"/>
    <n v="0"/>
    <n v="0"/>
    <n v="0"/>
    <n v="985642.39"/>
    <n v="985642.39"/>
    <n v="814357.61"/>
    <n v="0.54757910555555556"/>
  </r>
  <r>
    <s v="21375900"/>
    <s v="DIRECCIÓN GENERAL DE ARCHIVO NACIONAL"/>
    <x v="30"/>
    <s v="001"/>
    <x v="73"/>
    <s v="MATERIALES Y PRODUCTOS METALICOS"/>
    <n v="1000000"/>
    <n v="400000"/>
    <n v="400000"/>
    <n v="0"/>
    <n v="0"/>
    <n v="0"/>
    <n v="77825"/>
    <n v="77825"/>
    <n v="322175"/>
    <n v="0.1945625"/>
  </r>
  <r>
    <s v="21375900"/>
    <s v="DIRECCIÓN GENERAL DE ARCHIVO NACIONAL"/>
    <x v="30"/>
    <s v="001"/>
    <x v="154"/>
    <s v="MATERIALES Y PRODUCTOS MINERALES Y ASFALTICOS"/>
    <n v="250000"/>
    <n v="150000"/>
    <n v="150000"/>
    <n v="0"/>
    <n v="0"/>
    <n v="0"/>
    <n v="31365"/>
    <n v="31365"/>
    <n v="118635"/>
    <n v="0.20910000000000001"/>
  </r>
  <r>
    <s v="21375900"/>
    <s v="DIRECCIÓN GENERAL DE ARCHIVO NACIONAL"/>
    <x v="30"/>
    <s v="001"/>
    <x v="74"/>
    <s v="MAT. Y PROD. ELECTRICOS, TELEFONICOS Y DE COMPUTO"/>
    <n v="500000"/>
    <n v="500000"/>
    <n v="500000"/>
    <n v="0"/>
    <n v="0"/>
    <n v="0"/>
    <n v="466992.88"/>
    <n v="466992.88"/>
    <n v="33007.120000000003"/>
    <n v="0.93398576"/>
  </r>
  <r>
    <s v="21375900"/>
    <s v="DIRECCIÓN GENERAL DE ARCHIVO NACIONAL"/>
    <x v="30"/>
    <s v="001"/>
    <x v="75"/>
    <s v="MATERIALES Y PRODUCTOS DE PLASTICO"/>
    <n v="250000"/>
    <n v="250000"/>
    <n v="250000"/>
    <n v="0"/>
    <n v="0"/>
    <n v="0"/>
    <n v="161992.01"/>
    <n v="161992.01"/>
    <n v="88007.99"/>
    <n v="0.64796804000000008"/>
  </r>
  <r>
    <s v="21375900"/>
    <s v="DIRECCIÓN GENERAL DE ARCHIVO NACIONAL"/>
    <x v="30"/>
    <s v="001"/>
    <x v="76"/>
    <s v="OTROS MAT. Y PROD.DE USO EN LA CONSTRU. Y MANTENIM"/>
    <n v="500000"/>
    <n v="500000"/>
    <n v="500000"/>
    <n v="0"/>
    <n v="0"/>
    <n v="0"/>
    <n v="247467.5"/>
    <n v="247467.5"/>
    <n v="252532.5"/>
    <n v="0.49493500000000001"/>
  </r>
  <r>
    <s v="21375900"/>
    <s v="DIRECCIÓN GENERAL DE ARCHIVO NACIONAL"/>
    <x v="30"/>
    <s v="001"/>
    <x v="77"/>
    <s v="HERRAMIENTAS, REPUESTOS Y ACCESORIOS"/>
    <n v="5440000"/>
    <n v="5440000"/>
    <n v="5440000"/>
    <n v="0"/>
    <n v="0"/>
    <n v="0"/>
    <n v="1445023.94"/>
    <n v="1445023.94"/>
    <n v="3994976.06"/>
    <n v="0.26562940073529412"/>
  </r>
  <r>
    <s v="21375900"/>
    <s v="DIRECCIÓN GENERAL DE ARCHIVO NACIONAL"/>
    <x v="30"/>
    <s v="001"/>
    <x v="78"/>
    <s v="HERRAMIENTAS E INSTRUMENTOS"/>
    <n v="440000"/>
    <n v="440000"/>
    <n v="440000"/>
    <n v="0"/>
    <n v="0"/>
    <n v="0"/>
    <n v="439286.19"/>
    <n v="439286.19"/>
    <n v="713.81"/>
    <n v="0.9983777045454546"/>
  </r>
  <r>
    <s v="21375900"/>
    <s v="DIRECCIÓN GENERAL DE ARCHIVO NACIONAL"/>
    <x v="30"/>
    <s v="001"/>
    <x v="79"/>
    <s v="REPUESTOS Y ACCESORIOS"/>
    <n v="5000000"/>
    <n v="5000000"/>
    <n v="5000000"/>
    <n v="0"/>
    <n v="0"/>
    <n v="0"/>
    <n v="1005737.75"/>
    <n v="1005737.75"/>
    <n v="3994262.25"/>
    <n v="0.20114755000000001"/>
  </r>
  <r>
    <s v="21375900"/>
    <s v="DIRECCIÓN GENERAL DE ARCHIVO NACIONAL"/>
    <x v="30"/>
    <s v="001"/>
    <x v="80"/>
    <s v="UTILES, MATERIALES Y SUMINISTROS DIVERSOS"/>
    <n v="10225000"/>
    <n v="11250000"/>
    <n v="11250000"/>
    <n v="0"/>
    <n v="0"/>
    <n v="0"/>
    <n v="7639820.8200000003"/>
    <n v="7268864.4199999999"/>
    <n v="3610179.18"/>
    <n v="0.67909518400000002"/>
  </r>
  <r>
    <s v="21375900"/>
    <s v="DIRECCIÓN GENERAL DE ARCHIVO NACIONAL"/>
    <x v="30"/>
    <s v="001"/>
    <x v="81"/>
    <s v="UTILES Y MATERIALES DE OFICINA Y COMPUTO"/>
    <n v="1600000"/>
    <n v="1925000"/>
    <n v="1925000"/>
    <n v="0"/>
    <n v="0"/>
    <n v="0"/>
    <n v="1755406.31"/>
    <n v="1384449.91"/>
    <n v="169593.69"/>
    <n v="0.91189938181818186"/>
  </r>
  <r>
    <s v="21375900"/>
    <s v="DIRECCIÓN GENERAL DE ARCHIVO NACIONAL"/>
    <x v="30"/>
    <s v="001"/>
    <x v="82"/>
    <s v="UTILES Y MATERIALES MEDICO, HOSPITALARIO Y DE INV."/>
    <n v="300000"/>
    <n v="50000"/>
    <n v="50000"/>
    <n v="0"/>
    <n v="0"/>
    <n v="0"/>
    <n v="49629"/>
    <n v="49629"/>
    <n v="371"/>
    <n v="0.99258000000000002"/>
  </r>
  <r>
    <s v="21375900"/>
    <s v="DIRECCIÓN GENERAL DE ARCHIVO NACIONAL"/>
    <x v="30"/>
    <s v="001"/>
    <x v="83"/>
    <s v="PRODUCTOS DE PAPEL, CARTON E IMPRESOS"/>
    <n v="3600000"/>
    <n v="4450000"/>
    <n v="4450000"/>
    <n v="0"/>
    <n v="0"/>
    <n v="0"/>
    <n v="3491607.27"/>
    <n v="3491607.27"/>
    <n v="958392.73"/>
    <n v="0.78463084719101128"/>
  </r>
  <r>
    <s v="21375900"/>
    <s v="DIRECCIÓN GENERAL DE ARCHIVO NACIONAL"/>
    <x v="30"/>
    <s v="001"/>
    <x v="84"/>
    <s v="TEXTILES Y VESTUARIO"/>
    <n v="2425000"/>
    <n v="2625000"/>
    <n v="2625000"/>
    <n v="0"/>
    <n v="0"/>
    <n v="0"/>
    <n v="1593136.99"/>
    <n v="1593136.99"/>
    <n v="1031863.01"/>
    <n v="0.60690932952380949"/>
  </r>
  <r>
    <s v="21375900"/>
    <s v="DIRECCIÓN GENERAL DE ARCHIVO NACIONAL"/>
    <x v="30"/>
    <s v="001"/>
    <x v="85"/>
    <s v="UTILES Y MATERIALES DE LIMPIEZA"/>
    <n v="1525000"/>
    <n v="1425000"/>
    <n v="1425000"/>
    <n v="0"/>
    <n v="0"/>
    <n v="0"/>
    <n v="79725"/>
    <n v="79725"/>
    <n v="1345275"/>
    <n v="5.5947368421052635E-2"/>
  </r>
  <r>
    <s v="21375900"/>
    <s v="DIRECCIÓN GENERAL DE ARCHIVO NACIONAL"/>
    <x v="30"/>
    <s v="001"/>
    <x v="86"/>
    <s v="UTILES Y MATERIALES DE RESGUARDO Y SEGURIDAD"/>
    <n v="325000"/>
    <n v="325000"/>
    <n v="325000"/>
    <n v="0"/>
    <n v="0"/>
    <n v="0"/>
    <n v="249513.03"/>
    <n v="249513.03"/>
    <n v="75486.97"/>
    <n v="0.76773239999999998"/>
  </r>
  <r>
    <s v="21375900"/>
    <s v="DIRECCIÓN GENERAL DE ARCHIVO NACIONAL"/>
    <x v="30"/>
    <s v="001"/>
    <x v="87"/>
    <s v="OTROS UTILES, MATERIALES Y SUMINISTROS DIVERSOS"/>
    <n v="450000"/>
    <n v="450000"/>
    <n v="450000"/>
    <n v="0"/>
    <n v="0"/>
    <n v="0"/>
    <n v="420803.22"/>
    <n v="420803.22"/>
    <n v="29196.78"/>
    <n v="0.93511826666666664"/>
  </r>
  <r>
    <s v="21375900"/>
    <s v="DIRECCIÓN GENERAL DE ARCHIVO NACIONAL"/>
    <x v="30"/>
    <s v="001"/>
    <x v="88"/>
    <s v="TRANSFERENCIAS CORRIENTES"/>
    <n v="90308356"/>
    <n v="102917983"/>
    <n v="102917983"/>
    <n v="0"/>
    <n v="0"/>
    <n v="0"/>
    <n v="97547183.409999996"/>
    <n v="97547183.409999996"/>
    <n v="5370799.5899999999"/>
    <n v="0.94781476051663383"/>
  </r>
  <r>
    <s v="21375900"/>
    <s v="DIRECCIÓN GENERAL DE ARCHIVO NACIONAL"/>
    <x v="30"/>
    <s v="001"/>
    <x v="89"/>
    <s v="TRANSFERENCIAS CORRIENTES AL SECTOR PUBLICO"/>
    <n v="28516386"/>
    <n v="27926013"/>
    <n v="27926013"/>
    <n v="0"/>
    <n v="0"/>
    <n v="0"/>
    <n v="23430545.16"/>
    <n v="23430545.16"/>
    <n v="4495467.84"/>
    <n v="0.83902221058194026"/>
  </r>
  <r>
    <s v="21375900"/>
    <s v="DIRECCIÓN GENERAL DE ARCHIVO NACIONAL"/>
    <x v="30"/>
    <s v="001"/>
    <x v="312"/>
    <s v="CCSS CONTRIBUCION ESTATAL SEGURO PENSIONES (CONTRIBUCION ESTATAL AL SEGURO DE PENSIONES, SEGUN LEY NO. 17 DEL 22 DE OCTUBRE DE 1943, LEY"/>
    <n v="24599300"/>
    <n v="24090022"/>
    <n v="24090022"/>
    <n v="0"/>
    <n v="0"/>
    <n v="0"/>
    <n v="20212063.68"/>
    <n v="20212063.68"/>
    <n v="3877958.32"/>
    <n v="0.8390222175803741"/>
  </r>
  <r>
    <s v="21375900"/>
    <s v="DIRECCIÓN GENERAL DE ARCHIVO NACIONAL"/>
    <x v="30"/>
    <s v="001"/>
    <x v="313"/>
    <s v="CCSS CONTRIBUCION ESTATAL SEGURO SALUD (CONTRIBUCION ESTATAL AL SEGURO DE SALUD, SEGUN LEY NO. 17 DEL 22 DE OCTUBRE DE 1943, LEY"/>
    <n v="3917086"/>
    <n v="3835991"/>
    <n v="3835991"/>
    <n v="0"/>
    <n v="0"/>
    <n v="0"/>
    <n v="3218481.48"/>
    <n v="3218481.48"/>
    <n v="617509.52"/>
    <n v="0.83902216663177775"/>
  </r>
  <r>
    <s v="21375900"/>
    <s v="DIRECCIÓN GENERAL DE ARCHIVO NACIONAL"/>
    <x v="30"/>
    <s v="001"/>
    <x v="96"/>
    <s v="PRESTACIONES"/>
    <n v="61500000"/>
    <n v="68087500"/>
    <n v="68087500"/>
    <n v="0"/>
    <n v="0"/>
    <n v="0"/>
    <n v="67321293.129999995"/>
    <n v="67321293.129999995"/>
    <n v="766206.87"/>
    <n v="0.98874673221957032"/>
  </r>
  <r>
    <s v="21375900"/>
    <s v="DIRECCIÓN GENERAL DE ARCHIVO NACIONAL"/>
    <x v="30"/>
    <s v="001"/>
    <x v="97"/>
    <s v="PRESTACIONES LEGALES"/>
    <n v="54000000"/>
    <n v="60587500"/>
    <n v="60587500"/>
    <n v="0"/>
    <n v="0"/>
    <n v="0"/>
    <n v="59876580.490000002"/>
    <n v="59876580.490000002"/>
    <n v="710919.51"/>
    <n v="0.98826623461935226"/>
  </r>
  <r>
    <s v="21375900"/>
    <s v="DIRECCIÓN GENERAL DE ARCHIVO NACIONAL"/>
    <x v="30"/>
    <s v="001"/>
    <x v="98"/>
    <s v="OTRAS PRESTACIONES"/>
    <n v="7500000"/>
    <n v="7500000"/>
    <n v="7500000"/>
    <n v="0"/>
    <n v="0"/>
    <n v="0"/>
    <n v="7444712.6399999997"/>
    <n v="7444712.6399999997"/>
    <n v="55287.360000000001"/>
    <n v="0.99262835199999999"/>
  </r>
  <r>
    <s v="21375900"/>
    <s v="DIRECCIÓN GENERAL DE ARCHIVO NACIONAL"/>
    <x v="30"/>
    <s v="001"/>
    <x v="105"/>
    <s v="TRANSFERENCIAS CORRIENTES AL SECTOR EXTERNO"/>
    <n v="291970"/>
    <n v="6904470"/>
    <n v="6904470"/>
    <n v="0"/>
    <n v="0"/>
    <n v="0"/>
    <n v="6795345.1200000001"/>
    <n v="6795345.1200000001"/>
    <n v="109124.88"/>
    <n v="0.98419503886612592"/>
  </r>
  <r>
    <s v="21375900"/>
    <s v="DIRECCIÓN GENERAL DE ARCHIVO NACIONAL"/>
    <x v="30"/>
    <s v="001"/>
    <x v="314"/>
    <s v="ASOCIACION LATINOAMERICANA DE ARCHIVOS. (PARA LA CUOTA DE MEMBRESIA ANUAL A LA ASOCIACION LATINOAMERICANA DE ARCHIVOS, SEGUN VII"/>
    <n v="291970"/>
    <n v="291970"/>
    <n v="291970"/>
    <n v="0"/>
    <n v="0"/>
    <n v="0"/>
    <n v="289802.88"/>
    <n v="289802.88"/>
    <n v="2167.12"/>
    <n v="0.99257759358838238"/>
  </r>
  <r>
    <s v="21375900"/>
    <s v="DIRECCIÓN GENERAL DE ARCHIVO NACIONAL"/>
    <x v="30"/>
    <s v="001"/>
    <x v="315"/>
    <s v="ORGANIZACIÓN DE ESTADOS IBEROAMERICANOS. (CUOTA ANUAL DEL PROGRAMA DE AYUDAS PARA EL DESARROLLO DE LOS ARCHIVOS IBEROAMERICANOS-IBERARCHIVOS-"/>
    <n v="0"/>
    <n v="6612500"/>
    <n v="6612500"/>
    <n v="0"/>
    <n v="0"/>
    <n v="0"/>
    <n v="6505542.2400000002"/>
    <n v="6505542.2400000002"/>
    <n v="106957.75999999999"/>
    <n v="0.9838249134215501"/>
  </r>
  <r>
    <s v="21375900"/>
    <s v="DIRECCIÓN GENERAL DE ARCHIVO NACIONAL"/>
    <x v="30"/>
    <s v="280"/>
    <x v="111"/>
    <s v="BIENES DURADEROS"/>
    <n v="82594300"/>
    <n v="82594300"/>
    <n v="82594300"/>
    <n v="0"/>
    <n v="0"/>
    <n v="0"/>
    <n v="13645712.449999999"/>
    <n v="10728748.23"/>
    <n v="68948587.549999997"/>
    <n v="0.16521373085067612"/>
  </r>
  <r>
    <s v="21375900"/>
    <s v="DIRECCIÓN GENERAL DE ARCHIVO NACIONAL"/>
    <x v="30"/>
    <s v="280"/>
    <x v="112"/>
    <s v="MAQUINARIA, EQUIPO Y MOBILIARIO"/>
    <n v="10000000"/>
    <n v="14094300"/>
    <n v="14094300"/>
    <n v="0"/>
    <n v="0"/>
    <n v="0"/>
    <n v="8743113.4900000002"/>
    <n v="8743113.4900000002"/>
    <n v="5351186.51"/>
    <n v="0.62032974252002582"/>
  </r>
  <r>
    <s v="21375900"/>
    <s v="DIRECCIÓN GENERAL DE ARCHIVO NACIONAL"/>
    <x v="30"/>
    <s v="280"/>
    <x v="116"/>
    <s v="EQUIPO Y PROGRAMAS DE COMPUTO"/>
    <n v="10000000"/>
    <n v="14094300"/>
    <n v="14094300"/>
    <n v="0"/>
    <n v="0"/>
    <n v="0"/>
    <n v="8743113.4900000002"/>
    <n v="8743113.4900000002"/>
    <n v="5351186.51"/>
    <n v="0.62032974252002582"/>
  </r>
  <r>
    <s v="21375900"/>
    <s v="DIRECCIÓN GENERAL DE ARCHIVO NACIONAL"/>
    <x v="30"/>
    <s v="280"/>
    <x v="118"/>
    <s v="CONSTRUCCIONES, ADICIONES Y MEJORAS"/>
    <n v="60200000"/>
    <n v="60200000"/>
    <n v="60200000"/>
    <n v="0"/>
    <n v="0"/>
    <n v="0"/>
    <n v="0"/>
    <n v="0"/>
    <n v="60200000"/>
    <n v="0"/>
  </r>
  <r>
    <s v="21375900"/>
    <s v="DIRECCIÓN GENERAL DE ARCHIVO NACIONAL"/>
    <x v="30"/>
    <s v="280"/>
    <x v="172"/>
    <s v="EDIFICIOS"/>
    <n v="60200000"/>
    <n v="60200000"/>
    <n v="60200000"/>
    <n v="0"/>
    <n v="0"/>
    <n v="0"/>
    <n v="0"/>
    <n v="0"/>
    <n v="60200000"/>
    <n v="0"/>
  </r>
  <r>
    <s v="21375900"/>
    <s v="DIRECCIÓN GENERAL DE ARCHIVO NACIONAL"/>
    <x v="30"/>
    <s v="280"/>
    <x v="120"/>
    <s v="BIENES DURADEROS DIVERSOS"/>
    <n v="12394300"/>
    <n v="8300000"/>
    <n v="8300000"/>
    <n v="0"/>
    <n v="0"/>
    <n v="0"/>
    <n v="4902598.96"/>
    <n v="1985634.74"/>
    <n v="3397401.04"/>
    <n v="0.5906745734939759"/>
  </r>
  <r>
    <s v="21375900"/>
    <s v="DIRECCIÓN GENERAL DE ARCHIVO NACIONAL"/>
    <x v="30"/>
    <s v="280"/>
    <x v="121"/>
    <s v="BIENES INTANGIBLES"/>
    <n v="12394300"/>
    <n v="8300000"/>
    <n v="8300000"/>
    <n v="0"/>
    <n v="0"/>
    <n v="0"/>
    <n v="4902598.96"/>
    <n v="1985634.74"/>
    <n v="3397401.04"/>
    <n v="0.5906745734939759"/>
  </r>
  <r>
    <s v="21376000"/>
    <s v="CONSEJO NAC PERSONA JOVEN"/>
    <x v="31"/>
    <s v="001"/>
    <x v="0"/>
    <s v=""/>
    <n v="2156302815"/>
    <n v="2059918830"/>
    <n v="2059918830"/>
    <n v="0"/>
    <n v="0"/>
    <n v="0"/>
    <n v="1193701393.9200001"/>
    <n v="1167569152.8900001"/>
    <n v="866217436.08000004"/>
    <n v="0.57948952965297185"/>
  </r>
  <r>
    <s v="21376000"/>
    <s v="CONSEJO NAC.POLÍTICA PÚBLICA PERSONA JOV"/>
    <x v="32"/>
    <s v="001"/>
    <x v="1"/>
    <s v="REMUNERACIONES"/>
    <n v="823143089"/>
    <n v="772677513"/>
    <n v="772677513"/>
    <n v="0"/>
    <n v="0"/>
    <n v="0"/>
    <n v="565239228.91999996"/>
    <n v="547129913.86000001"/>
    <n v="207438284.08000001"/>
    <n v="0.73153316799061541"/>
  </r>
  <r>
    <s v="21376000"/>
    <s v="CONSEJO NAC.POLÍTICA PÚBLICA PERSONA JOV"/>
    <x v="32"/>
    <s v="001"/>
    <x v="2"/>
    <s v="REMUNERACIONES BASICAS"/>
    <n v="336813600"/>
    <n v="384313352"/>
    <n v="384313352"/>
    <n v="0"/>
    <n v="0"/>
    <n v="0"/>
    <n v="299226519.57999998"/>
    <n v="297375040.32999998"/>
    <n v="85086832.420000002"/>
    <n v="0.77860037394693482"/>
  </r>
  <r>
    <s v="21376000"/>
    <s v="CONSEJO NAC.POLÍTICA PÚBLICA PERSONA JOV"/>
    <x v="32"/>
    <s v="001"/>
    <x v="3"/>
    <s v="SUELDOS PARA CARGOS FIJOS"/>
    <n v="336813600"/>
    <n v="384313352"/>
    <n v="384313352"/>
    <n v="0"/>
    <n v="0"/>
    <n v="0"/>
    <n v="299226519.57999998"/>
    <n v="297375040.32999998"/>
    <n v="85086832.420000002"/>
    <n v="0.77860037394693482"/>
  </r>
  <r>
    <s v="21376000"/>
    <s v="CONSEJO NAC.POLÍTICA PÚBLICA PERSONA JOV"/>
    <x v="32"/>
    <s v="001"/>
    <x v="5"/>
    <s v="REMUNERACIONES EVENTUALES"/>
    <n v="9600000"/>
    <n v="9326249"/>
    <n v="9326249"/>
    <n v="0"/>
    <n v="0"/>
    <n v="0"/>
    <n v="4311688.78"/>
    <n v="3884439.59"/>
    <n v="5014560.22"/>
    <n v="0.46231757054738731"/>
  </r>
  <r>
    <s v="21376000"/>
    <s v="CONSEJO NAC.POLÍTICA PÚBLICA PERSONA JOV"/>
    <x v="32"/>
    <s v="001"/>
    <x v="305"/>
    <s v="DIETAS"/>
    <n v="9600000"/>
    <n v="9326249"/>
    <n v="9326249"/>
    <n v="0"/>
    <n v="0"/>
    <n v="0"/>
    <n v="4311688.78"/>
    <n v="3884439.59"/>
    <n v="5014560.22"/>
    <n v="0.46231757054738731"/>
  </r>
  <r>
    <s v="21376000"/>
    <s v="CONSEJO NAC.POLÍTICA PÚBLICA PERSONA JOV"/>
    <x v="32"/>
    <s v="001"/>
    <x v="7"/>
    <s v="INCENTIVOS SALARIALES"/>
    <n v="344781207"/>
    <n v="254805723"/>
    <n v="254805723"/>
    <n v="0"/>
    <n v="0"/>
    <n v="0"/>
    <n v="169357931.09"/>
    <n v="169357931.09"/>
    <n v="85447791.909999996"/>
    <n v="0.66465513056784842"/>
  </r>
  <r>
    <s v="21376000"/>
    <s v="CONSEJO NAC.POLÍTICA PÚBLICA PERSONA JOV"/>
    <x v="32"/>
    <s v="001"/>
    <x v="8"/>
    <s v="RETRIBUCION POR AÑOS SERVIDOS"/>
    <n v="92600000"/>
    <n v="60489171"/>
    <n v="60489171"/>
    <n v="0"/>
    <n v="0"/>
    <n v="0"/>
    <n v="47669954.130000003"/>
    <n v="47669954.130000003"/>
    <n v="12819216.869999999"/>
    <n v="0.7880741848817866"/>
  </r>
  <r>
    <s v="21376000"/>
    <s v="CONSEJO NAC.POLÍTICA PÚBLICA PERSONA JOV"/>
    <x v="32"/>
    <s v="001"/>
    <x v="9"/>
    <s v="RESTRICCION AL EJERCICIO LIBERAL DE LA PROFESION"/>
    <n v="134925670"/>
    <n v="86564445"/>
    <n v="86564445"/>
    <n v="0"/>
    <n v="0"/>
    <n v="0"/>
    <n v="68293941.459999993"/>
    <n v="68293941.459999993"/>
    <n v="18270503.539999999"/>
    <n v="0.78893755351865302"/>
  </r>
  <r>
    <s v="21376000"/>
    <s v="CONSEJO NAC.POLÍTICA PÚBLICA PERSONA JOV"/>
    <x v="32"/>
    <s v="001"/>
    <x v="10"/>
    <s v="DECIMOTERCER MES"/>
    <n v="51456123"/>
    <n v="48202376"/>
    <n v="48202376"/>
    <n v="0"/>
    <n v="0"/>
    <n v="0"/>
    <n v="1733285.1"/>
    <n v="1733285.1"/>
    <n v="46469090.899999999"/>
    <n v="3.5958499224187625E-2"/>
  </r>
  <r>
    <s v="21376000"/>
    <s v="CONSEJO NAC.POLÍTICA PÚBLICA PERSONA JOV"/>
    <x v="32"/>
    <s v="001"/>
    <x v="11"/>
    <s v="SALARIO ESCOLAR"/>
    <n v="41699414"/>
    <n v="41699414"/>
    <n v="41699414"/>
    <n v="0"/>
    <n v="0"/>
    <n v="0"/>
    <n v="37422117.950000003"/>
    <n v="37422117.950000003"/>
    <n v="4277296.05"/>
    <n v="0.89742551178297136"/>
  </r>
  <r>
    <s v="21376000"/>
    <s v="CONSEJO NAC.POLÍTICA PÚBLICA PERSONA JOV"/>
    <x v="32"/>
    <s v="001"/>
    <x v="12"/>
    <s v="OTROS INCENTIVOS SALARIALES"/>
    <n v="24100000"/>
    <n v="17850317"/>
    <n v="17850317"/>
    <n v="0"/>
    <n v="0"/>
    <n v="0"/>
    <n v="14238632.449999999"/>
    <n v="14238632.449999999"/>
    <n v="3611684.55"/>
    <n v="0.79766832432163526"/>
  </r>
  <r>
    <s v="21376000"/>
    <s v="CONSEJO NAC.POLÍTICA PÚBLICA PERSONA JOV"/>
    <x v="32"/>
    <s v="001"/>
    <x v="13"/>
    <s v="CONTRIB. PATRONALES AL DES. Y LA SEGURIDAD SOCIAL"/>
    <n v="61438523"/>
    <n v="57613820"/>
    <n v="57613820"/>
    <n v="0"/>
    <n v="0"/>
    <n v="0"/>
    <n v="44782758.439999998"/>
    <n v="36829675.789999999"/>
    <n v="12831061.560000001"/>
    <n v="0.77729194904972454"/>
  </r>
  <r>
    <s v="21376000"/>
    <s v="CONSEJO NAC.POLÍTICA PÚBLICA PERSONA JOV"/>
    <x v="32"/>
    <s v="001"/>
    <x v="316"/>
    <s v="CCSS CONTRIBUCION PATRONAL SEGURO SALUD (CONTRIBUCION PATRONAL SEGURO DE SALUD, SEGUN LEY NO. 17 DEL 22 DE OCTUBRE DE 1943, LEY"/>
    <n v="58287829"/>
    <n v="54659265"/>
    <n v="54659265"/>
    <n v="0"/>
    <n v="0"/>
    <n v="0"/>
    <n v="42487525.43"/>
    <n v="35043949.140000001"/>
    <n v="12171739.57"/>
    <n v="0.7773160767895434"/>
  </r>
  <r>
    <s v="21376000"/>
    <s v="CONSEJO NAC.POLÍTICA PÚBLICA PERSONA JOV"/>
    <x v="32"/>
    <s v="001"/>
    <x v="317"/>
    <s v="BANCO POPULAR Y DE DESARROLLO COMUNAL. (BPDC) (SEGUN LEY NO. 4351 DEL 11 DE JULIO DE 1969, LEY ORGANICA DEL B.P.D.C.)."/>
    <n v="3150694"/>
    <n v="2954555"/>
    <n v="2954555"/>
    <n v="0"/>
    <n v="0"/>
    <n v="0"/>
    <n v="2295233.0099999998"/>
    <n v="1785726.65"/>
    <n v="659321.99"/>
    <n v="0.77684558588349173"/>
  </r>
  <r>
    <s v="21376000"/>
    <s v="CONSEJO NAC.POLÍTICA PÚBLICA PERSONA JOV"/>
    <x v="32"/>
    <s v="001"/>
    <x v="16"/>
    <s v="CONTRIB PATRONALES A FOND PENS Y OTROS FOND CAPIT."/>
    <n v="70509759"/>
    <n v="66618369"/>
    <n v="66618369"/>
    <n v="0"/>
    <n v="0"/>
    <n v="0"/>
    <n v="47560331.030000001"/>
    <n v="39682827.060000002"/>
    <n v="19058037.969999999"/>
    <n v="0.71392217708001826"/>
  </r>
  <r>
    <s v="21376000"/>
    <s v="CONSEJO NAC.POLÍTICA PÚBLICA PERSONA JOV"/>
    <x v="32"/>
    <s v="001"/>
    <x v="318"/>
    <s v="CCSS CONTRIBUCION PATRONAL SEGURO PENSIONES (CONTRIBUCION PATRONAL SEGURO DE PENSIONES, SEGUN LEY NO. 17 DEL 22 DE OCTUBRE DE 1943, LEY"/>
    <n v="34153517"/>
    <n v="32027375"/>
    <n v="32027375"/>
    <n v="0"/>
    <n v="0"/>
    <n v="0"/>
    <n v="23130938.850000001"/>
    <n v="18875462.190000001"/>
    <n v="8896436.1500000004"/>
    <n v="0.72222399900085477"/>
  </r>
  <r>
    <s v="21376000"/>
    <s v="CONSEJO NAC.POLÍTICA PÚBLICA PERSONA JOV"/>
    <x v="32"/>
    <s v="001"/>
    <x v="319"/>
    <s v="CCSS APORTE PATRONAL REGIMEN PENSIONES (APORTE PATRONAL AL REGIMEN DE PENSIONES, SEGUN LEY DE PROTECCION AL TRABAJADOR NO. 7983 DEL 16"/>
    <n v="18904161"/>
    <n v="17727329"/>
    <n v="17727329"/>
    <n v="0"/>
    <n v="0"/>
    <n v="0"/>
    <n v="13411229.140000001"/>
    <n v="10996544.93"/>
    <n v="4316099.8600000003"/>
    <n v="0.75652847307115478"/>
  </r>
  <r>
    <s v="21376000"/>
    <s v="CONSEJO NAC.POLÍTICA PÚBLICA PERSONA JOV"/>
    <x v="32"/>
    <s v="001"/>
    <x v="320"/>
    <s v="CCSS APORTE PATRONAL FONDO CAPITALIZACION LABORAL (APORTE PATRONAL AL FONDO DE CAPITALIZACION LABORAL, SEGUN LEY DE PROTECCION AL TRABAJADOR"/>
    <n v="9452081"/>
    <n v="8863665"/>
    <n v="8863665"/>
    <n v="0"/>
    <n v="0"/>
    <n v="0"/>
    <n v="7245938.0700000003"/>
    <n v="6038594.9699999997"/>
    <n v="1617726.93"/>
    <n v="0.81748780780862096"/>
  </r>
  <r>
    <s v="21376000"/>
    <s v="CONSEJO NAC.POLÍTICA PÚBLICA PERSONA JOV"/>
    <x v="32"/>
    <s v="001"/>
    <x v="321"/>
    <s v="ASOCIACION DE EMPLEADOS DEL MINISTERIO DE CULTURA Y JUVENTUD (ASEMICULTURA). (APORTE PATRONAL A LA ASOCIACION DE EMPLEADOS DEL MINISTERIO DE CULTURA"/>
    <n v="8000000"/>
    <n v="8000000"/>
    <n v="8000000"/>
    <n v="0"/>
    <n v="0"/>
    <n v="0"/>
    <n v="3772224.97"/>
    <n v="3772224.97"/>
    <n v="4227775.03"/>
    <n v="0.47152812125000004"/>
  </r>
  <r>
    <s v="21376000"/>
    <s v="CONSEJO NAC.POLÍTICA PÚBLICA PERSONA JOV"/>
    <x v="32"/>
    <s v="001"/>
    <x v="21"/>
    <s v="SERVICIOS"/>
    <n v="528107972"/>
    <n v="515853345"/>
    <n v="515853345"/>
    <n v="0"/>
    <n v="0"/>
    <n v="0"/>
    <n v="308488513.35000002"/>
    <n v="301134332.91000003"/>
    <n v="207364831.65000001"/>
    <n v="0.59801592126925152"/>
  </r>
  <r>
    <s v="21376000"/>
    <s v="CONSEJO NAC.POLÍTICA PÚBLICA PERSONA JOV"/>
    <x v="32"/>
    <s v="001"/>
    <x v="24"/>
    <s v="SERVICIOS BASICOS"/>
    <n v="21000000"/>
    <n v="13797230"/>
    <n v="13797230"/>
    <n v="0"/>
    <n v="0"/>
    <n v="0"/>
    <n v="10284640.75"/>
    <n v="10284640.75"/>
    <n v="3512589.25"/>
    <n v="0.74541344530750009"/>
  </r>
  <r>
    <s v="21376000"/>
    <s v="CONSEJO NAC.POLÍTICA PÚBLICA PERSONA JOV"/>
    <x v="32"/>
    <s v="001"/>
    <x v="25"/>
    <s v="SERVICIO DE AGUA Y ALCANTARILLADO"/>
    <n v="11000000"/>
    <n v="7527230"/>
    <n v="7527230"/>
    <n v="0"/>
    <n v="0"/>
    <n v="0"/>
    <n v="5499582.0499999998"/>
    <n v="5499582.0499999998"/>
    <n v="2027647.95"/>
    <n v="0.73062495101119529"/>
  </r>
  <r>
    <s v="21376000"/>
    <s v="CONSEJO NAC.POLÍTICA PÚBLICA PERSONA JOV"/>
    <x v="32"/>
    <s v="001"/>
    <x v="26"/>
    <s v="SERVICIO DE ENERGIA ELECTRICA"/>
    <n v="2000000"/>
    <n v="2770000"/>
    <n v="2770000"/>
    <n v="0"/>
    <n v="0"/>
    <n v="0"/>
    <n v="1835398.9"/>
    <n v="1835398.9"/>
    <n v="934601.1"/>
    <n v="0.66259888086642593"/>
  </r>
  <r>
    <s v="21376000"/>
    <s v="CONSEJO NAC.POLÍTICA PÚBLICA PERSONA JOV"/>
    <x v="32"/>
    <s v="001"/>
    <x v="28"/>
    <s v="SERVICIO DE TELECOMUNICACIONES"/>
    <n v="7000000"/>
    <n v="3500000"/>
    <n v="3500000"/>
    <n v="0"/>
    <n v="0"/>
    <n v="0"/>
    <n v="2949659.8"/>
    <n v="2949659.8"/>
    <n v="550340.19999999995"/>
    <n v="0.84275994285714284"/>
  </r>
  <r>
    <s v="21376000"/>
    <s v="CONSEJO NAC.POLÍTICA PÚBLICA PERSONA JOV"/>
    <x v="32"/>
    <s v="001"/>
    <x v="29"/>
    <s v="OTROS SERVICIOS BASICOS"/>
    <n v="1000000"/>
    <n v="0"/>
    <n v="0"/>
    <n v="0"/>
    <n v="0"/>
    <n v="0"/>
    <n v="0"/>
    <n v="0"/>
    <n v="0"/>
    <n v="0"/>
  </r>
  <r>
    <s v="21376000"/>
    <s v="CONSEJO NAC.POLÍTICA PÚBLICA PERSONA JOV"/>
    <x v="32"/>
    <s v="001"/>
    <x v="30"/>
    <s v="SERVICIOS COMERCIALES Y FINANCIEROS"/>
    <n v="2100000"/>
    <n v="2100000"/>
    <n v="2100000"/>
    <n v="0"/>
    <n v="0"/>
    <n v="0"/>
    <n v="911734.72"/>
    <n v="911734.72"/>
    <n v="1188265.28"/>
    <n v="0.43415939047619045"/>
  </r>
  <r>
    <s v="21376000"/>
    <s v="CONSEJO NAC.POLÍTICA PÚBLICA PERSONA JOV"/>
    <x v="32"/>
    <s v="001"/>
    <x v="33"/>
    <s v="IMPRESION, ENCUADERNACION Y OTROS"/>
    <n v="100000"/>
    <n v="100000"/>
    <n v="100000"/>
    <n v="0"/>
    <n v="0"/>
    <n v="0"/>
    <n v="44872.3"/>
    <n v="44872.3"/>
    <n v="55127.7"/>
    <n v="0.44872300000000004"/>
  </r>
  <r>
    <s v="21376000"/>
    <s v="CONSEJO NAC.POLÍTICA PÚBLICA PERSONA JOV"/>
    <x v="32"/>
    <s v="001"/>
    <x v="34"/>
    <s v="COMIS. Y GASTOS POR SERV. FINANCIEROS Y COMERCIAL."/>
    <n v="2000000"/>
    <n v="2000000"/>
    <n v="2000000"/>
    <n v="0"/>
    <n v="0"/>
    <n v="0"/>
    <n v="866862.42"/>
    <n v="866862.42"/>
    <n v="1133137.58"/>
    <n v="0.43343121000000001"/>
  </r>
  <r>
    <s v="21376000"/>
    <s v="CONSEJO NAC.POLÍTICA PÚBLICA PERSONA JOV"/>
    <x v="32"/>
    <s v="001"/>
    <x v="36"/>
    <s v="SERVICIOS DE GESTION Y APOYO"/>
    <n v="297448990"/>
    <n v="291546396"/>
    <n v="291546396"/>
    <n v="0"/>
    <n v="0"/>
    <n v="0"/>
    <n v="119439944.26000001"/>
    <n v="117006483.81999999"/>
    <n v="172106451.74000001"/>
    <n v="0.4096773134523673"/>
  </r>
  <r>
    <s v="21376000"/>
    <s v="CONSEJO NAC.POLÍTICA PÚBLICA PERSONA JOV"/>
    <x v="32"/>
    <s v="001"/>
    <x v="37"/>
    <s v="SERVICIOS EN CIENCIAS ECONOMICAS Y SOCIALES"/>
    <n v="45500000"/>
    <n v="44033106"/>
    <n v="44033106"/>
    <n v="0"/>
    <n v="0"/>
    <n v="0"/>
    <n v="0"/>
    <n v="0"/>
    <n v="44033106"/>
    <n v="0"/>
  </r>
  <r>
    <s v="21376000"/>
    <s v="CONSEJO NAC.POLÍTICA PÚBLICA PERSONA JOV"/>
    <x v="32"/>
    <s v="001"/>
    <x v="38"/>
    <s v="SERVICIOS INFORMATICOS"/>
    <n v="11500000"/>
    <n v="11500000"/>
    <n v="11500000"/>
    <n v="0"/>
    <n v="0"/>
    <n v="0"/>
    <n v="4900000"/>
    <n v="4640762.62"/>
    <n v="6600000"/>
    <n v="0.42608695652173911"/>
  </r>
  <r>
    <s v="21376000"/>
    <s v="CONSEJO NAC.POLÍTICA PÚBLICA PERSONA JOV"/>
    <x v="32"/>
    <s v="001"/>
    <x v="39"/>
    <s v="SERVICIOS GENERALES"/>
    <n v="10500000"/>
    <n v="11800000"/>
    <n v="11800000"/>
    <n v="0"/>
    <n v="0"/>
    <n v="0"/>
    <n v="9893791.4199999999"/>
    <n v="7979972.9699999997"/>
    <n v="1906208.58"/>
    <n v="0.83845689999999995"/>
  </r>
  <r>
    <s v="21376000"/>
    <s v="CONSEJO NAC.POLÍTICA PÚBLICA PERSONA JOV"/>
    <x v="32"/>
    <s v="001"/>
    <x v="40"/>
    <s v="OTROS SERVICIOS DE GESTION Y APOYO"/>
    <n v="229948990"/>
    <n v="224213290"/>
    <n v="224213290"/>
    <n v="0"/>
    <n v="0"/>
    <n v="0"/>
    <n v="104646152.84"/>
    <n v="104385748.23"/>
    <n v="119567137.16"/>
    <n v="0.46672591459676632"/>
  </r>
  <r>
    <s v="21376000"/>
    <s v="CONSEJO NAC.POLÍTICA PÚBLICA PERSONA JOV"/>
    <x v="32"/>
    <s v="001"/>
    <x v="41"/>
    <s v="GASTOS DE VIAJE Y DE TRANSPORTE"/>
    <n v="7943184"/>
    <n v="9943184"/>
    <n v="9943184"/>
    <n v="0"/>
    <n v="0"/>
    <n v="0"/>
    <n v="9239287.3200000003"/>
    <n v="9239287.3200000003"/>
    <n v="703896.68"/>
    <n v="0.92920812085947524"/>
  </r>
  <r>
    <s v="21376000"/>
    <s v="CONSEJO NAC.POLÍTICA PÚBLICA PERSONA JOV"/>
    <x v="32"/>
    <s v="001"/>
    <x v="42"/>
    <s v="TRANSPORTE DENTRO DEL PAIS"/>
    <n v="1000000"/>
    <n v="1000000"/>
    <n v="1000000"/>
    <n v="0"/>
    <n v="0"/>
    <n v="0"/>
    <n v="869667.32"/>
    <n v="869667.32"/>
    <n v="130332.68"/>
    <n v="0.86966731999999991"/>
  </r>
  <r>
    <s v="21376000"/>
    <s v="CONSEJO NAC.POLÍTICA PÚBLICA PERSONA JOV"/>
    <x v="32"/>
    <s v="001"/>
    <x v="43"/>
    <s v="VIATICOS DENTRO DEL PAIS"/>
    <n v="6943184"/>
    <n v="8943184"/>
    <n v="8943184"/>
    <n v="0"/>
    <n v="0"/>
    <n v="0"/>
    <n v="8369620"/>
    <n v="8369620"/>
    <n v="573564"/>
    <n v="0.935865794553707"/>
  </r>
  <r>
    <s v="21376000"/>
    <s v="CONSEJO NAC.POLÍTICA PÚBLICA PERSONA JOV"/>
    <x v="32"/>
    <s v="001"/>
    <x v="46"/>
    <s v="SEGUROS, REASEGUROS Y OTRAS OBLIGACIONES"/>
    <n v="8000000"/>
    <n v="7000000"/>
    <n v="7000000"/>
    <n v="0"/>
    <n v="0"/>
    <n v="0"/>
    <n v="4992750"/>
    <n v="4992750"/>
    <n v="2007250"/>
    <n v="0.71325000000000005"/>
  </r>
  <r>
    <s v="21376000"/>
    <s v="CONSEJO NAC.POLÍTICA PÚBLICA PERSONA JOV"/>
    <x v="32"/>
    <s v="001"/>
    <x v="47"/>
    <s v="SEGUROS"/>
    <n v="8000000"/>
    <n v="7000000"/>
    <n v="7000000"/>
    <n v="0"/>
    <n v="0"/>
    <n v="0"/>
    <n v="4992750"/>
    <n v="4992750"/>
    <n v="2007250"/>
    <n v="0.71325000000000005"/>
  </r>
  <r>
    <s v="21376000"/>
    <s v="CONSEJO NAC.POLÍTICA PÚBLICA PERSONA JOV"/>
    <x v="32"/>
    <s v="001"/>
    <x v="48"/>
    <s v="CAPACITACION Y PROTOCOLO"/>
    <n v="174882373"/>
    <n v="170815183.21000001"/>
    <n v="170815183.21000001"/>
    <n v="0"/>
    <n v="0"/>
    <n v="0"/>
    <n v="143679064.69999999"/>
    <n v="138758344.69999999"/>
    <n v="27136118.510000002"/>
    <n v="0.8411375499528112"/>
  </r>
  <r>
    <s v="21376000"/>
    <s v="CONSEJO NAC.POLÍTICA PÚBLICA PERSONA JOV"/>
    <x v="32"/>
    <s v="001"/>
    <x v="49"/>
    <s v="ACTIVIDADES DE CAPACITACION"/>
    <n v="174882373"/>
    <n v="170815183.21000001"/>
    <n v="170815183.21000001"/>
    <n v="0"/>
    <n v="0"/>
    <n v="0"/>
    <n v="143679064.69999999"/>
    <n v="138758344.69999999"/>
    <n v="27136118.510000002"/>
    <n v="0.8411375499528112"/>
  </r>
  <r>
    <s v="21376000"/>
    <s v="CONSEJO NAC.POLÍTICA PÚBLICA PERSONA JOV"/>
    <x v="32"/>
    <s v="001"/>
    <x v="51"/>
    <s v="MANTENIMIENTO Y REPARACION"/>
    <n v="13833425"/>
    <n v="18751351.789999999"/>
    <n v="18751351.789999999"/>
    <n v="0"/>
    <n v="0"/>
    <n v="0"/>
    <n v="18749735.079999998"/>
    <n v="18749735.079999998"/>
    <n v="1616.71"/>
    <n v="0.99991378168261646"/>
  </r>
  <r>
    <s v="21376000"/>
    <s v="CONSEJO NAC.POLÍTICA PÚBLICA PERSONA JOV"/>
    <x v="32"/>
    <s v="001"/>
    <x v="52"/>
    <s v="MANTENIMIENTO DE EDIFICIOS, LOCALES Y TERRENOS"/>
    <n v="0"/>
    <n v="4067189.79"/>
    <n v="4067189.79"/>
    <n v="0"/>
    <n v="0"/>
    <n v="0"/>
    <n v="4067159.79"/>
    <n v="4067159.79"/>
    <n v="30"/>
    <n v="0.99999262389965826"/>
  </r>
  <r>
    <s v="21376000"/>
    <s v="CONSEJO NAC.POLÍTICA PÚBLICA PERSONA JOV"/>
    <x v="32"/>
    <s v="001"/>
    <x v="54"/>
    <s v="MANT. Y REPARACION DE EQUIPO DE TRANSPORTE"/>
    <n v="3000000"/>
    <n v="3000000"/>
    <n v="3000000"/>
    <n v="0"/>
    <n v="0"/>
    <n v="0"/>
    <n v="2999999.57"/>
    <n v="2999999.57"/>
    <n v="0.43"/>
    <n v="0.99999985666666658"/>
  </r>
  <r>
    <s v="21376000"/>
    <s v="CONSEJO NAC.POLÍTICA PÚBLICA PERSONA JOV"/>
    <x v="32"/>
    <s v="001"/>
    <x v="57"/>
    <s v="MANT. Y REP. DE EQUIPO DE COMPUTO Y SIST. DE INF."/>
    <n v="10833425"/>
    <n v="11684162"/>
    <n v="11684162"/>
    <n v="0"/>
    <n v="0"/>
    <n v="0"/>
    <n v="11682575.720000001"/>
    <n v="11682575.720000001"/>
    <n v="1586.28"/>
    <n v="0.99986423673345171"/>
  </r>
  <r>
    <s v="21376000"/>
    <s v="CONSEJO NAC.POLÍTICA PÚBLICA PERSONA JOV"/>
    <x v="32"/>
    <s v="001"/>
    <x v="59"/>
    <s v="IMPUESTOS"/>
    <n v="2500000"/>
    <n v="1700000"/>
    <n v="1700000"/>
    <n v="0"/>
    <n v="0"/>
    <n v="0"/>
    <n v="1191356.52"/>
    <n v="1191356.52"/>
    <n v="508643.48"/>
    <n v="0.70079795294117653"/>
  </r>
  <r>
    <s v="21376000"/>
    <s v="CONSEJO NAC.POLÍTICA PÚBLICA PERSONA JOV"/>
    <x v="32"/>
    <s v="001"/>
    <x v="241"/>
    <s v="IMPUESTOS SOBRE LA PROPIEDAD DE BIENES INMUEBLES"/>
    <n v="1500000"/>
    <n v="1000000"/>
    <n v="1000000"/>
    <n v="0"/>
    <n v="0"/>
    <n v="0"/>
    <n v="1000000"/>
    <n v="1000000"/>
    <n v="0"/>
    <n v="1"/>
  </r>
  <r>
    <s v="21376000"/>
    <s v="CONSEJO NAC.POLÍTICA PÚBLICA PERSONA JOV"/>
    <x v="32"/>
    <s v="001"/>
    <x v="60"/>
    <s v="OTROS IMPUESTOS"/>
    <n v="1000000"/>
    <n v="700000"/>
    <n v="700000"/>
    <n v="0"/>
    <n v="0"/>
    <n v="0"/>
    <n v="191356.52"/>
    <n v="191356.52"/>
    <n v="508643.48"/>
    <n v="0.27336645714285712"/>
  </r>
  <r>
    <s v="21376000"/>
    <s v="CONSEJO NAC.POLÍTICA PÚBLICA PERSONA JOV"/>
    <x v="32"/>
    <s v="001"/>
    <x v="61"/>
    <s v="SERVICIOS DIVERSOS"/>
    <n v="400000"/>
    <n v="200000"/>
    <n v="200000"/>
    <n v="0"/>
    <n v="0"/>
    <n v="0"/>
    <n v="0"/>
    <n v="0"/>
    <n v="200000"/>
    <n v="0"/>
  </r>
  <r>
    <s v="21376000"/>
    <s v="CONSEJO NAC.POLÍTICA PÚBLICA PERSONA JOV"/>
    <x v="32"/>
    <s v="001"/>
    <x v="62"/>
    <s v="DEDUCIBLES"/>
    <n v="400000"/>
    <n v="200000"/>
    <n v="200000"/>
    <n v="0"/>
    <n v="0"/>
    <n v="0"/>
    <n v="0"/>
    <n v="0"/>
    <n v="200000"/>
    <n v="0"/>
  </r>
  <r>
    <s v="21376000"/>
    <s v="CONSEJO NAC.POLÍTICA PÚBLICA PERSONA JOV"/>
    <x v="32"/>
    <s v="001"/>
    <x v="63"/>
    <s v="MATERIALES Y SUMINISTROS"/>
    <n v="3700000"/>
    <n v="2455347"/>
    <n v="2455347"/>
    <n v="0"/>
    <n v="0"/>
    <n v="0"/>
    <n v="2104190.4500000002"/>
    <n v="1455346.62"/>
    <n v="351156.55"/>
    <n v="0.85698292339127635"/>
  </r>
  <r>
    <s v="21376000"/>
    <s v="CONSEJO NAC.POLÍTICA PÚBLICA PERSONA JOV"/>
    <x v="32"/>
    <s v="001"/>
    <x v="64"/>
    <s v="PRODUCTOS QUIMICOS Y CONEXOS"/>
    <n v="2000000"/>
    <n v="2000000"/>
    <n v="2000000"/>
    <n v="0"/>
    <n v="0"/>
    <n v="0"/>
    <n v="1648843.83"/>
    <n v="1000000"/>
    <n v="351156.17"/>
    <n v="0.82442191500000006"/>
  </r>
  <r>
    <s v="21376000"/>
    <s v="CONSEJO NAC.POLÍTICA PÚBLICA PERSONA JOV"/>
    <x v="32"/>
    <s v="001"/>
    <x v="65"/>
    <s v="COMBUSTIBLES Y LUBRICANTES"/>
    <n v="2000000"/>
    <n v="1000000"/>
    <n v="1000000"/>
    <n v="0"/>
    <n v="0"/>
    <n v="0"/>
    <n v="1000000"/>
    <n v="1000000"/>
    <n v="0"/>
    <n v="1"/>
  </r>
  <r>
    <s v="21376000"/>
    <s v="CONSEJO NAC.POLÍTICA PÚBLICA PERSONA JOV"/>
    <x v="32"/>
    <s v="001"/>
    <x v="67"/>
    <s v="TINTAS, PINTURAS Y DILUYENTES"/>
    <n v="0"/>
    <n v="1000000"/>
    <n v="1000000"/>
    <n v="0"/>
    <n v="0"/>
    <n v="0"/>
    <n v="648843.82999999996"/>
    <n v="0"/>
    <n v="351156.17"/>
    <n v="0.64884383000000001"/>
  </r>
  <r>
    <s v="21376000"/>
    <s v="CONSEJO NAC.POLÍTICA PÚBLICA PERSONA JOV"/>
    <x v="32"/>
    <s v="001"/>
    <x v="77"/>
    <s v="HERRAMIENTAS, REPUESTOS Y ACCESORIOS"/>
    <n v="200000"/>
    <n v="0"/>
    <n v="0"/>
    <n v="0"/>
    <n v="0"/>
    <n v="0"/>
    <n v="0"/>
    <n v="0"/>
    <n v="0"/>
    <n v="0"/>
  </r>
  <r>
    <s v="21376000"/>
    <s v="CONSEJO NAC.POLÍTICA PÚBLICA PERSONA JOV"/>
    <x v="32"/>
    <s v="001"/>
    <x v="78"/>
    <s v="HERRAMIENTAS E INSTRUMENTOS"/>
    <n v="200000"/>
    <n v="0"/>
    <n v="0"/>
    <n v="0"/>
    <n v="0"/>
    <n v="0"/>
    <n v="0"/>
    <n v="0"/>
    <n v="0"/>
    <n v="0"/>
  </r>
  <r>
    <s v="21376000"/>
    <s v="CONSEJO NAC.POLÍTICA PÚBLICA PERSONA JOV"/>
    <x v="32"/>
    <s v="001"/>
    <x v="80"/>
    <s v="UTILES, MATERIALES Y SUMINISTROS DIVERSOS"/>
    <n v="1500000"/>
    <n v="455347"/>
    <n v="455347"/>
    <n v="0"/>
    <n v="0"/>
    <n v="0"/>
    <n v="455346.62"/>
    <n v="455346.62"/>
    <n v="0.38"/>
    <n v="0.99999916547160739"/>
  </r>
  <r>
    <s v="21376000"/>
    <s v="CONSEJO NAC.POLÍTICA PÚBLICA PERSONA JOV"/>
    <x v="32"/>
    <s v="001"/>
    <x v="81"/>
    <s v="UTILES Y MATERIALES DE OFICINA Y COMPUTO"/>
    <n v="1000000"/>
    <n v="0"/>
    <n v="0"/>
    <n v="0"/>
    <n v="0"/>
    <n v="0"/>
    <n v="0"/>
    <n v="0"/>
    <n v="0"/>
    <n v="0"/>
  </r>
  <r>
    <s v="21376000"/>
    <s v="CONSEJO NAC.POLÍTICA PÚBLICA PERSONA JOV"/>
    <x v="32"/>
    <s v="001"/>
    <x v="85"/>
    <s v="UTILES Y MATERIALES DE LIMPIEZA"/>
    <n v="500000"/>
    <n v="455347"/>
    <n v="455347"/>
    <n v="0"/>
    <n v="0"/>
    <n v="0"/>
    <n v="455346.62"/>
    <n v="455346.62"/>
    <n v="0.38"/>
    <n v="0.99999916547160739"/>
  </r>
  <r>
    <s v="21376000"/>
    <s v="CONSEJO NAC.POLÍTICA PÚBLICA PERSONA JOV"/>
    <x v="32"/>
    <s v="001"/>
    <x v="88"/>
    <s v="TRANSFERENCIAS CORRIENTES"/>
    <n v="795886658"/>
    <n v="764724265"/>
    <n v="764724265"/>
    <n v="0"/>
    <n v="0"/>
    <n v="0"/>
    <n v="313996653.30000001"/>
    <n v="313996653.30000001"/>
    <n v="450727611.69999999"/>
    <n v="0.41060113778395668"/>
  </r>
  <r>
    <s v="21376000"/>
    <s v="CONSEJO NAC.POLÍTICA PÚBLICA PERSONA JOV"/>
    <x v="32"/>
    <s v="001"/>
    <x v="89"/>
    <s v="TRANSFERENCIAS CORRIENTES AL SECTOR PUBLICO"/>
    <n v="791886658"/>
    <n v="760253203"/>
    <n v="760253203"/>
    <n v="0"/>
    <n v="0"/>
    <n v="0"/>
    <n v="313164506.22000003"/>
    <n v="313164506.22000003"/>
    <n v="447088696.77999997"/>
    <n v="0.4119213243485671"/>
  </r>
  <r>
    <s v="21376000"/>
    <s v="CONSEJO NAC.POLÍTICA PÚBLICA PERSONA JOV"/>
    <x v="32"/>
    <s v="001"/>
    <x v="322"/>
    <s v="CCSS CONTRIBUCION ESTATAL SEGURO PENSIONES (CONTRIBUCION ESTATAL AL SEGURO DE PENSIONES, SEGUN LEY NO. 17 DEL 22 DE OCTUBRE DE 1943, LEY"/>
    <n v="9893178"/>
    <n v="9277303"/>
    <n v="9277303"/>
    <n v="0"/>
    <n v="0"/>
    <n v="0"/>
    <n v="5802287.2800000003"/>
    <n v="5802287.2800000003"/>
    <n v="3475015.72"/>
    <n v="0.62542823921995438"/>
  </r>
  <r>
    <s v="21376000"/>
    <s v="CONSEJO NAC.POLÍTICA PÚBLICA PERSONA JOV"/>
    <x v="32"/>
    <s v="001"/>
    <x v="323"/>
    <s v="CCSS CONTRIBUCION ESTATAL SEGURO SALUD (CONTRIBUCION ESTATAL AL SEGURO DE SALUD, SEGUN LEY NO. 17 DEL 22 DE OCTUBRE DE 1943, LEY"/>
    <n v="1575347"/>
    <n v="1477278"/>
    <n v="1477278"/>
    <n v="0"/>
    <n v="0"/>
    <n v="0"/>
    <n v="923930.94"/>
    <n v="923930.94"/>
    <n v="553347.06000000006"/>
    <n v="0.62542794247257449"/>
  </r>
  <r>
    <s v="21376000"/>
    <s v="CONSEJO NAC.POLÍTICA PÚBLICA PERSONA JOV"/>
    <x v="32"/>
    <s v="001"/>
    <x v="324"/>
    <s v="MUNICIPALIDAD DE ACOSTA (PARA FINANCIAR LOS PROYECTOS DE LOS COMITES CANTONALES DE LA PERSONA JOVEN, SEGUN LO"/>
    <n v="9095318"/>
    <n v="9095318"/>
    <n v="9095318"/>
    <n v="0"/>
    <n v="0"/>
    <n v="0"/>
    <n v="4095318"/>
    <n v="4095318"/>
    <n v="5000000"/>
    <n v="0.4502666096996279"/>
  </r>
  <r>
    <s v="21376000"/>
    <s v="CONSEJO NAC.POLÍTICA PÚBLICA PERSONA JOV"/>
    <x v="32"/>
    <s v="001"/>
    <x v="325"/>
    <s v="MUNICIPALIDAD DE ALAJUELITA (PARA FINANCIAR LOS PROYECTOS DE LOS COMITES CANTONALES DE LA PERSONA JOVEN, SEGUN LO"/>
    <n v="11047538"/>
    <n v="11047538"/>
    <n v="11047538"/>
    <n v="0"/>
    <n v="0"/>
    <n v="0"/>
    <n v="6000000"/>
    <n v="6000000"/>
    <n v="5047538"/>
    <n v="0.5431074326243549"/>
  </r>
  <r>
    <s v="21376000"/>
    <s v="CONSEJO NAC.POLÍTICA PÚBLICA PERSONA JOV"/>
    <x v="32"/>
    <s v="001"/>
    <x v="326"/>
    <s v="MUNICIPALIDAD DE ASERRI (PARA FINANCIAR LOS PROYECTOS DE LOS COMITES CANTONALES DE LA PERSONA JOVEN, SEGUN LO"/>
    <n v="9928162"/>
    <n v="9928162"/>
    <n v="9928162"/>
    <n v="0"/>
    <n v="0"/>
    <n v="0"/>
    <n v="3900000"/>
    <n v="3900000"/>
    <n v="6028162"/>
    <n v="0.3928219543557005"/>
  </r>
  <r>
    <s v="21376000"/>
    <s v="CONSEJO NAC.POLÍTICA PÚBLICA PERSONA JOV"/>
    <x v="32"/>
    <s v="001"/>
    <x v="327"/>
    <s v="MUNICIPALIDAD DE SAN JOSE (PARA FINANCIAR LOS PROYECTOS DE LOS COMITES CANTONALES DE LA PERSONA JOVEN, SEGUN LO"/>
    <n v="14382113"/>
    <n v="14382113"/>
    <n v="14382113"/>
    <n v="0"/>
    <n v="0"/>
    <n v="0"/>
    <n v="9382113"/>
    <n v="9382113"/>
    <n v="5000000"/>
    <n v="0.65234593831935539"/>
  </r>
  <r>
    <s v="21376000"/>
    <s v="CONSEJO NAC.POLÍTICA PÚBLICA PERSONA JOV"/>
    <x v="32"/>
    <s v="001"/>
    <x v="328"/>
    <s v="MUNICIPALIDAD DE CURRIDABAT (PARA FINANCIAR LOS PROYECTOS DE LOS COMITES CANTONALES DE LA PERSONA JOVEN, SEGUN LO"/>
    <n v="9965331"/>
    <n v="9965331"/>
    <n v="9965331"/>
    <n v="0"/>
    <n v="0"/>
    <n v="0"/>
    <n v="1855331"/>
    <n v="1855331"/>
    <n v="8110000"/>
    <n v="0.18617856245818629"/>
  </r>
  <r>
    <s v="21376000"/>
    <s v="CONSEJO NAC.POLÍTICA PÚBLICA PERSONA JOV"/>
    <x v="32"/>
    <s v="001"/>
    <x v="329"/>
    <s v="MUNICIPALIDAD DE DESAMPARADOS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32"/>
    <s v="001"/>
    <x v="330"/>
    <s v="MUNICIPALIDAD DE DOTA (PARA FINANCIAR LOS PROYECTOS DE LOS COMITES CANTONALES DE LA PERSONA JOVEN, SEGUN LO"/>
    <n v="9237874"/>
    <n v="9237874"/>
    <n v="9237874"/>
    <n v="0"/>
    <n v="0"/>
    <n v="0"/>
    <n v="4237874"/>
    <n v="4237874"/>
    <n v="5000000"/>
    <n v="0.45874992449561447"/>
  </r>
  <r>
    <s v="21376000"/>
    <s v="CONSEJO NAC.POLÍTICA PÚBLICA PERSONA JOV"/>
    <x v="32"/>
    <s v="001"/>
    <x v="331"/>
    <s v="MUNICIPALIDAD DE ESCAZU (PARA FINANCIAR LOS PROYECTOS DE LOS COMITES CANTONALES DE LA PERSONA JOVEN, SEGUN LO"/>
    <n v="7591227"/>
    <n v="7591227"/>
    <n v="7591227"/>
    <n v="0"/>
    <n v="0"/>
    <n v="0"/>
    <n v="2591227"/>
    <n v="2591227"/>
    <n v="5000000"/>
    <n v="0.34134494990072095"/>
  </r>
  <r>
    <s v="21376000"/>
    <s v="CONSEJO NAC.POLÍTICA PÚBLICA PERSONA JOV"/>
    <x v="32"/>
    <s v="001"/>
    <x v="332"/>
    <s v="MUNICIPALIDAD DE GOICOECHEA (PARA FINANCIAR LOS PROYECTOS DE LOS COMITES CANTONALES DE LA PERSONA JOVEN, SEGUN LO"/>
    <n v="10582477"/>
    <n v="10582477"/>
    <n v="10582477"/>
    <n v="0"/>
    <n v="0"/>
    <n v="0"/>
    <n v="5100000"/>
    <n v="5100000"/>
    <n v="5482477"/>
    <n v="0.48192875826708625"/>
  </r>
  <r>
    <s v="21376000"/>
    <s v="CONSEJO NAC.POLÍTICA PÚBLICA PERSONA JOV"/>
    <x v="32"/>
    <s v="001"/>
    <x v="333"/>
    <s v="MUNICIPALIDAD DE LEON CORTES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32"/>
    <s v="001"/>
    <x v="334"/>
    <s v="MUNICIPALIDAD DE MONTES DE OCA (PARA FINANCIAR LOS PROYECTOS DE LOS COMITES CANTONALES DE LA PERSONA JOVEN, SEGUN LO"/>
    <n v="9357914"/>
    <n v="9357914"/>
    <n v="9357914"/>
    <n v="0"/>
    <n v="0"/>
    <n v="0"/>
    <n v="4357914"/>
    <n v="4357914"/>
    <n v="5000000"/>
    <n v="0.46569288839371681"/>
  </r>
  <r>
    <s v="21376000"/>
    <s v="CONSEJO NAC.POLÍTICA PÚBLICA PERSONA JOV"/>
    <x v="32"/>
    <s v="001"/>
    <x v="335"/>
    <s v="MUNICIPALIDAD DE MORA (PARA FINANCIAR LOS PROYECTOS DE LOS COMITES CANTONALES DE LA PERSONA JOVEN, SEGUN LO"/>
    <n v="8687855"/>
    <n v="8687855"/>
    <n v="8687855"/>
    <n v="0"/>
    <n v="0"/>
    <n v="0"/>
    <n v="3672706"/>
    <n v="3672706"/>
    <n v="5015149"/>
    <n v="0.42274025061421949"/>
  </r>
  <r>
    <s v="21376000"/>
    <s v="CONSEJO NAC.POLÍTICA PÚBLICA PERSONA JOV"/>
    <x v="32"/>
    <s v="001"/>
    <x v="336"/>
    <s v="MUNICIPALIDAD DE MORAVIA (PARA FINANCIAR LOS PROYECTOS DE LOS COMITES CANTONALES DE LA PERSONA JOVEN, SEGUN LO"/>
    <n v="8805228"/>
    <n v="8805228"/>
    <n v="8805228"/>
    <n v="0"/>
    <n v="0"/>
    <n v="0"/>
    <n v="3805228"/>
    <n v="3805228"/>
    <n v="5000000"/>
    <n v="0.43215553305377213"/>
  </r>
  <r>
    <s v="21376000"/>
    <s v="CONSEJO NAC.POLÍTICA PÚBLICA PERSONA JOV"/>
    <x v="32"/>
    <s v="001"/>
    <x v="337"/>
    <s v="MUNICIPALIDAD DE PEREZ ZELEDON (PARA FINANCIAR LOS PROYECTOS DE LOS COMITES CANTONALES DE LA PERSONA JOVEN, SEGUN LO"/>
    <n v="11337599"/>
    <n v="11337599"/>
    <n v="11337599"/>
    <n v="0"/>
    <n v="0"/>
    <n v="0"/>
    <n v="6327875"/>
    <n v="6327875"/>
    <n v="5009724"/>
    <n v="0.55813184078921829"/>
  </r>
  <r>
    <s v="21376000"/>
    <s v="CONSEJO NAC.POLÍTICA PÚBLICA PERSONA JOV"/>
    <x v="32"/>
    <s v="001"/>
    <x v="338"/>
    <s v="MUNICIPALIDAD DE PURISCAL (PARA FINANCIAR LOS PROYECTOS DE LOS COMITES CANTONALES DE LA PERSONA JOVEN, SEGUN LO"/>
    <n v="8812810"/>
    <n v="8812810"/>
    <n v="8812810"/>
    <n v="0"/>
    <n v="0"/>
    <n v="0"/>
    <n v="3812810"/>
    <n v="3812810"/>
    <n v="5000000"/>
    <n v="0.43264407152769663"/>
  </r>
  <r>
    <s v="21376000"/>
    <s v="CONSEJO NAC.POLÍTICA PÚBLICA PERSONA JOV"/>
    <x v="32"/>
    <s v="001"/>
    <x v="339"/>
    <s v="MUNICIPALIDAD DE SANTA ANA (PARA FINANCIAR LOS PROYECTOS DE LOS COMITES CANTONALES DE LA PERSONA JOVEN, SEGUN LO"/>
    <n v="7686705"/>
    <n v="7686705"/>
    <n v="7686705"/>
    <n v="0"/>
    <n v="0"/>
    <n v="0"/>
    <n v="2686705"/>
    <n v="2686705"/>
    <n v="5000000"/>
    <n v="0.34952622742774703"/>
  </r>
  <r>
    <s v="21376000"/>
    <s v="CONSEJO NAC.POLÍTICA PÚBLICA PERSONA JOV"/>
    <x v="32"/>
    <s v="001"/>
    <x v="340"/>
    <s v="MUNICIPALIDAD DE TARRAZU (PARA FINANCIAR LOS PROYECTOS DE LOS COMITES CANTONALES DE LA PERSONA JOVEN, SEGUN LO"/>
    <n v="10482872"/>
    <n v="10482872"/>
    <n v="10482872"/>
    <n v="0"/>
    <n v="0"/>
    <n v="0"/>
    <n v="5482872"/>
    <n v="5482872"/>
    <n v="5000000"/>
    <n v="0.52303147458063015"/>
  </r>
  <r>
    <s v="21376000"/>
    <s v="CONSEJO NAC.POLÍTICA PÚBLICA PERSONA JOV"/>
    <x v="32"/>
    <s v="001"/>
    <x v="341"/>
    <s v="MUNICIPALIDAD DE TIBAS (PARA FINANCIAR LOS PROYECTOS DE LOS COMITES CANTONALES DE LA PERSONA JOVEN, SEGUN LO"/>
    <n v="14068763"/>
    <n v="14068763"/>
    <n v="14068763"/>
    <n v="0"/>
    <n v="0"/>
    <n v="0"/>
    <n v="9068763"/>
    <n v="9068763"/>
    <n v="5000000"/>
    <n v="0.64460272733288637"/>
  </r>
  <r>
    <s v="21376000"/>
    <s v="CONSEJO NAC.POLÍTICA PÚBLICA PERSONA JOV"/>
    <x v="32"/>
    <s v="001"/>
    <x v="342"/>
    <s v="MUNICIPALIDAD DE TURRUBARES (PARA FINANCIAR LOS PROYECTOS DE LOS COMITES CANTONALES DE LA PERSONA JOVEN, SEGUN LO"/>
    <n v="9128879"/>
    <n v="9128879"/>
    <n v="9128879"/>
    <n v="0"/>
    <n v="0"/>
    <n v="0"/>
    <n v="0"/>
    <n v="0"/>
    <n v="9128879"/>
    <n v="0"/>
  </r>
  <r>
    <s v="21376000"/>
    <s v="CONSEJO NAC.POLÍTICA PÚBLICA PERSONA JOV"/>
    <x v="32"/>
    <s v="001"/>
    <x v="343"/>
    <s v="MUNICIPALIDAD DE VASQUEZ DE CORONADO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32"/>
    <s v="001"/>
    <x v="344"/>
    <s v="MUNICIPALIDAD DE ALFARO RUIZ (PARA FINANCIAR LOS PROYECTOS DE LOS COMITES CANTONALES DE LA PERSONA JOVEN, SEGUN LO"/>
    <n v="7325076"/>
    <n v="7325076"/>
    <n v="7325076"/>
    <n v="0"/>
    <n v="0"/>
    <n v="0"/>
    <n v="2325076"/>
    <n v="2325076"/>
    <n v="5000000"/>
    <n v="0.31741322547370154"/>
  </r>
  <r>
    <s v="21376000"/>
    <s v="CONSEJO NAC.POLÍTICA PÚBLICA PERSONA JOV"/>
    <x v="32"/>
    <s v="001"/>
    <x v="345"/>
    <s v="MUNICIPALIDAD DE ATENAS (PARA FINANCIAR LOS PROYECTOS DE LOS COMITES CANTONALES DE LA PERSONA JOVEN, SEGUN LO"/>
    <n v="8080973"/>
    <n v="8080973"/>
    <n v="8080973"/>
    <n v="0"/>
    <n v="0"/>
    <n v="0"/>
    <n v="3067252"/>
    <n v="3067252"/>
    <n v="5013721"/>
    <n v="0.37956468855916237"/>
  </r>
  <r>
    <s v="21376000"/>
    <s v="CONSEJO NAC.POLÍTICA PÚBLICA PERSONA JOV"/>
    <x v="32"/>
    <s v="001"/>
    <x v="346"/>
    <s v="MUNICIPALIDAD DE ALAJUELA (PARA FINANCIAR LOS PROYECTOS DE LOS COMITES CANTONALES DE LA PERSONA JOVEN, SEGUN LO"/>
    <n v="13614622"/>
    <n v="13614622"/>
    <n v="13614622"/>
    <n v="0"/>
    <n v="0"/>
    <n v="0"/>
    <n v="8614622"/>
    <n v="8614622"/>
    <n v="5000000"/>
    <n v="0.63274779130849168"/>
  </r>
  <r>
    <s v="21376000"/>
    <s v="CONSEJO NAC.POLÍTICA PÚBLICA PERSONA JOV"/>
    <x v="32"/>
    <s v="001"/>
    <x v="347"/>
    <s v="MUNICIPALIDAD DE GRECIA (PARA FINANCIAR LOS PROYECTOS DE LOS COMITES CANTONALES DE LA PERSONA JOVEN, SEGUN LO"/>
    <n v="8447321"/>
    <n v="8447321"/>
    <n v="8447321"/>
    <n v="0"/>
    <n v="0"/>
    <n v="0"/>
    <n v="3427902"/>
    <n v="3427902"/>
    <n v="5019419"/>
    <n v="0.40579753036495242"/>
  </r>
  <r>
    <s v="21376000"/>
    <s v="CONSEJO NAC.POLÍTICA PÚBLICA PERSONA JOV"/>
    <x v="32"/>
    <s v="001"/>
    <x v="348"/>
    <s v="MUNICIPALIDAD DE GUATUSO (PARA FINANCIAR LOS PROYECTOS DE LOS COMITES CANTONALES DE LA PERSONA JOVEN, SEGUN LO"/>
    <n v="10146919"/>
    <n v="10146919"/>
    <n v="10146919"/>
    <n v="0"/>
    <n v="0"/>
    <n v="0"/>
    <n v="5146919"/>
    <n v="5146919"/>
    <n v="5000000"/>
    <n v="0.50723958671592828"/>
  </r>
  <r>
    <s v="21376000"/>
    <s v="CONSEJO NAC.POLÍTICA PÚBLICA PERSONA JOV"/>
    <x v="32"/>
    <s v="001"/>
    <x v="349"/>
    <s v="MUNICIPALIDAD DE LOS CHILES (PARA FINANCIAR LOS PROYECTOS DE LOS COMITES CANTONALES DE LA PERSONA JOVEN, SEGUN LO"/>
    <n v="10809164"/>
    <n v="10809164"/>
    <n v="10809164"/>
    <n v="0"/>
    <n v="0"/>
    <n v="0"/>
    <n v="5809164"/>
    <n v="5809164"/>
    <n v="5000000"/>
    <n v="0.537429536641316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570364-7966-4854-AF30-1646FED68122}" name="Tabla 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9">
        <item x="0"/>
        <item m="1" x="44"/>
        <item m="1" x="37"/>
        <item m="1" x="36"/>
        <item x="1"/>
        <item x="3"/>
        <item x="2"/>
        <item m="1" x="38"/>
        <item x="4"/>
        <item x="5"/>
        <item m="1" x="39"/>
        <item x="6"/>
        <item x="7"/>
        <item x="9"/>
        <item x="8"/>
        <item x="10"/>
        <item m="1" x="40"/>
        <item x="11"/>
        <item x="12"/>
        <item x="13"/>
        <item m="1" x="33"/>
        <item m="1" x="41"/>
        <item m="1" x="35"/>
        <item m="1" x="45"/>
        <item x="14"/>
        <item x="15"/>
        <item m="1" x="47"/>
        <item x="17"/>
        <item m="1" x="34"/>
        <item m="1" x="46"/>
        <item x="16"/>
        <item m="1" x="48"/>
        <item x="19"/>
        <item x="18"/>
        <item x="20"/>
        <item x="21"/>
        <item x="22"/>
        <item x="23"/>
        <item x="24"/>
        <item x="25"/>
        <item x="26"/>
        <item x="27"/>
        <item x="28"/>
        <item m="1" x="42"/>
        <item m="1" x="43"/>
        <item x="30"/>
        <item x="29"/>
        <item x="31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6">
        <item x="0"/>
        <item h="1" x="1"/>
        <item h="1" x="2"/>
        <item h="1" x="3"/>
        <item h="1" x="142"/>
        <item h="1" x="4"/>
        <item h="1" x="5"/>
        <item h="1" x="6"/>
        <item h="1" x="305"/>
        <item h="1" x="7"/>
        <item h="1" x="8"/>
        <item h="1" x="9"/>
        <item h="1" x="10"/>
        <item h="1" x="11"/>
        <item h="1" x="12"/>
        <item h="1" x="13"/>
        <item h="1" x="14"/>
        <item h="1" x="125"/>
        <item h="1" x="143"/>
        <item h="1" x="160"/>
        <item h="1" x="174"/>
        <item h="1" x="182"/>
        <item h="1" x="190"/>
        <item h="1" x="199"/>
        <item h="1" x="206"/>
        <item h="1" x="214"/>
        <item h="1" x="223"/>
        <item h="1" x="236"/>
        <item h="1" x="245"/>
        <item h="1" x="255"/>
        <item h="1" x="265"/>
        <item h="1" x="277"/>
        <item h="1" x="287"/>
        <item h="1" x="296"/>
        <item h="1" x="306"/>
        <item h="1" x="316"/>
        <item h="1" x="15"/>
        <item h="1" x="126"/>
        <item h="1" x="144"/>
        <item h="1" x="161"/>
        <item h="1" x="175"/>
        <item h="1" x="183"/>
        <item h="1" x="191"/>
        <item h="1" x="200"/>
        <item h="1" x="207"/>
        <item h="1" x="215"/>
        <item h="1" x="224"/>
        <item h="1" x="237"/>
        <item h="1" x="246"/>
        <item h="1" x="256"/>
        <item h="1" x="266"/>
        <item h="1" x="278"/>
        <item h="1" x="288"/>
        <item h="1" x="297"/>
        <item h="1" x="307"/>
        <item h="1" x="317"/>
        <item h="1" x="16"/>
        <item h="1" x="17"/>
        <item h="1" x="127"/>
        <item h="1" x="145"/>
        <item h="1" x="162"/>
        <item h="1" x="176"/>
        <item h="1" x="184"/>
        <item h="1" x="192"/>
        <item h="1" x="201"/>
        <item h="1" x="208"/>
        <item h="1" x="216"/>
        <item h="1" x="225"/>
        <item h="1" x="238"/>
        <item h="1" x="247"/>
        <item h="1" x="257"/>
        <item h="1" x="267"/>
        <item h="1" x="279"/>
        <item h="1" x="289"/>
        <item h="1" x="298"/>
        <item h="1" x="308"/>
        <item h="1" x="318"/>
        <item h="1" x="18"/>
        <item h="1" x="128"/>
        <item h="1" x="146"/>
        <item h="1" x="163"/>
        <item h="1" x="177"/>
        <item h="1" x="185"/>
        <item h="1" x="193"/>
        <item h="1" x="202"/>
        <item h="1" x="209"/>
        <item h="1" x="217"/>
        <item h="1" x="226"/>
        <item h="1" x="239"/>
        <item h="1" x="248"/>
        <item h="1" x="258"/>
        <item h="1" x="268"/>
        <item h="1" x="280"/>
        <item h="1" x="290"/>
        <item h="1" x="299"/>
        <item h="1" x="309"/>
        <item h="1" x="319"/>
        <item h="1" x="19"/>
        <item h="1" x="129"/>
        <item h="1" x="147"/>
        <item h="1" x="164"/>
        <item h="1" x="178"/>
        <item h="1" x="186"/>
        <item h="1" x="194"/>
        <item h="1" x="203"/>
        <item h="1" x="210"/>
        <item h="1" x="218"/>
        <item h="1" x="227"/>
        <item h="1" x="240"/>
        <item h="1" x="249"/>
        <item h="1" x="259"/>
        <item h="1" x="269"/>
        <item h="1" x="281"/>
        <item h="1" x="291"/>
        <item h="1" x="300"/>
        <item h="1" x="310"/>
        <item h="1" x="320"/>
        <item h="1" x="148"/>
        <item h="1" x="20"/>
        <item h="1" x="165"/>
        <item h="1" x="179"/>
        <item h="1" x="187"/>
        <item h="1" x="195"/>
        <item h="1" x="250"/>
        <item h="1" x="260"/>
        <item h="1" x="270"/>
        <item h="1" x="282"/>
        <item h="1" x="292"/>
        <item h="1" x="311"/>
        <item h="1" x="321"/>
        <item h="1" x="21"/>
        <item h="1" x="22"/>
        <item h="1" x="166"/>
        <item h="1" x="149"/>
        <item h="1" x="23"/>
        <item h="1" x="150"/>
        <item h="1" x="251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51"/>
        <item h="1" x="152"/>
        <item h="1" x="34"/>
        <item h="1" x="35"/>
        <item h="1" x="36"/>
        <item h="1" x="283"/>
        <item h="1" x="130"/>
        <item h="1" x="131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132"/>
        <item h="1" x="50"/>
        <item h="1" x="51"/>
        <item h="1" x="52"/>
        <item h="1" x="167"/>
        <item h="1" x="53"/>
        <item h="1" x="54"/>
        <item h="1" x="55"/>
        <item h="1" x="56"/>
        <item h="1" x="57"/>
        <item h="1" x="58"/>
        <item h="1" x="59"/>
        <item h="1" x="241"/>
        <item h="1" x="60"/>
        <item h="1" x="61"/>
        <item h="1" x="133"/>
        <item h="1" x="62"/>
        <item h="1" x="153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154"/>
        <item h="1" x="155"/>
        <item h="1" x="74"/>
        <item h="1" x="156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157"/>
        <item h="1" x="87"/>
        <item h="1" x="271"/>
        <item h="1" x="272"/>
        <item h="1" x="273"/>
        <item h="1" x="111"/>
        <item h="1" x="112"/>
        <item h="1" x="171"/>
        <item h="1" x="113"/>
        <item h="1" x="114"/>
        <item h="1" x="115"/>
        <item h="1" x="116"/>
        <item h="1" x="198"/>
        <item h="1" x="117"/>
        <item h="1" x="134"/>
        <item h="1" x="118"/>
        <item h="1" x="172"/>
        <item h="1" x="119"/>
        <item h="1" x="120"/>
        <item h="1" x="173"/>
        <item h="1" x="121"/>
        <item h="1" x="88"/>
        <item h="1" x="89"/>
        <item h="1" x="90"/>
        <item h="1" x="135"/>
        <item h="1" x="158"/>
        <item h="1" x="168"/>
        <item h="1" x="180"/>
        <item h="1" x="188"/>
        <item h="1" x="196"/>
        <item h="1" x="204"/>
        <item h="1" x="212"/>
        <item h="1" x="219"/>
        <item h="1" x="228"/>
        <item h="1" x="242"/>
        <item h="1" x="252"/>
        <item h="1" x="261"/>
        <item h="1" x="274"/>
        <item h="1" x="284"/>
        <item h="1" x="293"/>
        <item h="1" x="301"/>
        <item h="1" x="312"/>
        <item h="1" x="322"/>
        <item h="1" x="91"/>
        <item h="1" x="136"/>
        <item h="1" x="159"/>
        <item h="1" x="169"/>
        <item h="1" x="181"/>
        <item h="1" x="189"/>
        <item h="1" x="197"/>
        <item h="1" x="205"/>
        <item h="1" x="213"/>
        <item h="1" x="220"/>
        <item h="1" x="229"/>
        <item h="1" x="243"/>
        <item h="1" x="253"/>
        <item h="1" x="262"/>
        <item h="1" x="275"/>
        <item h="1" x="285"/>
        <item h="1" x="294"/>
        <item h="1" x="302"/>
        <item h="1" x="313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m="1" x="350"/>
        <item h="1" m="1" x="351"/>
        <item h="1" m="1" x="352"/>
        <item h="1" m="1" x="353"/>
        <item h="1" m="1" x="354"/>
        <item h="1" m="1" x="355"/>
        <item h="1" m="1" x="356"/>
        <item h="1" m="1" x="357"/>
        <item h="1" m="1" x="358"/>
        <item h="1" m="1" x="359"/>
        <item h="1" m="1" x="360"/>
        <item h="1" m="1" x="361"/>
        <item h="1" m="1" x="362"/>
        <item h="1" m="1" x="363"/>
        <item h="1" m="1" x="364"/>
        <item h="1" m="1" x="365"/>
        <item h="1" m="1" x="366"/>
        <item h="1" m="1" x="367"/>
        <item h="1" m="1" x="368"/>
        <item h="1" m="1" x="369"/>
        <item h="1" m="1" x="370"/>
        <item h="1" m="1" x="371"/>
        <item h="1" m="1" x="372"/>
        <item h="1" m="1" x="373"/>
        <item h="1" m="1" x="374"/>
        <item h="1" m="1" x="375"/>
        <item h="1" m="1" x="376"/>
        <item h="1" m="1" x="377"/>
        <item h="1" m="1" x="378"/>
        <item h="1" m="1" x="379"/>
        <item h="1" m="1" x="380"/>
        <item h="1" m="1" x="381"/>
        <item h="1" m="1" x="382"/>
        <item h="1" m="1" x="383"/>
        <item h="1" m="1" x="384"/>
        <item h="1" m="1" x="385"/>
        <item h="1" m="1" x="386"/>
        <item h="1" m="1" x="387"/>
        <item h="1" m="1" x="388"/>
        <item h="1" m="1" x="389"/>
        <item h="1" m="1" x="390"/>
        <item h="1" m="1" x="391"/>
        <item h="1" m="1" x="392"/>
        <item h="1" m="1" x="393"/>
        <item h="1" m="1" x="394"/>
        <item h="1" m="1" x="395"/>
        <item h="1" m="1" x="396"/>
        <item h="1" m="1" x="397"/>
        <item h="1" m="1" x="398"/>
        <item h="1" m="1" x="399"/>
        <item h="1" m="1" x="400"/>
        <item h="1" m="1" x="401"/>
        <item h="1" m="1" x="402"/>
        <item h="1" m="1" x="403"/>
        <item h="1" m="1" x="404"/>
        <item h="1" m="1" x="405"/>
        <item h="1" x="92"/>
        <item h="1" x="93"/>
        <item h="1" x="94"/>
        <item h="1" x="95"/>
        <item h="1" x="96"/>
        <item h="1" x="97"/>
        <item h="1" x="98"/>
        <item h="1" x="99"/>
        <item h="1" x="137"/>
        <item h="1" x="221"/>
        <item h="1" x="244"/>
        <item h="1" x="100"/>
        <item h="1" x="101"/>
        <item h="1" x="102"/>
        <item h="1" x="263"/>
        <item h="1" x="303"/>
        <item h="1" x="138"/>
        <item h="1" x="139"/>
        <item h="1" x="140"/>
        <item h="1" x="103"/>
        <item h="1" x="104"/>
        <item h="1" x="276"/>
        <item h="1" x="105"/>
        <item h="1" x="170"/>
        <item h="1" x="254"/>
        <item h="1" x="264"/>
        <item h="1" x="286"/>
        <item h="1" x="295"/>
        <item h="1" x="222"/>
        <item h="1" x="230"/>
        <item h="1" x="106"/>
        <item h="1" x="141"/>
        <item h="1" x="231"/>
        <item h="1" x="107"/>
        <item h="1" x="109"/>
        <item h="1" x="232"/>
        <item h="1" x="110"/>
        <item h="1" x="233"/>
        <item h="1" x="234"/>
        <item h="1" x="235"/>
        <item h="1" x="314"/>
        <item h="1" x="122"/>
        <item h="1" x="123"/>
        <item h="1" x="124"/>
        <item h="1" x="211"/>
        <item h="1" x="304"/>
        <item h="1" x="315"/>
        <item h="1" x="10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4"/>
    </i>
    <i>
      <x v="6"/>
    </i>
    <i>
      <x v="8"/>
    </i>
    <i>
      <x v="9"/>
    </i>
    <i>
      <x v="11"/>
    </i>
    <i>
      <x v="14"/>
    </i>
    <i>
      <x v="15"/>
    </i>
    <i>
      <x v="17"/>
    </i>
    <i>
      <x v="19"/>
    </i>
    <i>
      <x v="24"/>
    </i>
    <i>
      <x v="30"/>
    </i>
    <i>
      <x v="33"/>
    </i>
    <i>
      <x v="34"/>
    </i>
    <i>
      <x v="35"/>
    </i>
    <i>
      <x v="37"/>
    </i>
    <i>
      <x v="38"/>
    </i>
    <i>
      <x v="39"/>
    </i>
    <i>
      <x v="41"/>
    </i>
    <i>
      <x v="46"/>
    </i>
    <i>
      <x v="47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6" baseField="2" baseItem="0" numFmtId="10"/>
  </dataFields>
  <formats count="41">
    <format dxfId="4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2">
      <pivotArea field="2" type="button" dataOnly="0" labelOnly="1" outline="0" axis="axisRow" fieldPosition="0"/>
    </format>
    <format dxfId="4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0">
      <pivotArea outline="0" fieldPosition="0">
        <references count="1">
          <reference field="4294967294" count="1">
            <x v="2"/>
          </reference>
        </references>
      </pivotArea>
    </format>
    <format dxfId="39">
      <pivotArea outline="0" fieldPosition="0">
        <references count="1">
          <reference field="4294967294" count="1" selected="0">
            <x v="2"/>
          </reference>
        </references>
      </pivotArea>
    </format>
    <format dxfId="38">
      <pivotArea outline="0" fieldPosition="0">
        <references count="1">
          <reference field="2" count="1" selected="0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0"/>
          </reference>
        </references>
      </pivotArea>
    </format>
    <format dxfId="36">
      <pivotArea outline="0" fieldPosition="0">
        <references count="1">
          <reference field="4294967294" count="1" selected="0">
            <x v="2"/>
          </reference>
        </references>
      </pivotArea>
    </format>
    <format dxfId="35">
      <pivotArea outline="0" fieldPosition="0">
        <references count="1">
          <reference field="2" count="17" selected="0">
            <x v="5"/>
            <x v="8"/>
            <x v="9"/>
            <x v="12"/>
            <x v="13"/>
            <x v="15"/>
            <x v="18"/>
            <x v="19"/>
            <x v="25"/>
            <x v="27"/>
            <x v="32"/>
            <x v="34"/>
            <x v="36"/>
            <x v="37"/>
            <x v="38"/>
            <x v="40"/>
            <x v="42"/>
          </reference>
        </references>
      </pivotArea>
    </format>
    <format dxfId="34">
      <pivotArea outline="0" fieldPosition="0">
        <references count="1">
          <reference field="2" count="1" selected="0">
            <x v="0"/>
          </reference>
        </references>
      </pivotArea>
    </format>
    <format dxfId="33">
      <pivotArea dataOnly="0" labelOnly="1" outline="0" fieldPosition="0">
        <references count="1">
          <reference field="2" count="1">
            <x v="0"/>
          </reference>
        </references>
      </pivotArea>
    </format>
    <format dxfId="32">
      <pivotArea outline="0" fieldPosition="0">
        <references count="1">
          <reference field="2" count="1" selected="0">
            <x v="0"/>
          </reference>
        </references>
      </pivotArea>
    </format>
    <format dxfId="31">
      <pivotArea dataOnly="0" labelOnly="1" outline="0" fieldPosition="0">
        <references count="1">
          <reference field="2" count="1">
            <x v="0"/>
          </reference>
        </references>
      </pivotArea>
    </format>
    <format dxfId="30">
      <pivotArea outline="0" fieldPosition="0">
        <references count="1">
          <reference field="2" count="1" selected="0">
            <x v="5"/>
          </reference>
        </references>
      </pivotArea>
    </format>
    <format dxfId="29">
      <pivotArea outline="0" fieldPosition="0">
        <references count="1">
          <reference field="2" count="1" selected="0">
            <x v="19"/>
          </reference>
        </references>
      </pivotArea>
    </format>
    <format dxfId="28">
      <pivotArea outline="0" fieldPosition="0">
        <references count="1">
          <reference field="2" count="1" selected="0">
            <x v="42"/>
          </reference>
        </references>
      </pivotArea>
    </format>
    <format dxfId="27">
      <pivotArea outline="0" fieldPosition="0">
        <references count="1">
          <reference field="2" count="1" selected="0">
            <x v="48"/>
          </reference>
        </references>
      </pivotArea>
    </format>
    <format dxfId="26">
      <pivotArea outline="0" fieldPosition="0">
        <references count="1">
          <reference field="2" count="1" selected="0">
            <x v="37"/>
          </reference>
        </references>
      </pivotArea>
    </format>
    <format dxfId="25">
      <pivotArea dataOnly="0" outline="0" fieldPosition="0">
        <references count="1">
          <reference field="2" count="20">
            <x v="4"/>
            <x v="5"/>
            <x v="8"/>
            <x v="9"/>
            <x v="12"/>
            <x v="13"/>
            <x v="15"/>
            <x v="18"/>
            <x v="19"/>
            <x v="25"/>
            <x v="27"/>
            <x v="32"/>
            <x v="34"/>
            <x v="36"/>
            <x v="37"/>
            <x v="38"/>
            <x v="40"/>
            <x v="42"/>
            <x v="45"/>
            <x v="48"/>
          </reference>
        </references>
      </pivotArea>
    </format>
    <format dxfId="24">
      <pivotArea outline="0" fieldPosition="0">
        <references count="2">
          <reference field="4294967294" count="1" selected="0">
            <x v="2"/>
          </reference>
          <reference field="2" count="1" selected="0">
            <x v="5"/>
          </reference>
        </references>
      </pivotArea>
    </format>
    <format dxfId="23">
      <pivotArea field="2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">
      <pivotArea outline="0" fieldPosition="0">
        <references count="1">
          <reference field="2" count="1" selected="0">
            <x v="1"/>
          </reference>
        </references>
      </pivotArea>
    </format>
    <format dxfId="20">
      <pivotArea dataOnly="0" labelOnly="1" outline="0" fieldPosition="0">
        <references count="1">
          <reference field="2" count="1">
            <x v="1"/>
          </reference>
        </references>
      </pivotArea>
    </format>
    <format dxfId="19">
      <pivotArea outline="0" fieldPosition="0">
        <references count="1">
          <reference field="2" count="1" selected="0">
            <x v="1"/>
          </reference>
        </references>
      </pivotArea>
    </format>
    <format dxfId="18">
      <pivotArea dataOnly="0" labelOnly="1" outline="0" fieldPosition="0">
        <references count="1">
          <reference field="2" count="1">
            <x v="1"/>
          </reference>
        </references>
      </pivotArea>
    </format>
    <format dxfId="17">
      <pivotArea outline="0" fieldPosition="0">
        <references count="1">
          <reference field="2" count="1" selected="0">
            <x v="1"/>
          </reference>
        </references>
      </pivotArea>
    </format>
    <format dxfId="16">
      <pivotArea dataOnly="0" labelOnly="1" outline="0" fieldPosition="0">
        <references count="1">
          <reference field="2" count="1">
            <x v="1"/>
          </reference>
        </references>
      </pivotArea>
    </format>
    <format dxfId="15">
      <pivotArea outline="0" fieldPosition="0">
        <references count="2">
          <reference field="4294967294" count="1" selected="0">
            <x v="2"/>
          </reference>
          <reference field="2" count="20" selected="0">
            <x v="1"/>
            <x v="4"/>
            <x v="5"/>
            <x v="8"/>
            <x v="9"/>
            <x v="12"/>
            <x v="13"/>
            <x v="15"/>
            <x v="18"/>
            <x v="19"/>
            <x v="25"/>
            <x v="27"/>
            <x v="32"/>
            <x v="34"/>
            <x v="36"/>
            <x v="37"/>
            <x v="38"/>
            <x v="40"/>
            <x v="42"/>
            <x v="45"/>
          </reference>
        </references>
      </pivotArea>
    </format>
    <format dxfId="14">
      <pivotArea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format>
    <format dxfId="13">
      <pivotArea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format>
    <format dxfId="12">
      <pivotArea dataOnly="0" outline="0" fieldPosition="0">
        <references count="1">
          <reference field="2" count="1">
            <x v="2"/>
          </reference>
        </references>
      </pivotArea>
    </format>
    <format dxfId="11">
      <pivotArea dataOnly="0" outline="0" fieldPosition="0">
        <references count="1">
          <reference field="2" count="1">
            <x v="2"/>
          </reference>
        </references>
      </pivotArea>
    </format>
    <format dxfId="10">
      <pivotArea outline="0" fieldPosition="0">
        <references count="1">
          <reference field="2" count="1" selected="0">
            <x v="2"/>
          </reference>
        </references>
      </pivotArea>
    </format>
    <format dxfId="9">
      <pivotArea dataOnly="0" labelOnly="1" outline="0" fieldPosition="0">
        <references count="1">
          <reference field="2" count="1">
            <x v="2"/>
          </reference>
        </references>
      </pivotArea>
    </format>
    <format dxfId="8">
      <pivotArea dataOnly="0" outline="0" fieldPosition="0">
        <references count="1">
          <reference field="2" count="1">
            <x v="3"/>
          </reference>
        </references>
      </pivotArea>
    </format>
    <format dxfId="7">
      <pivotArea dataOnly="0" outline="0" fieldPosition="0">
        <references count="1">
          <reference field="2" count="1">
            <x v="3"/>
          </reference>
        </references>
      </pivotArea>
    </format>
    <format dxfId="6">
      <pivotArea outline="0" fieldPosition="0">
        <references count="1">
          <reference field="2" count="1" selected="0">
            <x v="0"/>
          </reference>
        </references>
      </pivotArea>
    </format>
    <format dxfId="5">
      <pivotArea dataOnly="0" labelOnly="1" outline="0" fieldPosition="0">
        <references count="1">
          <reference field="2" count="1">
            <x v="0"/>
          </reference>
        </references>
      </pivotArea>
    </format>
    <format dxfId="4">
      <pivotArea outline="0" fieldPosition="0">
        <references count="1">
          <reference field="2" count="1" selected="0">
            <x v="0"/>
          </reference>
        </references>
      </pivotArea>
    </format>
    <format dxfId="3">
      <pivotArea dataOnly="0" labelOnly="1" outline="0" fieldPosition="0">
        <references count="1">
          <reference field="2" count="1">
            <x v="0"/>
          </reference>
        </references>
      </pivotArea>
    </format>
  </formats>
  <conditionalFormats count="5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1" selected="0">
              <x v="37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1" selected="0">
              <x v="15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20" selected="0">
              <x v="4"/>
              <x v="5"/>
              <x v="8"/>
              <x v="9"/>
              <x v="12"/>
              <x v="13"/>
              <x v="15"/>
              <x v="18"/>
              <x v="19"/>
              <x v="25"/>
              <x v="27"/>
              <x v="32"/>
              <x v="34"/>
              <x v="36"/>
              <x v="37"/>
              <x v="38"/>
              <x v="40"/>
              <x v="42"/>
              <x v="45"/>
              <x v="4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20" selected="0">
              <x v="4"/>
              <x v="5"/>
              <x v="8"/>
              <x v="9"/>
              <x v="12"/>
              <x v="13"/>
              <x v="15"/>
              <x v="18"/>
              <x v="19"/>
              <x v="25"/>
              <x v="27"/>
              <x v="32"/>
              <x v="34"/>
              <x v="36"/>
              <x v="37"/>
              <x v="38"/>
              <x v="40"/>
              <x v="42"/>
              <x v="45"/>
              <x v="48"/>
            </reference>
          </references>
        </pivotArea>
      </pivotAreas>
    </conditionalFormat>
  </conditional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8EE25-5BCC-4A2F-AE74-16012582AD87}" name="Tabla1" displayName="Tabla1" ref="A1:Q3" totalsRowShown="0">
  <autoFilter ref="A1:Q3" xr:uid="{4BE8EE25-5BCC-4A2F-AE74-16012582AD87}"/>
  <tableColumns count="17">
    <tableColumn id="1" xr3:uid="{AB9802FF-DF02-48E2-8317-FAF0C57EE99D}" name="Centro gestor"/>
    <tableColumn id="2" xr3:uid="{8F85302E-73DE-4F56-BB6A-3354600AAAA6}" name="Desc.Centro Gestor"/>
    <tableColumn id="3" xr3:uid="{D0739D82-F626-4783-8789-375BC33D5C05}" name="Programas Y Subprogramas MCJ"/>
    <tableColumn id="4" xr3:uid="{69BCF733-EECE-408A-BA06-A097237DBB3F}" name="Fondo"/>
    <tableColumn id="5" xr3:uid="{1E212A38-59E6-467D-9A91-BBCE5504DAA6}" name="PosPre"/>
    <tableColumn id="6" xr3:uid="{8E1EA01E-A38C-4A9D-AE8D-AC582D7FDBF3}" name="Desc.Pos.presupuestaria"/>
    <tableColumn id="7" xr3:uid="{412D9E92-83DD-4835-A946-A7578E96D8F9}" name="Ley de Presupuesto"/>
    <tableColumn id="8" xr3:uid="{1ACD136E-90B8-443B-A5DA-8BBA84C03C23}" name="Presupuesto Actual"/>
    <tableColumn id="9" xr3:uid="{C580847B-BE85-4EFE-B708-48C803686884}" name="Cuota Liberación"/>
    <tableColumn id="10" xr3:uid="{B7AE06D3-D56F-4981-9A1D-7B4EBF29D8B5}" name="Solicitado"/>
    <tableColumn id="11" xr3:uid="{8534E8F0-1853-453F-A7F0-9ABA69BBC496}" name="Comprometido"/>
    <tableColumn id="12" xr3:uid="{559EED1A-E21B-42E3-BCB1-47B84FB558BB}" name="Recepción Mercancía"/>
    <tableColumn id="13" xr3:uid="{10DEBE34-A176-4E3C-ADCB-72294A4B275D}" name="Devengado"/>
    <tableColumn id="14" xr3:uid="{E86A199F-7E0D-4080-9C52-599A5FD895D5}" name="Pagado"/>
    <tableColumn id="15" xr3:uid="{3FF8346F-C395-4399-9A49-4D9B66E563C7}" name="Disponible Presupuesto"/>
    <tableColumn id="16" xr3:uid="{62E86330-96ED-4534-99E1-9932B8995E4C}" name="Disponible Liberado"/>
    <tableColumn id="17" xr3:uid="{C49CCD76-D881-49AF-AFBD-DA046971D634}" name="% Ejec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273"/>
  <sheetViews>
    <sheetView showGridLines="0" zoomScaleNormal="100" workbookViewId="0">
      <selection activeCell="I16" sqref="I16"/>
    </sheetView>
  </sheetViews>
  <sheetFormatPr baseColWidth="10" defaultRowHeight="14.4" x14ac:dyDescent="0.3"/>
  <cols>
    <col min="1" max="1" width="14.77734375" customWidth="1"/>
    <col min="2" max="2" width="45.5546875" customWidth="1"/>
    <col min="3" max="3" width="22.21875" style="4" customWidth="1"/>
    <col min="4" max="4" width="23.88671875" style="4" customWidth="1"/>
    <col min="5" max="5" width="21.5546875" style="4" customWidth="1"/>
    <col min="6" max="6" width="19.109375" style="4" bestFit="1" customWidth="1"/>
    <col min="7" max="7" width="21.77734375" style="4" customWidth="1"/>
    <col min="8" max="8" width="16.33203125" customWidth="1"/>
    <col min="9" max="9" width="21.109375" customWidth="1"/>
  </cols>
  <sheetData>
    <row r="2" spans="1:11" x14ac:dyDescent="0.3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3">
      <c r="A3" s="96" t="s">
        <v>791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25.5" customHeight="1" x14ac:dyDescent="0.3">
      <c r="A4" s="1"/>
      <c r="B4" s="1"/>
      <c r="C4" s="3"/>
      <c r="D4" s="3"/>
      <c r="E4" s="3"/>
      <c r="F4" s="3"/>
      <c r="G4" s="3"/>
      <c r="H4" s="1"/>
      <c r="I4" s="1"/>
      <c r="J4" s="1"/>
      <c r="K4" s="1"/>
    </row>
    <row r="5" spans="1:11" ht="25.2" x14ac:dyDescent="0.3">
      <c r="A5" s="44" t="s">
        <v>4</v>
      </c>
      <c r="B5" s="44" t="s">
        <v>5</v>
      </c>
      <c r="C5" s="45" t="s">
        <v>6</v>
      </c>
      <c r="D5" s="45" t="s">
        <v>7</v>
      </c>
      <c r="E5" s="45" t="s">
        <v>12</v>
      </c>
      <c r="F5" s="45" t="s">
        <v>13</v>
      </c>
      <c r="G5" s="45" t="s">
        <v>14</v>
      </c>
      <c r="H5" s="45" t="s">
        <v>16</v>
      </c>
      <c r="I5" s="62"/>
      <c r="J5" s="1"/>
      <c r="K5" s="1"/>
    </row>
    <row r="6" spans="1:11" ht="18" customHeight="1" x14ac:dyDescent="0.3">
      <c r="A6" s="97" t="s">
        <v>728</v>
      </c>
      <c r="B6" s="98"/>
      <c r="C6" s="56">
        <f>+'POR PROGRAMA'!G6</f>
        <v>48895000000</v>
      </c>
      <c r="D6" s="56">
        <f>+'POR PROGRAMA'!H6</f>
        <v>49447250554.32</v>
      </c>
      <c r="E6" s="56">
        <f>+E7+E138+E194+E226+E242+E409</f>
        <v>36519840550.630005</v>
      </c>
      <c r="F6" s="56">
        <f>+F7+F138+F194+F226+F242+F409</f>
        <v>35718755644.400002</v>
      </c>
      <c r="G6" s="56">
        <f>+G7+G138+G194+G226+G242+G409</f>
        <v>9998096832.9799995</v>
      </c>
      <c r="H6" s="43">
        <f t="shared" ref="H6:H69" si="0">+E6/D6</f>
        <v>0.73856160132728388</v>
      </c>
      <c r="I6" s="1"/>
      <c r="J6" s="1"/>
      <c r="K6" s="1"/>
    </row>
    <row r="7" spans="1:11" x14ac:dyDescent="0.3">
      <c r="A7" s="92" t="s">
        <v>21</v>
      </c>
      <c r="B7" s="93" t="s">
        <v>22</v>
      </c>
      <c r="C7" s="94">
        <v>26153705690</v>
      </c>
      <c r="D7" s="94">
        <v>25184016562</v>
      </c>
      <c r="E7" s="94">
        <v>20191473924.610001</v>
      </c>
      <c r="F7" s="94">
        <v>20002295717.77</v>
      </c>
      <c r="G7" s="94">
        <v>4696291439.3999996</v>
      </c>
      <c r="H7" s="72">
        <f t="shared" si="0"/>
        <v>0.80175749070451241</v>
      </c>
      <c r="I7" s="63"/>
    </row>
    <row r="8" spans="1:11" x14ac:dyDescent="0.3">
      <c r="A8" s="92" t="s">
        <v>23</v>
      </c>
      <c r="B8" s="93" t="s">
        <v>24</v>
      </c>
      <c r="C8" s="94">
        <v>11937210853</v>
      </c>
      <c r="D8" s="94">
        <v>12198448103</v>
      </c>
      <c r="E8" s="94">
        <v>10260017277.18</v>
      </c>
      <c r="F8" s="94">
        <v>10206543677.77</v>
      </c>
      <c r="G8" s="94">
        <v>1929495020.0999999</v>
      </c>
      <c r="H8" s="72">
        <f t="shared" si="0"/>
        <v>0.84109201355348839</v>
      </c>
    </row>
    <row r="9" spans="1:11" x14ac:dyDescent="0.3">
      <c r="A9" s="92" t="s">
        <v>25</v>
      </c>
      <c r="B9" s="93" t="s">
        <v>26</v>
      </c>
      <c r="C9" s="94">
        <v>11773210853</v>
      </c>
      <c r="D9" s="94">
        <v>12090954163</v>
      </c>
      <c r="E9" s="94">
        <v>10185930538.6</v>
      </c>
      <c r="F9" s="94">
        <v>10132595080.040001</v>
      </c>
      <c r="G9" s="94">
        <v>1896087818.6800001</v>
      </c>
      <c r="H9" s="72">
        <f t="shared" si="0"/>
        <v>0.84244224246340815</v>
      </c>
    </row>
    <row r="10" spans="1:11" x14ac:dyDescent="0.3">
      <c r="A10" s="92" t="s">
        <v>305</v>
      </c>
      <c r="B10" s="93" t="s">
        <v>306</v>
      </c>
      <c r="C10" s="94">
        <v>48500000</v>
      </c>
      <c r="D10" s="94">
        <v>44304000</v>
      </c>
      <c r="E10" s="94">
        <v>43201941.049999997</v>
      </c>
      <c r="F10" s="94">
        <v>43201941.049999997</v>
      </c>
      <c r="G10" s="94">
        <v>1102058.95</v>
      </c>
      <c r="H10" s="72">
        <f t="shared" si="0"/>
        <v>0.97512506884254235</v>
      </c>
    </row>
    <row r="11" spans="1:11" x14ac:dyDescent="0.3">
      <c r="A11" s="92" t="s">
        <v>27</v>
      </c>
      <c r="B11" s="93" t="s">
        <v>28</v>
      </c>
      <c r="C11" s="94">
        <v>115500000</v>
      </c>
      <c r="D11" s="94">
        <v>63189940</v>
      </c>
      <c r="E11" s="94">
        <v>30884797.530000001</v>
      </c>
      <c r="F11" s="94">
        <v>30746656.68</v>
      </c>
      <c r="G11" s="94">
        <v>32305142.469999999</v>
      </c>
      <c r="H11" s="72">
        <f t="shared" si="0"/>
        <v>0.48876130488492314</v>
      </c>
    </row>
    <row r="12" spans="1:11" x14ac:dyDescent="0.3">
      <c r="A12" s="92" t="s">
        <v>29</v>
      </c>
      <c r="B12" s="93" t="s">
        <v>30</v>
      </c>
      <c r="C12" s="94">
        <v>416300000</v>
      </c>
      <c r="D12" s="94">
        <v>340626312</v>
      </c>
      <c r="E12" s="94">
        <v>285479051.50999999</v>
      </c>
      <c r="F12" s="94">
        <v>283724964.32999998</v>
      </c>
      <c r="G12" s="94">
        <v>55147260.490000002</v>
      </c>
      <c r="H12" s="72">
        <f t="shared" si="0"/>
        <v>0.83810040931306562</v>
      </c>
    </row>
    <row r="13" spans="1:11" x14ac:dyDescent="0.3">
      <c r="A13" s="92" t="s">
        <v>31</v>
      </c>
      <c r="B13" s="93" t="s">
        <v>32</v>
      </c>
      <c r="C13" s="94">
        <v>405600000</v>
      </c>
      <c r="D13" s="94">
        <v>330800063</v>
      </c>
      <c r="E13" s="94">
        <v>281167362.73000002</v>
      </c>
      <c r="F13" s="94">
        <v>279840524.74000001</v>
      </c>
      <c r="G13" s="94">
        <v>49632700.270000003</v>
      </c>
      <c r="H13" s="72">
        <f t="shared" si="0"/>
        <v>0.84996163598070418</v>
      </c>
    </row>
    <row r="14" spans="1:11" x14ac:dyDescent="0.3">
      <c r="A14" s="92" t="s">
        <v>754</v>
      </c>
      <c r="B14" s="93" t="s">
        <v>755</v>
      </c>
      <c r="C14" s="95">
        <v>0</v>
      </c>
      <c r="D14" s="94">
        <v>500000</v>
      </c>
      <c r="E14" s="95">
        <v>0</v>
      </c>
      <c r="F14" s="95">
        <v>0</v>
      </c>
      <c r="G14" s="94">
        <v>500000</v>
      </c>
      <c r="H14" s="72">
        <f t="shared" si="0"/>
        <v>0</v>
      </c>
    </row>
    <row r="15" spans="1:11" x14ac:dyDescent="0.3">
      <c r="A15" s="92" t="s">
        <v>531</v>
      </c>
      <c r="B15" s="93" t="s">
        <v>532</v>
      </c>
      <c r="C15" s="94">
        <v>10700000</v>
      </c>
      <c r="D15" s="94">
        <v>9326249</v>
      </c>
      <c r="E15" s="94">
        <v>4311688.78</v>
      </c>
      <c r="F15" s="94">
        <v>3884439.59</v>
      </c>
      <c r="G15" s="94">
        <v>5014560.22</v>
      </c>
      <c r="H15" s="72">
        <f t="shared" si="0"/>
        <v>0.46231757054738731</v>
      </c>
    </row>
    <row r="16" spans="1:11" x14ac:dyDescent="0.3">
      <c r="A16" s="92" t="s">
        <v>33</v>
      </c>
      <c r="B16" s="93" t="s">
        <v>34</v>
      </c>
      <c r="C16" s="94">
        <v>9541366110</v>
      </c>
      <c r="D16" s="94">
        <v>8539915046</v>
      </c>
      <c r="E16" s="94">
        <v>6261506586.1700001</v>
      </c>
      <c r="F16" s="94">
        <v>6248075508.0600004</v>
      </c>
      <c r="G16" s="94">
        <v>2275077910.0999999</v>
      </c>
      <c r="H16" s="72">
        <f t="shared" si="0"/>
        <v>0.73320478628213281</v>
      </c>
    </row>
    <row r="17" spans="1:8" x14ac:dyDescent="0.3">
      <c r="A17" s="92" t="s">
        <v>35</v>
      </c>
      <c r="B17" s="93" t="s">
        <v>36</v>
      </c>
      <c r="C17" s="94">
        <v>3507600000</v>
      </c>
      <c r="D17" s="94">
        <v>3031964846</v>
      </c>
      <c r="E17" s="94">
        <v>2614984605.1300001</v>
      </c>
      <c r="F17" s="94">
        <v>2613331810.8000002</v>
      </c>
      <c r="G17" s="94">
        <v>414190163.79000002</v>
      </c>
      <c r="H17" s="72">
        <f t="shared" si="0"/>
        <v>0.86247194078779899</v>
      </c>
    </row>
    <row r="18" spans="1:8" x14ac:dyDescent="0.3">
      <c r="A18" s="92" t="s">
        <v>37</v>
      </c>
      <c r="B18" s="93" t="s">
        <v>38</v>
      </c>
      <c r="C18" s="94">
        <v>2330643038</v>
      </c>
      <c r="D18" s="94">
        <v>1957622827</v>
      </c>
      <c r="E18" s="94">
        <v>1752330914.1800001</v>
      </c>
      <c r="F18" s="94">
        <v>1749083495.7</v>
      </c>
      <c r="G18" s="94">
        <v>204803567.63999999</v>
      </c>
      <c r="H18" s="72">
        <f t="shared" si="0"/>
        <v>0.89513203974301636</v>
      </c>
    </row>
    <row r="19" spans="1:8" x14ac:dyDescent="0.3">
      <c r="A19" s="92" t="s">
        <v>39</v>
      </c>
      <c r="B19" s="93" t="s">
        <v>40</v>
      </c>
      <c r="C19" s="94">
        <v>1656273168</v>
      </c>
      <c r="D19" s="94">
        <v>1613736686</v>
      </c>
      <c r="E19" s="94">
        <v>73530898.5</v>
      </c>
      <c r="F19" s="94">
        <v>65372187.490000002</v>
      </c>
      <c r="G19" s="94">
        <v>1540205787.5</v>
      </c>
      <c r="H19" s="72">
        <f t="shared" si="0"/>
        <v>4.5565611253631746E-2</v>
      </c>
    </row>
    <row r="20" spans="1:8" x14ac:dyDescent="0.3">
      <c r="A20" s="92" t="s">
        <v>41</v>
      </c>
      <c r="B20" s="93" t="s">
        <v>42</v>
      </c>
      <c r="C20" s="94">
        <v>1370949904</v>
      </c>
      <c r="D20" s="94">
        <v>1362929243</v>
      </c>
      <c r="E20" s="94">
        <v>1323360832.55</v>
      </c>
      <c r="F20" s="94">
        <v>1323360832.55</v>
      </c>
      <c r="G20" s="94">
        <v>39568410.450000003</v>
      </c>
      <c r="H20" s="72">
        <f t="shared" si="0"/>
        <v>0.97096811103494673</v>
      </c>
    </row>
    <row r="21" spans="1:8" x14ac:dyDescent="0.3">
      <c r="A21" s="92" t="s">
        <v>43</v>
      </c>
      <c r="B21" s="93" t="s">
        <v>44</v>
      </c>
      <c r="C21" s="94">
        <v>675900000</v>
      </c>
      <c r="D21" s="94">
        <v>573661444</v>
      </c>
      <c r="E21" s="94">
        <v>497299335.81</v>
      </c>
      <c r="F21" s="94">
        <v>496927181.51999998</v>
      </c>
      <c r="G21" s="94">
        <v>76309980.719999999</v>
      </c>
      <c r="H21" s="72">
        <f t="shared" si="0"/>
        <v>0.86688645543694587</v>
      </c>
    </row>
    <row r="22" spans="1:8" x14ac:dyDescent="0.3">
      <c r="A22" s="92" t="s">
        <v>45</v>
      </c>
      <c r="B22" s="93" t="s">
        <v>46</v>
      </c>
      <c r="C22" s="94">
        <v>1972220640</v>
      </c>
      <c r="D22" s="94">
        <v>1900991992</v>
      </c>
      <c r="E22" s="94">
        <v>1586913411.9200001</v>
      </c>
      <c r="F22" s="94">
        <v>1533393673.6900001</v>
      </c>
      <c r="G22" s="94">
        <v>191046585.08000001</v>
      </c>
      <c r="H22" s="72">
        <f t="shared" si="0"/>
        <v>0.83478174479337841</v>
      </c>
    </row>
    <row r="23" spans="1:8" x14ac:dyDescent="0.3">
      <c r="A23" s="92" t="s">
        <v>47</v>
      </c>
      <c r="B23" s="93" t="s">
        <v>48</v>
      </c>
      <c r="C23" s="94">
        <v>226525607</v>
      </c>
      <c r="D23" s="94">
        <v>228446344</v>
      </c>
      <c r="E23" s="94">
        <v>194398342</v>
      </c>
      <c r="F23" s="94">
        <v>194398342</v>
      </c>
      <c r="G23" s="94">
        <v>8198763</v>
      </c>
      <c r="H23" s="72">
        <f t="shared" si="0"/>
        <v>0.85095842899547558</v>
      </c>
    </row>
    <row r="24" spans="1:8" x14ac:dyDescent="0.3">
      <c r="A24" s="92" t="s">
        <v>278</v>
      </c>
      <c r="B24" s="93" t="s">
        <v>48</v>
      </c>
      <c r="C24" s="94">
        <v>50238807</v>
      </c>
      <c r="D24" s="94">
        <v>47464056</v>
      </c>
      <c r="E24" s="94">
        <v>40032586</v>
      </c>
      <c r="F24" s="94">
        <v>40032586</v>
      </c>
      <c r="G24" s="95">
        <v>0</v>
      </c>
      <c r="H24" s="72">
        <f t="shared" si="0"/>
        <v>0.84342952064610743</v>
      </c>
    </row>
    <row r="25" spans="1:8" x14ac:dyDescent="0.3">
      <c r="A25" s="92" t="s">
        <v>307</v>
      </c>
      <c r="B25" s="93" t="s">
        <v>48</v>
      </c>
      <c r="C25" s="94">
        <v>168980811</v>
      </c>
      <c r="D25" s="94">
        <v>157347188</v>
      </c>
      <c r="E25" s="94">
        <v>131210152.79000001</v>
      </c>
      <c r="F25" s="94">
        <v>131210152.79000001</v>
      </c>
      <c r="G25" s="94">
        <v>26137035.210000001</v>
      </c>
      <c r="H25" s="72">
        <f t="shared" si="0"/>
        <v>0.83388940379411169</v>
      </c>
    </row>
    <row r="26" spans="1:8" x14ac:dyDescent="0.3">
      <c r="A26" s="92" t="s">
        <v>330</v>
      </c>
      <c r="B26" s="93" t="s">
        <v>48</v>
      </c>
      <c r="C26" s="94">
        <v>67371132</v>
      </c>
      <c r="D26" s="94">
        <v>64612831</v>
      </c>
      <c r="E26" s="94">
        <v>57391574</v>
      </c>
      <c r="F26" s="94">
        <v>52957139</v>
      </c>
      <c r="G26" s="94">
        <v>7221257</v>
      </c>
      <c r="H26" s="72">
        <f t="shared" si="0"/>
        <v>0.88823803433098292</v>
      </c>
    </row>
    <row r="27" spans="1:8" x14ac:dyDescent="0.3">
      <c r="A27" s="92" t="s">
        <v>342</v>
      </c>
      <c r="B27" s="93" t="s">
        <v>48</v>
      </c>
      <c r="C27" s="94">
        <v>15687100</v>
      </c>
      <c r="D27" s="94">
        <v>13856683</v>
      </c>
      <c r="E27" s="94">
        <v>10019230.369999999</v>
      </c>
      <c r="F27" s="94">
        <v>10019230.369999999</v>
      </c>
      <c r="G27" s="94">
        <v>3837452.63</v>
      </c>
      <c r="H27" s="72">
        <f t="shared" si="0"/>
        <v>0.72306123839305547</v>
      </c>
    </row>
    <row r="28" spans="1:8" x14ac:dyDescent="0.3">
      <c r="A28" s="92" t="s">
        <v>361</v>
      </c>
      <c r="B28" s="93" t="s">
        <v>48</v>
      </c>
      <c r="C28" s="94">
        <v>15980405</v>
      </c>
      <c r="D28" s="94">
        <v>14418280</v>
      </c>
      <c r="E28" s="94">
        <v>11612178.82</v>
      </c>
      <c r="F28" s="94">
        <v>10413342.82</v>
      </c>
      <c r="G28" s="94">
        <v>2806101.18</v>
      </c>
      <c r="H28" s="72">
        <f t="shared" si="0"/>
        <v>0.80537892314478565</v>
      </c>
    </row>
    <row r="29" spans="1:8" x14ac:dyDescent="0.3">
      <c r="A29" s="92" t="s">
        <v>371</v>
      </c>
      <c r="B29" s="93" t="s">
        <v>48</v>
      </c>
      <c r="C29" s="94">
        <v>20252294</v>
      </c>
      <c r="D29" s="94">
        <v>19286800</v>
      </c>
      <c r="E29" s="94">
        <v>16007501.029999999</v>
      </c>
      <c r="F29" s="94">
        <v>14547514.050000001</v>
      </c>
      <c r="G29" s="94">
        <v>3279298.97</v>
      </c>
      <c r="H29" s="72">
        <f t="shared" si="0"/>
        <v>0.82997184758487663</v>
      </c>
    </row>
    <row r="30" spans="1:8" x14ac:dyDescent="0.3">
      <c r="A30" s="92" t="s">
        <v>381</v>
      </c>
      <c r="B30" s="93" t="s">
        <v>48</v>
      </c>
      <c r="C30" s="94">
        <v>9088185</v>
      </c>
      <c r="D30" s="94">
        <v>9341036</v>
      </c>
      <c r="E30" s="94">
        <v>9116528</v>
      </c>
      <c r="F30" s="94">
        <v>8435408</v>
      </c>
      <c r="G30" s="94">
        <v>224508</v>
      </c>
      <c r="H30" s="72">
        <f t="shared" si="0"/>
        <v>0.97596540683495925</v>
      </c>
    </row>
    <row r="31" spans="1:8" x14ac:dyDescent="0.3">
      <c r="A31" s="92" t="s">
        <v>390</v>
      </c>
      <c r="B31" s="93" t="s">
        <v>48</v>
      </c>
      <c r="C31" s="94">
        <v>4364956</v>
      </c>
      <c r="D31" s="94">
        <v>4251042</v>
      </c>
      <c r="E31" s="94">
        <v>4243178.91</v>
      </c>
      <c r="F31" s="94">
        <v>4213178.91</v>
      </c>
      <c r="G31" s="94">
        <v>7863.09</v>
      </c>
      <c r="H31" s="72">
        <f t="shared" si="0"/>
        <v>0.99815031467579007</v>
      </c>
    </row>
    <row r="32" spans="1:8" x14ac:dyDescent="0.3">
      <c r="A32" s="92" t="s">
        <v>398</v>
      </c>
      <c r="B32" s="93" t="s">
        <v>48</v>
      </c>
      <c r="C32" s="94">
        <v>59366972</v>
      </c>
      <c r="D32" s="94">
        <v>59065175</v>
      </c>
      <c r="E32" s="94">
        <v>46385438</v>
      </c>
      <c r="F32" s="94">
        <v>46385438</v>
      </c>
      <c r="G32" s="94">
        <v>1119250</v>
      </c>
      <c r="H32" s="72">
        <f t="shared" si="0"/>
        <v>0.78532634500786636</v>
      </c>
    </row>
    <row r="33" spans="1:8" x14ac:dyDescent="0.3">
      <c r="A33" s="92" t="s">
        <v>410</v>
      </c>
      <c r="B33" s="93" t="s">
        <v>48</v>
      </c>
      <c r="C33" s="94">
        <v>180521961</v>
      </c>
      <c r="D33" s="94">
        <v>177943765</v>
      </c>
      <c r="E33" s="94">
        <v>141481889</v>
      </c>
      <c r="F33" s="94">
        <v>141481889</v>
      </c>
      <c r="G33" s="94">
        <v>2451250</v>
      </c>
      <c r="H33" s="72">
        <f t="shared" si="0"/>
        <v>0.79509326443666062</v>
      </c>
    </row>
    <row r="34" spans="1:8" x14ac:dyDescent="0.3">
      <c r="A34" s="92" t="s">
        <v>430</v>
      </c>
      <c r="B34" s="93" t="s">
        <v>48</v>
      </c>
      <c r="C34" s="94">
        <v>218329252</v>
      </c>
      <c r="D34" s="94">
        <v>210759427</v>
      </c>
      <c r="E34" s="94">
        <v>177137284</v>
      </c>
      <c r="F34" s="94">
        <v>177137284</v>
      </c>
      <c r="G34" s="95">
        <v>0</v>
      </c>
      <c r="H34" s="72">
        <f t="shared" si="0"/>
        <v>0.84047146322902078</v>
      </c>
    </row>
    <row r="35" spans="1:8" x14ac:dyDescent="0.3">
      <c r="A35" s="92" t="s">
        <v>441</v>
      </c>
      <c r="B35" s="93" t="s">
        <v>48</v>
      </c>
      <c r="C35" s="94">
        <v>172219764</v>
      </c>
      <c r="D35" s="94">
        <v>158538576</v>
      </c>
      <c r="E35" s="94">
        <v>131499376</v>
      </c>
      <c r="F35" s="94">
        <v>131499376</v>
      </c>
      <c r="G35" s="94">
        <v>27039200</v>
      </c>
      <c r="H35" s="72">
        <f t="shared" si="0"/>
        <v>0.82944718766743564</v>
      </c>
    </row>
    <row r="36" spans="1:8" x14ac:dyDescent="0.3">
      <c r="A36" s="92" t="s">
        <v>453</v>
      </c>
      <c r="B36" s="93" t="s">
        <v>48</v>
      </c>
      <c r="C36" s="94">
        <v>183662516</v>
      </c>
      <c r="D36" s="94">
        <v>179497305</v>
      </c>
      <c r="E36" s="94">
        <v>145104174</v>
      </c>
      <c r="F36" s="94">
        <v>145104174</v>
      </c>
      <c r="G36" s="94">
        <v>34393131</v>
      </c>
      <c r="H36" s="72">
        <f t="shared" si="0"/>
        <v>0.80839193658088626</v>
      </c>
    </row>
    <row r="37" spans="1:8" x14ac:dyDescent="0.3">
      <c r="A37" s="92" t="s">
        <v>466</v>
      </c>
      <c r="B37" s="93" t="s">
        <v>48</v>
      </c>
      <c r="C37" s="94">
        <v>104362693</v>
      </c>
      <c r="D37" s="94">
        <v>96295201</v>
      </c>
      <c r="E37" s="94">
        <v>84348731.230000004</v>
      </c>
      <c r="F37" s="94">
        <v>76484418.810000002</v>
      </c>
      <c r="G37" s="94">
        <v>11946469.77</v>
      </c>
      <c r="H37" s="72">
        <f t="shared" si="0"/>
        <v>0.8759390951372541</v>
      </c>
    </row>
    <row r="38" spans="1:8" x14ac:dyDescent="0.3">
      <c r="A38" s="92" t="s">
        <v>484</v>
      </c>
      <c r="B38" s="93" t="s">
        <v>48</v>
      </c>
      <c r="C38" s="94">
        <v>137722810</v>
      </c>
      <c r="D38" s="94">
        <v>132677964</v>
      </c>
      <c r="E38" s="94">
        <v>116908850.91</v>
      </c>
      <c r="F38" s="94">
        <v>100930260.05</v>
      </c>
      <c r="G38" s="94">
        <v>15769113.09</v>
      </c>
      <c r="H38" s="72">
        <f t="shared" si="0"/>
        <v>0.88114745949824791</v>
      </c>
    </row>
    <row r="39" spans="1:8" x14ac:dyDescent="0.3">
      <c r="A39" s="92" t="s">
        <v>495</v>
      </c>
      <c r="B39" s="93" t="s">
        <v>48</v>
      </c>
      <c r="C39" s="94">
        <v>14902296</v>
      </c>
      <c r="D39" s="94">
        <v>14646086</v>
      </c>
      <c r="E39" s="94">
        <v>12713107.4</v>
      </c>
      <c r="F39" s="94">
        <v>11630113.470000001</v>
      </c>
      <c r="G39" s="94">
        <v>1932978.6</v>
      </c>
      <c r="H39" s="72">
        <f t="shared" si="0"/>
        <v>0.8680208077434477</v>
      </c>
    </row>
    <row r="40" spans="1:8" x14ac:dyDescent="0.3">
      <c r="A40" s="92" t="s">
        <v>511</v>
      </c>
      <c r="B40" s="93" t="s">
        <v>48</v>
      </c>
      <c r="C40" s="94">
        <v>18283539</v>
      </c>
      <c r="D40" s="94">
        <v>18349837</v>
      </c>
      <c r="E40" s="94">
        <v>14222756</v>
      </c>
      <c r="F40" s="94">
        <v>14222756</v>
      </c>
      <c r="G40" s="94">
        <v>66298</v>
      </c>
      <c r="H40" s="72">
        <f t="shared" si="0"/>
        <v>0.77508895583105175</v>
      </c>
    </row>
    <row r="41" spans="1:8" x14ac:dyDescent="0.3">
      <c r="A41" s="92" t="s">
        <v>521</v>
      </c>
      <c r="B41" s="93" t="s">
        <v>48</v>
      </c>
      <c r="C41" s="94">
        <v>144932182</v>
      </c>
      <c r="D41" s="94">
        <v>141931655</v>
      </c>
      <c r="E41" s="94">
        <v>119191275</v>
      </c>
      <c r="F41" s="94">
        <v>108761873</v>
      </c>
      <c r="G41" s="94">
        <v>22740380</v>
      </c>
      <c r="H41" s="72">
        <f t="shared" si="0"/>
        <v>0.83977936422991761</v>
      </c>
    </row>
    <row r="42" spans="1:8" x14ac:dyDescent="0.3">
      <c r="A42" s="92" t="s">
        <v>533</v>
      </c>
      <c r="B42" s="93" t="s">
        <v>48</v>
      </c>
      <c r="C42" s="94">
        <v>58287829</v>
      </c>
      <c r="D42" s="94">
        <v>54659265</v>
      </c>
      <c r="E42" s="94">
        <v>42487525.43</v>
      </c>
      <c r="F42" s="94">
        <v>35043949.140000001</v>
      </c>
      <c r="G42" s="94">
        <v>12171739.57</v>
      </c>
      <c r="H42" s="72">
        <f t="shared" si="0"/>
        <v>0.7773160767895434</v>
      </c>
    </row>
    <row r="43" spans="1:8" x14ac:dyDescent="0.3">
      <c r="A43" s="92" t="s">
        <v>49</v>
      </c>
      <c r="B43" s="93" t="s">
        <v>50</v>
      </c>
      <c r="C43" s="94">
        <v>12244628</v>
      </c>
      <c r="D43" s="94">
        <v>12348452</v>
      </c>
      <c r="E43" s="94">
        <v>10500024</v>
      </c>
      <c r="F43" s="94">
        <v>10500024</v>
      </c>
      <c r="G43" s="94">
        <v>273500</v>
      </c>
      <c r="H43" s="72">
        <f t="shared" si="0"/>
        <v>0.85031095395601008</v>
      </c>
    </row>
    <row r="44" spans="1:8" x14ac:dyDescent="0.3">
      <c r="A44" s="92" t="s">
        <v>279</v>
      </c>
      <c r="B44" s="93" t="s">
        <v>50</v>
      </c>
      <c r="C44" s="94">
        <v>2715612</v>
      </c>
      <c r="D44" s="94">
        <v>2565625</v>
      </c>
      <c r="E44" s="94">
        <v>2163920</v>
      </c>
      <c r="F44" s="94">
        <v>2163920</v>
      </c>
      <c r="G44" s="95">
        <v>0</v>
      </c>
      <c r="H44" s="72">
        <f t="shared" si="0"/>
        <v>0.84342801461632155</v>
      </c>
    </row>
    <row r="45" spans="1:8" x14ac:dyDescent="0.3">
      <c r="A45" s="92" t="s">
        <v>308</v>
      </c>
      <c r="B45" s="93" t="s">
        <v>50</v>
      </c>
      <c r="C45" s="94">
        <v>9134098</v>
      </c>
      <c r="D45" s="94">
        <v>8505254</v>
      </c>
      <c r="E45" s="94">
        <v>7091840.6900000004</v>
      </c>
      <c r="F45" s="94">
        <v>7091840.6900000004</v>
      </c>
      <c r="G45" s="94">
        <v>1413413.31</v>
      </c>
      <c r="H45" s="72">
        <f t="shared" si="0"/>
        <v>0.83381880070836223</v>
      </c>
    </row>
    <row r="46" spans="1:8" x14ac:dyDescent="0.3">
      <c r="A46" s="92" t="s">
        <v>331</v>
      </c>
      <c r="B46" s="93" t="s">
        <v>50</v>
      </c>
      <c r="C46" s="94">
        <v>3641683</v>
      </c>
      <c r="D46" s="94">
        <v>3492585</v>
      </c>
      <c r="E46" s="94">
        <v>3091659</v>
      </c>
      <c r="F46" s="94">
        <v>2852011</v>
      </c>
      <c r="G46" s="94">
        <v>400926</v>
      </c>
      <c r="H46" s="72">
        <f t="shared" si="0"/>
        <v>0.88520651609051748</v>
      </c>
    </row>
    <row r="47" spans="1:8" x14ac:dyDescent="0.3">
      <c r="A47" s="92" t="s">
        <v>343</v>
      </c>
      <c r="B47" s="93" t="s">
        <v>50</v>
      </c>
      <c r="C47" s="94">
        <v>847952</v>
      </c>
      <c r="D47" s="94">
        <v>749011</v>
      </c>
      <c r="E47" s="94">
        <v>745028</v>
      </c>
      <c r="F47" s="94">
        <v>745028</v>
      </c>
      <c r="G47" s="94">
        <v>3983</v>
      </c>
      <c r="H47" s="72">
        <f t="shared" si="0"/>
        <v>0.99468232108740728</v>
      </c>
    </row>
    <row r="48" spans="1:8" x14ac:dyDescent="0.3">
      <c r="A48" s="92" t="s">
        <v>362</v>
      </c>
      <c r="B48" s="93" t="s">
        <v>50</v>
      </c>
      <c r="C48" s="94">
        <v>863806</v>
      </c>
      <c r="D48" s="94">
        <v>779366</v>
      </c>
      <c r="E48" s="94">
        <v>624517.76</v>
      </c>
      <c r="F48" s="94">
        <v>560216.76</v>
      </c>
      <c r="G48" s="94">
        <v>154848.24</v>
      </c>
      <c r="H48" s="72">
        <f t="shared" si="0"/>
        <v>0.80131512023875817</v>
      </c>
    </row>
    <row r="49" spans="1:8" x14ac:dyDescent="0.3">
      <c r="A49" s="92" t="s">
        <v>372</v>
      </c>
      <c r="B49" s="93" t="s">
        <v>50</v>
      </c>
      <c r="C49" s="94">
        <v>1094719</v>
      </c>
      <c r="D49" s="94">
        <v>1042530</v>
      </c>
      <c r="E49" s="94">
        <v>866157.32</v>
      </c>
      <c r="F49" s="94">
        <v>787234</v>
      </c>
      <c r="G49" s="94">
        <v>176372.68</v>
      </c>
      <c r="H49" s="72">
        <f t="shared" si="0"/>
        <v>0.83082244156043461</v>
      </c>
    </row>
    <row r="50" spans="1:8" x14ac:dyDescent="0.3">
      <c r="A50" s="92" t="s">
        <v>382</v>
      </c>
      <c r="B50" s="93" t="s">
        <v>50</v>
      </c>
      <c r="C50" s="94">
        <v>491254</v>
      </c>
      <c r="D50" s="94">
        <v>627930</v>
      </c>
      <c r="E50" s="94">
        <v>403701</v>
      </c>
      <c r="F50" s="94">
        <v>227984</v>
      </c>
      <c r="G50" s="94">
        <v>224229</v>
      </c>
      <c r="H50" s="72">
        <f t="shared" si="0"/>
        <v>0.642907648941761</v>
      </c>
    </row>
    <row r="51" spans="1:8" x14ac:dyDescent="0.3">
      <c r="A51" s="92" t="s">
        <v>391</v>
      </c>
      <c r="B51" s="93" t="s">
        <v>50</v>
      </c>
      <c r="C51" s="94">
        <v>235944</v>
      </c>
      <c r="D51" s="94">
        <v>229787</v>
      </c>
      <c r="E51" s="94">
        <v>216039.5</v>
      </c>
      <c r="F51" s="94">
        <v>198179.06</v>
      </c>
      <c r="G51" s="94">
        <v>13747.5</v>
      </c>
      <c r="H51" s="72">
        <f t="shared" si="0"/>
        <v>0.94017285573161236</v>
      </c>
    </row>
    <row r="52" spans="1:8" x14ac:dyDescent="0.3">
      <c r="A52" s="92" t="s">
        <v>399</v>
      </c>
      <c r="B52" s="93" t="s">
        <v>50</v>
      </c>
      <c r="C52" s="94">
        <v>3209026</v>
      </c>
      <c r="D52" s="94">
        <v>3192713</v>
      </c>
      <c r="E52" s="94">
        <v>2505995</v>
      </c>
      <c r="F52" s="94">
        <v>2505995</v>
      </c>
      <c r="G52" s="94">
        <v>60500</v>
      </c>
      <c r="H52" s="72">
        <f t="shared" si="0"/>
        <v>0.7849108266230006</v>
      </c>
    </row>
    <row r="53" spans="1:8" x14ac:dyDescent="0.3">
      <c r="A53" s="92" t="s">
        <v>411</v>
      </c>
      <c r="B53" s="93" t="s">
        <v>50</v>
      </c>
      <c r="C53" s="94">
        <v>9757944</v>
      </c>
      <c r="D53" s="94">
        <v>9618582</v>
      </c>
      <c r="E53" s="94">
        <v>7631836</v>
      </c>
      <c r="F53" s="94">
        <v>7631836</v>
      </c>
      <c r="G53" s="94">
        <v>132500</v>
      </c>
      <c r="H53" s="72">
        <f t="shared" si="0"/>
        <v>0.79344710062252422</v>
      </c>
    </row>
    <row r="54" spans="1:8" x14ac:dyDescent="0.3">
      <c r="A54" s="92" t="s">
        <v>431</v>
      </c>
      <c r="B54" s="93" t="s">
        <v>50</v>
      </c>
      <c r="C54" s="94">
        <v>11801582</v>
      </c>
      <c r="D54" s="94">
        <v>11392402</v>
      </c>
      <c r="E54" s="94">
        <v>9571761</v>
      </c>
      <c r="F54" s="94">
        <v>9571761</v>
      </c>
      <c r="G54" s="95">
        <v>0</v>
      </c>
      <c r="H54" s="72">
        <f t="shared" si="0"/>
        <v>0.84018813591725428</v>
      </c>
    </row>
    <row r="55" spans="1:8" x14ac:dyDescent="0.3">
      <c r="A55" s="92" t="s">
        <v>442</v>
      </c>
      <c r="B55" s="93" t="s">
        <v>50</v>
      </c>
      <c r="C55" s="94">
        <v>9309177</v>
      </c>
      <c r="D55" s="94">
        <v>8569654</v>
      </c>
      <c r="E55" s="94">
        <v>7099808</v>
      </c>
      <c r="F55" s="94">
        <v>7099808</v>
      </c>
      <c r="G55" s="94">
        <v>1469846</v>
      </c>
      <c r="H55" s="72">
        <f t="shared" si="0"/>
        <v>0.8284824568179765</v>
      </c>
    </row>
    <row r="56" spans="1:8" x14ac:dyDescent="0.3">
      <c r="A56" s="92" t="s">
        <v>454</v>
      </c>
      <c r="B56" s="93" t="s">
        <v>50</v>
      </c>
      <c r="C56" s="94">
        <v>9927704</v>
      </c>
      <c r="D56" s="94">
        <v>9702557</v>
      </c>
      <c r="E56" s="94">
        <v>7826470</v>
      </c>
      <c r="F56" s="94">
        <v>7826470</v>
      </c>
      <c r="G56" s="94">
        <v>1876087</v>
      </c>
      <c r="H56" s="72">
        <f t="shared" si="0"/>
        <v>0.80663994037860332</v>
      </c>
    </row>
    <row r="57" spans="1:8" x14ac:dyDescent="0.3">
      <c r="A57" s="92" t="s">
        <v>467</v>
      </c>
      <c r="B57" s="93" t="s">
        <v>50</v>
      </c>
      <c r="C57" s="94">
        <v>5641227</v>
      </c>
      <c r="D57" s="94">
        <v>5205146</v>
      </c>
      <c r="E57" s="94">
        <v>4559266.2699999996</v>
      </c>
      <c r="F57" s="94">
        <v>4134175.27</v>
      </c>
      <c r="G57" s="94">
        <v>645879.73</v>
      </c>
      <c r="H57" s="72">
        <f t="shared" si="0"/>
        <v>0.87591515588611724</v>
      </c>
    </row>
    <row r="58" spans="1:8" x14ac:dyDescent="0.3">
      <c r="A58" s="92" t="s">
        <v>485</v>
      </c>
      <c r="B58" s="93" t="s">
        <v>750</v>
      </c>
      <c r="C58" s="94">
        <v>7444477</v>
      </c>
      <c r="D58" s="94">
        <v>7171782</v>
      </c>
      <c r="E58" s="94">
        <v>6316938.3300000001</v>
      </c>
      <c r="F58" s="94">
        <v>5532453.9100000001</v>
      </c>
      <c r="G58" s="94">
        <v>854843.67</v>
      </c>
      <c r="H58" s="72">
        <f t="shared" si="0"/>
        <v>0.88080456572717913</v>
      </c>
    </row>
    <row r="59" spans="1:8" x14ac:dyDescent="0.3">
      <c r="A59" s="92" t="s">
        <v>496</v>
      </c>
      <c r="B59" s="93" t="s">
        <v>50</v>
      </c>
      <c r="C59" s="94">
        <v>805530</v>
      </c>
      <c r="D59" s="94">
        <v>791681</v>
      </c>
      <c r="E59" s="94">
        <v>685812.15</v>
      </c>
      <c r="F59" s="94">
        <v>627271.93999999994</v>
      </c>
      <c r="G59" s="94">
        <v>105868.85</v>
      </c>
      <c r="H59" s="72">
        <f t="shared" si="0"/>
        <v>0.86627334747202478</v>
      </c>
    </row>
    <row r="60" spans="1:8" x14ac:dyDescent="0.3">
      <c r="A60" s="92" t="s">
        <v>512</v>
      </c>
      <c r="B60" s="93" t="s">
        <v>50</v>
      </c>
      <c r="C60" s="94">
        <v>988300</v>
      </c>
      <c r="D60" s="94">
        <v>991883</v>
      </c>
      <c r="E60" s="94">
        <v>768791</v>
      </c>
      <c r="F60" s="94">
        <v>768791</v>
      </c>
      <c r="G60" s="94">
        <v>3583</v>
      </c>
      <c r="H60" s="72">
        <f t="shared" si="0"/>
        <v>0.77508234338122539</v>
      </c>
    </row>
    <row r="61" spans="1:8" x14ac:dyDescent="0.3">
      <c r="A61" s="92" t="s">
        <v>522</v>
      </c>
      <c r="B61" s="93" t="s">
        <v>50</v>
      </c>
      <c r="C61" s="94">
        <v>7834172</v>
      </c>
      <c r="D61" s="94">
        <v>7671981</v>
      </c>
      <c r="E61" s="94">
        <v>6436935</v>
      </c>
      <c r="F61" s="94">
        <v>5874522</v>
      </c>
      <c r="G61" s="94">
        <v>1235046</v>
      </c>
      <c r="H61" s="72">
        <f t="shared" si="0"/>
        <v>0.83901863156334722</v>
      </c>
    </row>
    <row r="62" spans="1:8" x14ac:dyDescent="0.3">
      <c r="A62" s="92" t="s">
        <v>534</v>
      </c>
      <c r="B62" s="93" t="s">
        <v>50</v>
      </c>
      <c r="C62" s="94">
        <v>3150694</v>
      </c>
      <c r="D62" s="94">
        <v>2954555</v>
      </c>
      <c r="E62" s="94">
        <v>2295233.0099999998</v>
      </c>
      <c r="F62" s="94">
        <v>1785726.65</v>
      </c>
      <c r="G62" s="94">
        <v>659321.99</v>
      </c>
      <c r="H62" s="72">
        <f t="shared" si="0"/>
        <v>0.77684558588349173</v>
      </c>
    </row>
    <row r="63" spans="1:8" x14ac:dyDescent="0.3">
      <c r="A63" s="92" t="s">
        <v>51</v>
      </c>
      <c r="B63" s="93" t="s">
        <v>52</v>
      </c>
      <c r="C63" s="94">
        <v>2286608087</v>
      </c>
      <c r="D63" s="94">
        <v>2204035109</v>
      </c>
      <c r="E63" s="94">
        <v>1797557597.8299999</v>
      </c>
      <c r="F63" s="94">
        <v>1730557893.9200001</v>
      </c>
      <c r="G63" s="94">
        <v>245524663.63</v>
      </c>
      <c r="H63" s="72">
        <f t="shared" si="0"/>
        <v>0.81557575489147982</v>
      </c>
    </row>
    <row r="64" spans="1:8" x14ac:dyDescent="0.3">
      <c r="A64" s="92" t="s">
        <v>53</v>
      </c>
      <c r="B64" s="93" t="s">
        <v>54</v>
      </c>
      <c r="C64" s="94">
        <v>132731761</v>
      </c>
      <c r="D64" s="94">
        <v>133857209</v>
      </c>
      <c r="E64" s="94">
        <v>113864884</v>
      </c>
      <c r="F64" s="94">
        <v>113864884</v>
      </c>
      <c r="G64" s="94">
        <v>2964740</v>
      </c>
      <c r="H64" s="72">
        <f t="shared" si="0"/>
        <v>0.85064439077016762</v>
      </c>
    </row>
    <row r="65" spans="1:8" x14ac:dyDescent="0.3">
      <c r="A65" s="92" t="s">
        <v>280</v>
      </c>
      <c r="B65" s="93" t="s">
        <v>54</v>
      </c>
      <c r="C65" s="94">
        <v>29437226</v>
      </c>
      <c r="D65" s="94">
        <v>27811372</v>
      </c>
      <c r="E65" s="94">
        <v>23456933</v>
      </c>
      <c r="F65" s="94">
        <v>23456933</v>
      </c>
      <c r="G65" s="95">
        <v>0</v>
      </c>
      <c r="H65" s="72">
        <f t="shared" si="0"/>
        <v>0.84342955104839845</v>
      </c>
    </row>
    <row r="66" spans="1:8" x14ac:dyDescent="0.3">
      <c r="A66" s="92" t="s">
        <v>309</v>
      </c>
      <c r="B66" s="93" t="s">
        <v>54</v>
      </c>
      <c r="C66" s="94">
        <v>99013622</v>
      </c>
      <c r="D66" s="94">
        <v>92196947</v>
      </c>
      <c r="E66" s="94">
        <v>76882057.140000001</v>
      </c>
      <c r="F66" s="94">
        <v>76882057.140000001</v>
      </c>
      <c r="G66" s="94">
        <v>15314889.859999999</v>
      </c>
      <c r="H66" s="72">
        <f t="shared" si="0"/>
        <v>0.83388940351788443</v>
      </c>
    </row>
    <row r="67" spans="1:8" x14ac:dyDescent="0.3">
      <c r="A67" s="92" t="s">
        <v>332</v>
      </c>
      <c r="B67" s="93" t="s">
        <v>54</v>
      </c>
      <c r="C67" s="94">
        <v>39475842</v>
      </c>
      <c r="D67" s="94">
        <v>37859627</v>
      </c>
      <c r="E67" s="94">
        <v>33590748</v>
      </c>
      <c r="F67" s="94">
        <v>30992968</v>
      </c>
      <c r="G67" s="94">
        <v>4268879</v>
      </c>
      <c r="H67" s="72">
        <f t="shared" si="0"/>
        <v>0.88724455737506347</v>
      </c>
    </row>
    <row r="68" spans="1:8" x14ac:dyDescent="0.3">
      <c r="A68" s="92" t="s">
        <v>344</v>
      </c>
      <c r="B68" s="93" t="s">
        <v>54</v>
      </c>
      <c r="C68" s="94">
        <v>9191793</v>
      </c>
      <c r="D68" s="94">
        <v>8119267</v>
      </c>
      <c r="E68" s="94">
        <v>5870727.4199999999</v>
      </c>
      <c r="F68" s="94">
        <v>5870727.4199999999</v>
      </c>
      <c r="G68" s="94">
        <v>2248539.58</v>
      </c>
      <c r="H68" s="72">
        <f t="shared" si="0"/>
        <v>0.723061259101345</v>
      </c>
    </row>
    <row r="69" spans="1:8" x14ac:dyDescent="0.3">
      <c r="A69" s="92" t="s">
        <v>363</v>
      </c>
      <c r="B69" s="93" t="s">
        <v>54</v>
      </c>
      <c r="C69" s="94">
        <v>9363654</v>
      </c>
      <c r="D69" s="94">
        <v>8448333</v>
      </c>
      <c r="E69" s="94">
        <v>6794858.7999999998</v>
      </c>
      <c r="F69" s="94">
        <v>6093561.7999999998</v>
      </c>
      <c r="G69" s="94">
        <v>1653474.2</v>
      </c>
      <c r="H69" s="72">
        <f t="shared" si="0"/>
        <v>0.80428396939372537</v>
      </c>
    </row>
    <row r="70" spans="1:8" x14ac:dyDescent="0.3">
      <c r="A70" s="92" t="s">
        <v>373</v>
      </c>
      <c r="B70" s="93" t="s">
        <v>54</v>
      </c>
      <c r="C70" s="94">
        <v>11866750</v>
      </c>
      <c r="D70" s="94">
        <v>11301023</v>
      </c>
      <c r="E70" s="94">
        <v>9372597.4499999993</v>
      </c>
      <c r="F70" s="94">
        <v>8517124</v>
      </c>
      <c r="G70" s="94">
        <v>1928425.55</v>
      </c>
      <c r="H70" s="72">
        <f t="shared" ref="H70:H133" si="1">+E70/D70</f>
        <v>0.82935832003881416</v>
      </c>
    </row>
    <row r="71" spans="1:8" x14ac:dyDescent="0.3">
      <c r="A71" s="92" t="s">
        <v>383</v>
      </c>
      <c r="B71" s="93" t="s">
        <v>54</v>
      </c>
      <c r="C71" s="94">
        <v>5325185</v>
      </c>
      <c r="D71" s="94">
        <v>5473342</v>
      </c>
      <c r="E71" s="94">
        <v>5341793</v>
      </c>
      <c r="F71" s="94">
        <v>4942693</v>
      </c>
      <c r="G71" s="94">
        <v>131549</v>
      </c>
      <c r="H71" s="72">
        <f t="shared" si="1"/>
        <v>0.97596550699737017</v>
      </c>
    </row>
    <row r="72" spans="1:8" x14ac:dyDescent="0.3">
      <c r="A72" s="92" t="s">
        <v>392</v>
      </c>
      <c r="B72" s="93" t="s">
        <v>54</v>
      </c>
      <c r="C72" s="94">
        <v>2557629</v>
      </c>
      <c r="D72" s="94">
        <v>2490881</v>
      </c>
      <c r="E72" s="94">
        <v>2202098.66</v>
      </c>
      <c r="F72" s="94">
        <v>1808491.45</v>
      </c>
      <c r="G72" s="94">
        <v>288782.34000000003</v>
      </c>
      <c r="H72" s="72">
        <f t="shared" si="1"/>
        <v>0.88406417649016555</v>
      </c>
    </row>
    <row r="73" spans="1:8" x14ac:dyDescent="0.3">
      <c r="A73" s="92" t="s">
        <v>400</v>
      </c>
      <c r="B73" s="93" t="s">
        <v>54</v>
      </c>
      <c r="C73" s="94">
        <v>34785837</v>
      </c>
      <c r="D73" s="94">
        <v>34609000</v>
      </c>
      <c r="E73" s="94">
        <v>27174432</v>
      </c>
      <c r="F73" s="94">
        <v>27174432</v>
      </c>
      <c r="G73" s="94">
        <v>655820</v>
      </c>
      <c r="H73" s="72">
        <f t="shared" si="1"/>
        <v>0.78518396948770552</v>
      </c>
    </row>
    <row r="74" spans="1:8" x14ac:dyDescent="0.3">
      <c r="A74" s="92" t="s">
        <v>412</v>
      </c>
      <c r="B74" s="93" t="s">
        <v>54</v>
      </c>
      <c r="C74" s="94">
        <v>105776111</v>
      </c>
      <c r="D74" s="94">
        <v>104265427</v>
      </c>
      <c r="E74" s="94">
        <v>82818416</v>
      </c>
      <c r="F74" s="94">
        <v>82818416</v>
      </c>
      <c r="G74" s="94">
        <v>1436300</v>
      </c>
      <c r="H74" s="72">
        <f t="shared" si="1"/>
        <v>0.79430371488336204</v>
      </c>
    </row>
    <row r="75" spans="1:8" x14ac:dyDescent="0.3">
      <c r="A75" s="92" t="s">
        <v>432</v>
      </c>
      <c r="B75" s="93" t="s">
        <v>54</v>
      </c>
      <c r="C75" s="94">
        <v>127929140</v>
      </c>
      <c r="D75" s="94">
        <v>123493632</v>
      </c>
      <c r="E75" s="94">
        <v>82839979</v>
      </c>
      <c r="F75" s="94">
        <v>82839979</v>
      </c>
      <c r="G75" s="95">
        <v>0</v>
      </c>
      <c r="H75" s="72">
        <f t="shared" si="1"/>
        <v>0.67080364921164515</v>
      </c>
    </row>
    <row r="76" spans="1:8" x14ac:dyDescent="0.3">
      <c r="A76" s="92" t="s">
        <v>443</v>
      </c>
      <c r="B76" s="93" t="s">
        <v>54</v>
      </c>
      <c r="C76" s="94">
        <v>100911473</v>
      </c>
      <c r="D76" s="94">
        <v>92895036</v>
      </c>
      <c r="E76" s="94">
        <v>77002485</v>
      </c>
      <c r="F76" s="94">
        <v>77002485</v>
      </c>
      <c r="G76" s="94">
        <v>15892551</v>
      </c>
      <c r="H76" s="72">
        <f t="shared" si="1"/>
        <v>0.82891926539540817</v>
      </c>
    </row>
    <row r="77" spans="1:8" x14ac:dyDescent="0.3">
      <c r="A77" s="92" t="s">
        <v>455</v>
      </c>
      <c r="B77" s="93" t="s">
        <v>54</v>
      </c>
      <c r="C77" s="94">
        <v>107616307</v>
      </c>
      <c r="D77" s="94">
        <v>105175719</v>
      </c>
      <c r="E77" s="94">
        <v>85333987</v>
      </c>
      <c r="F77" s="94">
        <v>85333987</v>
      </c>
      <c r="G77" s="94">
        <v>19841732</v>
      </c>
      <c r="H77" s="72">
        <f t="shared" si="1"/>
        <v>0.81134683757189241</v>
      </c>
    </row>
    <row r="78" spans="1:8" x14ac:dyDescent="0.3">
      <c r="A78" s="92" t="s">
        <v>468</v>
      </c>
      <c r="B78" s="93" t="s">
        <v>54</v>
      </c>
      <c r="C78" s="94">
        <v>61150897</v>
      </c>
      <c r="D78" s="94">
        <v>56423784</v>
      </c>
      <c r="E78" s="94">
        <v>49311599.18</v>
      </c>
      <c r="F78" s="94">
        <v>44703537.18</v>
      </c>
      <c r="G78" s="94">
        <v>7112184.8200000003</v>
      </c>
      <c r="H78" s="72">
        <f t="shared" si="1"/>
        <v>0.8739505875749134</v>
      </c>
    </row>
    <row r="79" spans="1:8" x14ac:dyDescent="0.3">
      <c r="A79" s="92" t="s">
        <v>486</v>
      </c>
      <c r="B79" s="93" t="s">
        <v>54</v>
      </c>
      <c r="C79" s="94">
        <v>80698122</v>
      </c>
      <c r="D79" s="94">
        <v>77742115</v>
      </c>
      <c r="E79" s="94">
        <v>68512784.209999993</v>
      </c>
      <c r="F79" s="94">
        <v>60005421.920000002</v>
      </c>
      <c r="G79" s="94">
        <v>9229330.7899999991</v>
      </c>
      <c r="H79" s="72">
        <f t="shared" si="1"/>
        <v>0.88128274115001881</v>
      </c>
    </row>
    <row r="80" spans="1:8" x14ac:dyDescent="0.3">
      <c r="A80" s="92" t="s">
        <v>497</v>
      </c>
      <c r="B80" s="93" t="s">
        <v>54</v>
      </c>
      <c r="C80" s="94">
        <v>8731940</v>
      </c>
      <c r="D80" s="94">
        <v>8581814</v>
      </c>
      <c r="E80" s="94">
        <v>7452138.1500000004</v>
      </c>
      <c r="F80" s="94">
        <v>6817563.21</v>
      </c>
      <c r="G80" s="94">
        <v>1129675.8500000001</v>
      </c>
      <c r="H80" s="72">
        <f t="shared" si="1"/>
        <v>0.86836397875787108</v>
      </c>
    </row>
    <row r="81" spans="1:8" x14ac:dyDescent="0.3">
      <c r="A81" s="92" t="s">
        <v>513</v>
      </c>
      <c r="B81" s="93" t="s">
        <v>54</v>
      </c>
      <c r="C81" s="94">
        <v>10713166</v>
      </c>
      <c r="D81" s="94">
        <v>10752013</v>
      </c>
      <c r="E81" s="94">
        <v>8333767</v>
      </c>
      <c r="F81" s="94">
        <v>8333767</v>
      </c>
      <c r="G81" s="94">
        <v>38847</v>
      </c>
      <c r="H81" s="72">
        <f t="shared" si="1"/>
        <v>0.77508899961337474</v>
      </c>
    </row>
    <row r="82" spans="1:8" x14ac:dyDescent="0.3">
      <c r="A82" s="92" t="s">
        <v>523</v>
      </c>
      <c r="B82" s="93" t="s">
        <v>54</v>
      </c>
      <c r="C82" s="94">
        <v>84922424</v>
      </c>
      <c r="D82" s="94">
        <v>83164278</v>
      </c>
      <c r="E82" s="94">
        <v>69824041</v>
      </c>
      <c r="F82" s="94">
        <v>63714427</v>
      </c>
      <c r="G82" s="94">
        <v>13340237</v>
      </c>
      <c r="H82" s="72">
        <f t="shared" si="1"/>
        <v>0.83959174154076099</v>
      </c>
    </row>
    <row r="83" spans="1:8" x14ac:dyDescent="0.3">
      <c r="A83" s="92" t="s">
        <v>535</v>
      </c>
      <c r="B83" s="93" t="s">
        <v>54</v>
      </c>
      <c r="C83" s="94">
        <v>34153517</v>
      </c>
      <c r="D83" s="94">
        <v>32027375</v>
      </c>
      <c r="E83" s="94">
        <v>23130938.850000001</v>
      </c>
      <c r="F83" s="94">
        <v>18875462.190000001</v>
      </c>
      <c r="G83" s="94">
        <v>8896436.1500000004</v>
      </c>
      <c r="H83" s="72">
        <f t="shared" si="1"/>
        <v>0.72222399900085477</v>
      </c>
    </row>
    <row r="84" spans="1:8" x14ac:dyDescent="0.3">
      <c r="A84" s="92" t="s">
        <v>55</v>
      </c>
      <c r="B84" s="93" t="s">
        <v>56</v>
      </c>
      <c r="C84" s="94">
        <v>73467765</v>
      </c>
      <c r="D84" s="94">
        <v>74090707</v>
      </c>
      <c r="E84" s="94">
        <v>62999486</v>
      </c>
      <c r="F84" s="94">
        <v>62999486</v>
      </c>
      <c r="G84" s="94">
        <v>1641000</v>
      </c>
      <c r="H84" s="72">
        <f t="shared" si="1"/>
        <v>0.85030213033329538</v>
      </c>
    </row>
    <row r="85" spans="1:8" x14ac:dyDescent="0.3">
      <c r="A85" s="92" t="s">
        <v>281</v>
      </c>
      <c r="B85" s="93" t="s">
        <v>56</v>
      </c>
      <c r="C85" s="94">
        <v>16293667</v>
      </c>
      <c r="D85" s="94">
        <v>15393747</v>
      </c>
      <c r="E85" s="94">
        <v>12983558</v>
      </c>
      <c r="F85" s="94">
        <v>12983558</v>
      </c>
      <c r="G85" s="95">
        <v>0</v>
      </c>
      <c r="H85" s="72">
        <f t="shared" si="1"/>
        <v>0.84343064752201002</v>
      </c>
    </row>
    <row r="86" spans="1:8" x14ac:dyDescent="0.3">
      <c r="A86" s="92" t="s">
        <v>310</v>
      </c>
      <c r="B86" s="93" t="s">
        <v>56</v>
      </c>
      <c r="C86" s="94">
        <v>54804588</v>
      </c>
      <c r="D86" s="94">
        <v>51031521</v>
      </c>
      <c r="E86" s="94">
        <v>42554643.990000002</v>
      </c>
      <c r="F86" s="94">
        <v>42554643.990000002</v>
      </c>
      <c r="G86" s="94">
        <v>8476877.0099999998</v>
      </c>
      <c r="H86" s="72">
        <f t="shared" si="1"/>
        <v>0.83388939142143148</v>
      </c>
    </row>
    <row r="87" spans="1:8" x14ac:dyDescent="0.3">
      <c r="A87" s="92" t="s">
        <v>333</v>
      </c>
      <c r="B87" s="93" t="s">
        <v>56</v>
      </c>
      <c r="C87" s="94">
        <v>21850097</v>
      </c>
      <c r="D87" s="94">
        <v>20955512</v>
      </c>
      <c r="E87" s="94">
        <v>18549990</v>
      </c>
      <c r="F87" s="94">
        <v>17112107</v>
      </c>
      <c r="G87" s="94">
        <v>2405522</v>
      </c>
      <c r="H87" s="72">
        <f t="shared" si="1"/>
        <v>0.8852081495312546</v>
      </c>
    </row>
    <row r="88" spans="1:8" x14ac:dyDescent="0.3">
      <c r="A88" s="92" t="s">
        <v>345</v>
      </c>
      <c r="B88" s="93" t="s">
        <v>56</v>
      </c>
      <c r="C88" s="94">
        <v>5087709</v>
      </c>
      <c r="D88" s="94">
        <v>4494060</v>
      </c>
      <c r="E88" s="94">
        <v>3249480.12</v>
      </c>
      <c r="F88" s="94">
        <v>3249480.12</v>
      </c>
      <c r="G88" s="94">
        <v>1244579.8799999999</v>
      </c>
      <c r="H88" s="72">
        <f t="shared" si="1"/>
        <v>0.72306113403025329</v>
      </c>
    </row>
    <row r="89" spans="1:8" x14ac:dyDescent="0.3">
      <c r="A89" s="92" t="s">
        <v>364</v>
      </c>
      <c r="B89" s="93" t="s">
        <v>56</v>
      </c>
      <c r="C89" s="94">
        <v>5182834</v>
      </c>
      <c r="D89" s="94">
        <v>4676199</v>
      </c>
      <c r="E89" s="94">
        <v>3747099.56</v>
      </c>
      <c r="F89" s="94">
        <v>3361285.56</v>
      </c>
      <c r="G89" s="94">
        <v>929099.44</v>
      </c>
      <c r="H89" s="72">
        <f t="shared" si="1"/>
        <v>0.80131310921541188</v>
      </c>
    </row>
    <row r="90" spans="1:8" x14ac:dyDescent="0.3">
      <c r="A90" s="92" t="s">
        <v>374</v>
      </c>
      <c r="B90" s="93" t="s">
        <v>56</v>
      </c>
      <c r="C90" s="94">
        <v>6568312</v>
      </c>
      <c r="D90" s="94">
        <v>6255178</v>
      </c>
      <c r="E90" s="94">
        <v>5094170.9400000004</v>
      </c>
      <c r="F90" s="94">
        <v>4620674</v>
      </c>
      <c r="G90" s="94">
        <v>1161007.06</v>
      </c>
      <c r="H90" s="72">
        <f t="shared" si="1"/>
        <v>0.81439264238363807</v>
      </c>
    </row>
    <row r="91" spans="1:8" x14ac:dyDescent="0.3">
      <c r="A91" s="92" t="s">
        <v>384</v>
      </c>
      <c r="B91" s="93" t="s">
        <v>56</v>
      </c>
      <c r="C91" s="94">
        <v>2947520</v>
      </c>
      <c r="D91" s="94">
        <v>3029526</v>
      </c>
      <c r="E91" s="94">
        <v>3029526</v>
      </c>
      <c r="F91" s="94">
        <v>2947520</v>
      </c>
      <c r="G91" s="95">
        <v>0</v>
      </c>
      <c r="H91" s="72">
        <f t="shared" si="1"/>
        <v>1</v>
      </c>
    </row>
    <row r="92" spans="1:8" x14ac:dyDescent="0.3">
      <c r="A92" s="92" t="s">
        <v>393</v>
      </c>
      <c r="B92" s="93" t="s">
        <v>56</v>
      </c>
      <c r="C92" s="94">
        <v>1415662</v>
      </c>
      <c r="D92" s="94">
        <v>1378717</v>
      </c>
      <c r="E92" s="94">
        <v>1144685.05</v>
      </c>
      <c r="F92" s="94">
        <v>1037522.39</v>
      </c>
      <c r="G92" s="94">
        <v>234031.95</v>
      </c>
      <c r="H92" s="72">
        <f t="shared" si="1"/>
        <v>0.83025381568516243</v>
      </c>
    </row>
    <row r="93" spans="1:8" x14ac:dyDescent="0.3">
      <c r="A93" s="92" t="s">
        <v>401</v>
      </c>
      <c r="B93" s="93" t="s">
        <v>56</v>
      </c>
      <c r="C93" s="94">
        <v>19254153</v>
      </c>
      <c r="D93" s="94">
        <v>19156273</v>
      </c>
      <c r="E93" s="94">
        <v>15036000</v>
      </c>
      <c r="F93" s="94">
        <v>15036000</v>
      </c>
      <c r="G93" s="94">
        <v>363000</v>
      </c>
      <c r="H93" s="72">
        <f t="shared" si="1"/>
        <v>0.78491259756007858</v>
      </c>
    </row>
    <row r="94" spans="1:8" x14ac:dyDescent="0.3">
      <c r="A94" s="92" t="s">
        <v>413</v>
      </c>
      <c r="B94" s="93" t="s">
        <v>56</v>
      </c>
      <c r="C94" s="94">
        <v>58547663</v>
      </c>
      <c r="D94" s="94">
        <v>57711491</v>
      </c>
      <c r="E94" s="94">
        <v>45790904</v>
      </c>
      <c r="F94" s="94">
        <v>45790904</v>
      </c>
      <c r="G94" s="94">
        <v>795000</v>
      </c>
      <c r="H94" s="72">
        <f t="shared" si="1"/>
        <v>0.79344517368300194</v>
      </c>
    </row>
    <row r="95" spans="1:8" x14ac:dyDescent="0.3">
      <c r="A95" s="92" t="s">
        <v>433</v>
      </c>
      <c r="B95" s="93" t="s">
        <v>56</v>
      </c>
      <c r="C95" s="94">
        <v>70809488</v>
      </c>
      <c r="D95" s="94">
        <v>68354409</v>
      </c>
      <c r="E95" s="94">
        <v>57430755</v>
      </c>
      <c r="F95" s="94">
        <v>57430755</v>
      </c>
      <c r="G95" s="95">
        <v>0</v>
      </c>
      <c r="H95" s="72">
        <f t="shared" si="1"/>
        <v>0.84019093779305443</v>
      </c>
    </row>
    <row r="96" spans="1:8" x14ac:dyDescent="0.3">
      <c r="A96" s="92" t="s">
        <v>444</v>
      </c>
      <c r="B96" s="93" t="s">
        <v>56</v>
      </c>
      <c r="C96" s="94">
        <v>55855059</v>
      </c>
      <c r="D96" s="94">
        <v>51417916</v>
      </c>
      <c r="E96" s="94">
        <v>42599102</v>
      </c>
      <c r="F96" s="94">
        <v>42599102</v>
      </c>
      <c r="G96" s="94">
        <v>8818814</v>
      </c>
      <c r="H96" s="72">
        <f t="shared" si="1"/>
        <v>0.82848752563211625</v>
      </c>
    </row>
    <row r="97" spans="1:8" x14ac:dyDescent="0.3">
      <c r="A97" s="92" t="s">
        <v>456</v>
      </c>
      <c r="B97" s="93" t="s">
        <v>56</v>
      </c>
      <c r="C97" s="94">
        <v>59566222</v>
      </c>
      <c r="D97" s="94">
        <v>58215343</v>
      </c>
      <c r="E97" s="94">
        <v>47049409</v>
      </c>
      <c r="F97" s="94">
        <v>47049409</v>
      </c>
      <c r="G97" s="94">
        <v>11165934</v>
      </c>
      <c r="H97" s="72">
        <f t="shared" si="1"/>
        <v>0.80819602832194937</v>
      </c>
    </row>
    <row r="98" spans="1:8" x14ac:dyDescent="0.3">
      <c r="A98" s="92" t="s">
        <v>469</v>
      </c>
      <c r="B98" s="93" t="s">
        <v>56</v>
      </c>
      <c r="C98" s="94">
        <v>33847360</v>
      </c>
      <c r="D98" s="94">
        <v>31230876</v>
      </c>
      <c r="E98" s="94">
        <v>27021084.52</v>
      </c>
      <c r="F98" s="94">
        <v>24470494.52</v>
      </c>
      <c r="G98" s="94">
        <v>4209791.4800000004</v>
      </c>
      <c r="H98" s="72">
        <f t="shared" si="1"/>
        <v>0.8652041819127968</v>
      </c>
    </row>
    <row r="99" spans="1:8" x14ac:dyDescent="0.3">
      <c r="A99" s="92" t="s">
        <v>487</v>
      </c>
      <c r="B99" s="93" t="s">
        <v>56</v>
      </c>
      <c r="C99" s="94">
        <v>44666858</v>
      </c>
      <c r="D99" s="94">
        <v>43030691</v>
      </c>
      <c r="E99" s="94">
        <v>37901575.960000001</v>
      </c>
      <c r="F99" s="94">
        <v>33194673.48</v>
      </c>
      <c r="G99" s="94">
        <v>5129115.04</v>
      </c>
      <c r="H99" s="72">
        <f t="shared" si="1"/>
        <v>0.88080333081334905</v>
      </c>
    </row>
    <row r="100" spans="1:8" x14ac:dyDescent="0.3">
      <c r="A100" s="92" t="s">
        <v>498</v>
      </c>
      <c r="B100" s="93" t="s">
        <v>56</v>
      </c>
      <c r="C100" s="94">
        <v>4833177</v>
      </c>
      <c r="D100" s="94">
        <v>4750083</v>
      </c>
      <c r="E100" s="94">
        <v>4117728.71</v>
      </c>
      <c r="F100" s="94">
        <v>3766487.43</v>
      </c>
      <c r="G100" s="94">
        <v>632354.29</v>
      </c>
      <c r="H100" s="72">
        <f t="shared" si="1"/>
        <v>0.8668751072349683</v>
      </c>
    </row>
    <row r="101" spans="1:8" x14ac:dyDescent="0.3">
      <c r="A101" s="92" t="s">
        <v>514</v>
      </c>
      <c r="B101" s="93" t="s">
        <v>56</v>
      </c>
      <c r="C101" s="94">
        <v>5929797</v>
      </c>
      <c r="D101" s="94">
        <v>5951299</v>
      </c>
      <c r="E101" s="94">
        <v>4612793</v>
      </c>
      <c r="F101" s="94">
        <v>4612793</v>
      </c>
      <c r="G101" s="94">
        <v>21502</v>
      </c>
      <c r="H101" s="72">
        <f t="shared" si="1"/>
        <v>0.77509011057921973</v>
      </c>
    </row>
    <row r="102" spans="1:8" x14ac:dyDescent="0.3">
      <c r="A102" s="92" t="s">
        <v>524</v>
      </c>
      <c r="B102" s="93" t="s">
        <v>56</v>
      </c>
      <c r="C102" s="94">
        <v>47005032</v>
      </c>
      <c r="D102" s="94">
        <v>46031888</v>
      </c>
      <c r="E102" s="94">
        <v>38621807</v>
      </c>
      <c r="F102" s="94">
        <v>35247290</v>
      </c>
      <c r="G102" s="94">
        <v>7410081</v>
      </c>
      <c r="H102" s="72">
        <f t="shared" si="1"/>
        <v>0.83902287475152004</v>
      </c>
    </row>
    <row r="103" spans="1:8" x14ac:dyDescent="0.3">
      <c r="A103" s="92" t="s">
        <v>536</v>
      </c>
      <c r="B103" s="93" t="s">
        <v>56</v>
      </c>
      <c r="C103" s="94">
        <v>18904161</v>
      </c>
      <c r="D103" s="94">
        <v>17727329</v>
      </c>
      <c r="E103" s="94">
        <v>13411229.140000001</v>
      </c>
      <c r="F103" s="94">
        <v>10996544.93</v>
      </c>
      <c r="G103" s="94">
        <v>4316099.8600000003</v>
      </c>
      <c r="H103" s="72">
        <f t="shared" si="1"/>
        <v>0.75652847307115478</v>
      </c>
    </row>
    <row r="104" spans="1:8" x14ac:dyDescent="0.3">
      <c r="A104" s="92" t="s">
        <v>57</v>
      </c>
      <c r="B104" s="93" t="s">
        <v>58</v>
      </c>
      <c r="C104" s="94">
        <v>36733883</v>
      </c>
      <c r="D104" s="94">
        <v>37045354</v>
      </c>
      <c r="E104" s="94">
        <v>31500611</v>
      </c>
      <c r="F104" s="94">
        <v>31500611</v>
      </c>
      <c r="G104" s="94">
        <v>820500</v>
      </c>
      <c r="H104" s="72">
        <f t="shared" si="1"/>
        <v>0.85032554959523399</v>
      </c>
    </row>
    <row r="105" spans="1:8" x14ac:dyDescent="0.3">
      <c r="A105" s="92" t="s">
        <v>282</v>
      </c>
      <c r="B105" s="93" t="s">
        <v>58</v>
      </c>
      <c r="C105" s="94">
        <v>8146834</v>
      </c>
      <c r="D105" s="94">
        <v>7696874</v>
      </c>
      <c r="E105" s="94">
        <v>6491777</v>
      </c>
      <c r="F105" s="94">
        <v>6491777</v>
      </c>
      <c r="G105" s="95">
        <v>0</v>
      </c>
      <c r="H105" s="72">
        <f t="shared" si="1"/>
        <v>0.84343033288579239</v>
      </c>
    </row>
    <row r="106" spans="1:8" x14ac:dyDescent="0.3">
      <c r="A106" s="92" t="s">
        <v>311</v>
      </c>
      <c r="B106" s="93" t="s">
        <v>58</v>
      </c>
      <c r="C106" s="94">
        <v>27402294</v>
      </c>
      <c r="D106" s="94">
        <v>25515761</v>
      </c>
      <c r="E106" s="94">
        <v>21277322.02</v>
      </c>
      <c r="F106" s="94">
        <v>21277322.02</v>
      </c>
      <c r="G106" s="94">
        <v>4238438.9800000004</v>
      </c>
      <c r="H106" s="72">
        <f t="shared" si="1"/>
        <v>0.83388937606054547</v>
      </c>
    </row>
    <row r="107" spans="1:8" x14ac:dyDescent="0.3">
      <c r="A107" s="92" t="s">
        <v>334</v>
      </c>
      <c r="B107" s="93" t="s">
        <v>58</v>
      </c>
      <c r="C107" s="94">
        <v>10925049</v>
      </c>
      <c r="D107" s="94">
        <v>10477757</v>
      </c>
      <c r="E107" s="94">
        <v>9274981</v>
      </c>
      <c r="F107" s="94">
        <v>8556037</v>
      </c>
      <c r="G107" s="94">
        <v>1202776</v>
      </c>
      <c r="H107" s="72">
        <f t="shared" si="1"/>
        <v>0.88520672888290886</v>
      </c>
    </row>
    <row r="108" spans="1:8" x14ac:dyDescent="0.3">
      <c r="A108" s="92" t="s">
        <v>346</v>
      </c>
      <c r="B108" s="93" t="s">
        <v>58</v>
      </c>
      <c r="C108" s="94">
        <v>2543855</v>
      </c>
      <c r="D108" s="94">
        <v>2247031</v>
      </c>
      <c r="E108" s="94">
        <v>1624740.06</v>
      </c>
      <c r="F108" s="94">
        <v>1624740.06</v>
      </c>
      <c r="G108" s="94">
        <v>622290.93999999994</v>
      </c>
      <c r="H108" s="72">
        <f t="shared" si="1"/>
        <v>0.72306081224513596</v>
      </c>
    </row>
    <row r="109" spans="1:8" x14ac:dyDescent="0.3">
      <c r="A109" s="92" t="s">
        <v>365</v>
      </c>
      <c r="B109" s="93" t="s">
        <v>58</v>
      </c>
      <c r="C109" s="94">
        <v>2591417</v>
      </c>
      <c r="D109" s="94">
        <v>2338099</v>
      </c>
      <c r="E109" s="94">
        <v>1873552.28</v>
      </c>
      <c r="F109" s="94">
        <v>1680645.28</v>
      </c>
      <c r="G109" s="94">
        <v>464546.72</v>
      </c>
      <c r="H109" s="72">
        <f t="shared" si="1"/>
        <v>0.80131434982008887</v>
      </c>
    </row>
    <row r="110" spans="1:8" x14ac:dyDescent="0.3">
      <c r="A110" s="92" t="s">
        <v>375</v>
      </c>
      <c r="B110" s="93" t="s">
        <v>58</v>
      </c>
      <c r="C110" s="94">
        <v>3284156</v>
      </c>
      <c r="D110" s="94">
        <v>3127589</v>
      </c>
      <c r="E110" s="94">
        <v>2686182.32</v>
      </c>
      <c r="F110" s="94">
        <v>2376956</v>
      </c>
      <c r="G110" s="94">
        <v>441406.68</v>
      </c>
      <c r="H110" s="72">
        <f t="shared" si="1"/>
        <v>0.8588667884431106</v>
      </c>
    </row>
    <row r="111" spans="1:8" x14ac:dyDescent="0.3">
      <c r="A111" s="92" t="s">
        <v>385</v>
      </c>
      <c r="B111" s="93" t="s">
        <v>58</v>
      </c>
      <c r="C111" s="94">
        <v>1473760</v>
      </c>
      <c r="D111" s="94">
        <v>1514763</v>
      </c>
      <c r="E111" s="94">
        <v>1494646</v>
      </c>
      <c r="F111" s="94">
        <v>1384193</v>
      </c>
      <c r="G111" s="94">
        <v>20117</v>
      </c>
      <c r="H111" s="72">
        <f t="shared" si="1"/>
        <v>0.9867193745820303</v>
      </c>
    </row>
    <row r="112" spans="1:8" x14ac:dyDescent="0.3">
      <c r="A112" s="92" t="s">
        <v>394</v>
      </c>
      <c r="B112" s="93" t="s">
        <v>58</v>
      </c>
      <c r="C112" s="94">
        <v>707831</v>
      </c>
      <c r="D112" s="94">
        <v>689359</v>
      </c>
      <c r="E112" s="94">
        <v>597608.52</v>
      </c>
      <c r="F112" s="94">
        <v>544027.18999999994</v>
      </c>
      <c r="G112" s="94">
        <v>91750.48</v>
      </c>
      <c r="H112" s="72">
        <f t="shared" si="1"/>
        <v>0.86690464620031071</v>
      </c>
    </row>
    <row r="113" spans="1:8" x14ac:dyDescent="0.3">
      <c r="A113" s="92" t="s">
        <v>402</v>
      </c>
      <c r="B113" s="93" t="s">
        <v>58</v>
      </c>
      <c r="C113" s="94">
        <v>9627077</v>
      </c>
      <c r="D113" s="94">
        <v>9578137</v>
      </c>
      <c r="E113" s="94">
        <v>7517988</v>
      </c>
      <c r="F113" s="94">
        <v>7517988</v>
      </c>
      <c r="G113" s="94">
        <v>181500</v>
      </c>
      <c r="H113" s="72">
        <f t="shared" si="1"/>
        <v>0.78491130373265694</v>
      </c>
    </row>
    <row r="114" spans="1:8" x14ac:dyDescent="0.3">
      <c r="A114" s="92" t="s">
        <v>414</v>
      </c>
      <c r="B114" s="93" t="s">
        <v>58</v>
      </c>
      <c r="C114" s="94">
        <v>29273832</v>
      </c>
      <c r="D114" s="94">
        <v>28855746</v>
      </c>
      <c r="E114" s="94">
        <v>22895432</v>
      </c>
      <c r="F114" s="94">
        <v>22895432</v>
      </c>
      <c r="G114" s="94">
        <v>397500</v>
      </c>
      <c r="H114" s="72">
        <f t="shared" si="1"/>
        <v>0.79344446683166669</v>
      </c>
    </row>
    <row r="115" spans="1:8" x14ac:dyDescent="0.3">
      <c r="A115" s="92" t="s">
        <v>434</v>
      </c>
      <c r="B115" s="93" t="s">
        <v>58</v>
      </c>
      <c r="C115" s="94">
        <v>35404744</v>
      </c>
      <c r="D115" s="94">
        <v>34177205</v>
      </c>
      <c r="E115" s="94">
        <v>28715340</v>
      </c>
      <c r="F115" s="94">
        <v>28715340</v>
      </c>
      <c r="G115" s="95">
        <v>0</v>
      </c>
      <c r="H115" s="72">
        <f t="shared" si="1"/>
        <v>0.84018982827881916</v>
      </c>
    </row>
    <row r="116" spans="1:8" x14ac:dyDescent="0.3">
      <c r="A116" s="92" t="s">
        <v>445</v>
      </c>
      <c r="B116" s="93" t="s">
        <v>58</v>
      </c>
      <c r="C116" s="94">
        <v>27927530</v>
      </c>
      <c r="D116" s="94">
        <v>25708959</v>
      </c>
      <c r="E116" s="94">
        <v>21299544</v>
      </c>
      <c r="F116" s="94">
        <v>21299544</v>
      </c>
      <c r="G116" s="94">
        <v>4409415</v>
      </c>
      <c r="H116" s="72">
        <f t="shared" si="1"/>
        <v>0.82848722112785667</v>
      </c>
    </row>
    <row r="117" spans="1:8" x14ac:dyDescent="0.3">
      <c r="A117" s="92" t="s">
        <v>457</v>
      </c>
      <c r="B117" s="93" t="s">
        <v>58</v>
      </c>
      <c r="C117" s="94">
        <v>29783111</v>
      </c>
      <c r="D117" s="94">
        <v>29107671</v>
      </c>
      <c r="E117" s="94">
        <v>23479314</v>
      </c>
      <c r="F117" s="94">
        <v>23479314</v>
      </c>
      <c r="G117" s="94">
        <v>5628357</v>
      </c>
      <c r="H117" s="72">
        <f t="shared" si="1"/>
        <v>0.80663664227893739</v>
      </c>
    </row>
    <row r="118" spans="1:8" x14ac:dyDescent="0.3">
      <c r="A118" s="92" t="s">
        <v>470</v>
      </c>
      <c r="B118" s="93" t="s">
        <v>58</v>
      </c>
      <c r="C118" s="94">
        <v>16923680</v>
      </c>
      <c r="D118" s="94">
        <v>15615438</v>
      </c>
      <c r="E118" s="94">
        <v>14008500.199999999</v>
      </c>
      <c r="F118" s="94">
        <v>12733206.199999999</v>
      </c>
      <c r="G118" s="94">
        <v>1606937.8</v>
      </c>
      <c r="H118" s="72">
        <f t="shared" si="1"/>
        <v>0.89709300501209122</v>
      </c>
    </row>
    <row r="119" spans="1:8" x14ac:dyDescent="0.3">
      <c r="A119" s="92" t="s">
        <v>488</v>
      </c>
      <c r="B119" s="93" t="s">
        <v>58</v>
      </c>
      <c r="C119" s="94">
        <v>22333429</v>
      </c>
      <c r="D119" s="94">
        <v>21515346</v>
      </c>
      <c r="E119" s="94">
        <v>18950775.989999998</v>
      </c>
      <c r="F119" s="94">
        <v>16597335.74</v>
      </c>
      <c r="G119" s="94">
        <v>2564570.0099999998</v>
      </c>
      <c r="H119" s="72">
        <f t="shared" si="1"/>
        <v>0.8808027530675081</v>
      </c>
    </row>
    <row r="120" spans="1:8" x14ac:dyDescent="0.3">
      <c r="A120" s="92" t="s">
        <v>499</v>
      </c>
      <c r="B120" s="93" t="s">
        <v>58</v>
      </c>
      <c r="C120" s="94">
        <v>2416589</v>
      </c>
      <c r="D120" s="94">
        <v>2375041</v>
      </c>
      <c r="E120" s="94">
        <v>2057440.96</v>
      </c>
      <c r="F120" s="94">
        <v>1881820.32</v>
      </c>
      <c r="G120" s="94">
        <v>317600.03999999998</v>
      </c>
      <c r="H120" s="72">
        <f t="shared" si="1"/>
        <v>0.86627597586736393</v>
      </c>
    </row>
    <row r="121" spans="1:8" x14ac:dyDescent="0.3">
      <c r="A121" s="92" t="s">
        <v>515</v>
      </c>
      <c r="B121" s="93" t="s">
        <v>58</v>
      </c>
      <c r="C121" s="94">
        <v>2964899</v>
      </c>
      <c r="D121" s="94">
        <v>2975649</v>
      </c>
      <c r="E121" s="94">
        <v>2306391</v>
      </c>
      <c r="F121" s="94">
        <v>2306391</v>
      </c>
      <c r="G121" s="94">
        <v>10750</v>
      </c>
      <c r="H121" s="72">
        <f t="shared" si="1"/>
        <v>0.77508839248177452</v>
      </c>
    </row>
    <row r="122" spans="1:8" x14ac:dyDescent="0.3">
      <c r="A122" s="92" t="s">
        <v>525</v>
      </c>
      <c r="B122" s="93" t="s">
        <v>58</v>
      </c>
      <c r="C122" s="94">
        <v>23502516</v>
      </c>
      <c r="D122" s="94">
        <v>23015944</v>
      </c>
      <c r="E122" s="94">
        <v>19310885</v>
      </c>
      <c r="F122" s="94">
        <v>17623635</v>
      </c>
      <c r="G122" s="94">
        <v>3705059</v>
      </c>
      <c r="H122" s="72">
        <f t="shared" si="1"/>
        <v>0.83902207096089565</v>
      </c>
    </row>
    <row r="123" spans="1:8" x14ac:dyDescent="0.3">
      <c r="A123" s="92" t="s">
        <v>537</v>
      </c>
      <c r="B123" s="93" t="s">
        <v>58</v>
      </c>
      <c r="C123" s="94">
        <v>9452081</v>
      </c>
      <c r="D123" s="94">
        <v>8863665</v>
      </c>
      <c r="E123" s="94">
        <v>7245938.0700000003</v>
      </c>
      <c r="F123" s="94">
        <v>6038594.9699999997</v>
      </c>
      <c r="G123" s="94">
        <v>1617726.93</v>
      </c>
      <c r="H123" s="72">
        <f t="shared" si="1"/>
        <v>0.81748780780862096</v>
      </c>
    </row>
    <row r="124" spans="1:8" x14ac:dyDescent="0.3">
      <c r="A124" s="92" t="s">
        <v>312</v>
      </c>
      <c r="B124" s="93" t="s">
        <v>313</v>
      </c>
      <c r="C124" s="94">
        <v>85000000</v>
      </c>
      <c r="D124" s="94">
        <v>81000000</v>
      </c>
      <c r="E124" s="94">
        <v>49032611.399999999</v>
      </c>
      <c r="F124" s="94">
        <v>49032611.399999999</v>
      </c>
      <c r="G124" s="94">
        <v>31967388.600000001</v>
      </c>
      <c r="H124" s="72">
        <f t="shared" si="1"/>
        <v>0.60534088148148146</v>
      </c>
    </row>
    <row r="125" spans="1:8" x14ac:dyDescent="0.3">
      <c r="A125" s="92" t="s">
        <v>59</v>
      </c>
      <c r="B125" s="93" t="s">
        <v>60</v>
      </c>
      <c r="C125" s="94">
        <v>85000000</v>
      </c>
      <c r="D125" s="94">
        <v>82500000</v>
      </c>
      <c r="E125" s="94">
        <v>71226791.459999993</v>
      </c>
      <c r="F125" s="94">
        <v>57257792.310000002</v>
      </c>
      <c r="G125" s="95">
        <v>0</v>
      </c>
      <c r="H125" s="72">
        <f t="shared" si="1"/>
        <v>0.86335504799999996</v>
      </c>
    </row>
    <row r="126" spans="1:8" x14ac:dyDescent="0.3">
      <c r="A126" s="92" t="s">
        <v>335</v>
      </c>
      <c r="B126" s="93" t="s">
        <v>60</v>
      </c>
      <c r="C126" s="94">
        <v>10000000</v>
      </c>
      <c r="D126" s="94">
        <v>10000000</v>
      </c>
      <c r="E126" s="94">
        <v>7742636.71</v>
      </c>
      <c r="F126" s="94">
        <v>7742636.71</v>
      </c>
      <c r="G126" s="94">
        <v>2257363.29</v>
      </c>
      <c r="H126" s="72">
        <f t="shared" si="1"/>
        <v>0.77426367100000004</v>
      </c>
    </row>
    <row r="127" spans="1:8" x14ac:dyDescent="0.3">
      <c r="A127" s="92" t="s">
        <v>347</v>
      </c>
      <c r="B127" s="93" t="s">
        <v>348</v>
      </c>
      <c r="C127" s="94">
        <v>600000</v>
      </c>
      <c r="D127" s="94">
        <v>3100000</v>
      </c>
      <c r="E127" s="94">
        <v>2184225.85</v>
      </c>
      <c r="F127" s="94">
        <v>2184225.85</v>
      </c>
      <c r="G127" s="94">
        <v>915774.15</v>
      </c>
      <c r="H127" s="72">
        <f t="shared" si="1"/>
        <v>0.7045889838709678</v>
      </c>
    </row>
    <row r="128" spans="1:8" x14ac:dyDescent="0.3">
      <c r="A128" s="92" t="s">
        <v>366</v>
      </c>
      <c r="B128" s="93" t="s">
        <v>60</v>
      </c>
      <c r="C128" s="94">
        <v>3500000</v>
      </c>
      <c r="D128" s="94">
        <v>3500000</v>
      </c>
      <c r="E128" s="94">
        <v>1716131.09</v>
      </c>
      <c r="F128" s="94">
        <v>1716131.09</v>
      </c>
      <c r="G128" s="94">
        <v>1783868.91</v>
      </c>
      <c r="H128" s="72">
        <f t="shared" si="1"/>
        <v>0.4903231685714286</v>
      </c>
    </row>
    <row r="129" spans="1:9" x14ac:dyDescent="0.3">
      <c r="A129" s="92" t="s">
        <v>376</v>
      </c>
      <c r="B129" s="93" t="s">
        <v>60</v>
      </c>
      <c r="C129" s="94">
        <v>4700000</v>
      </c>
      <c r="D129" s="94">
        <v>3722762</v>
      </c>
      <c r="E129" s="94">
        <v>2608488.36</v>
      </c>
      <c r="F129" s="94">
        <v>2608488.36</v>
      </c>
      <c r="G129" s="94">
        <v>1114273.6399999999</v>
      </c>
      <c r="H129" s="72">
        <f t="shared" si="1"/>
        <v>0.70068630763932793</v>
      </c>
    </row>
    <row r="130" spans="1:9" x14ac:dyDescent="0.3">
      <c r="A130" s="92" t="s">
        <v>748</v>
      </c>
      <c r="B130" s="93" t="s">
        <v>60</v>
      </c>
      <c r="C130" s="94">
        <v>1800000</v>
      </c>
      <c r="D130" s="94">
        <v>1800000</v>
      </c>
      <c r="E130" s="94">
        <v>900957</v>
      </c>
      <c r="F130" s="94">
        <v>900957</v>
      </c>
      <c r="G130" s="94">
        <v>899043</v>
      </c>
      <c r="H130" s="72">
        <f t="shared" si="1"/>
        <v>0.50053166666666671</v>
      </c>
    </row>
    <row r="131" spans="1:9" x14ac:dyDescent="0.3">
      <c r="A131" s="92" t="s">
        <v>446</v>
      </c>
      <c r="B131" s="93" t="s">
        <v>60</v>
      </c>
      <c r="C131" s="94">
        <v>15000000</v>
      </c>
      <c r="D131" s="94">
        <v>10500000</v>
      </c>
      <c r="E131" s="94">
        <v>5745042.9900000002</v>
      </c>
      <c r="F131" s="94">
        <v>5745042.9900000002</v>
      </c>
      <c r="G131" s="94">
        <v>4754957.01</v>
      </c>
      <c r="H131" s="72">
        <f t="shared" si="1"/>
        <v>0.5471469514285715</v>
      </c>
    </row>
    <row r="132" spans="1:9" x14ac:dyDescent="0.3">
      <c r="A132" s="92" t="s">
        <v>458</v>
      </c>
      <c r="B132" s="93" t="s">
        <v>348</v>
      </c>
      <c r="C132" s="94">
        <v>12400000</v>
      </c>
      <c r="D132" s="94">
        <v>8000000</v>
      </c>
      <c r="E132" s="94">
        <v>7067233.0499999998</v>
      </c>
      <c r="F132" s="94">
        <v>7067233.0499999998</v>
      </c>
      <c r="G132" s="94">
        <v>932766.95</v>
      </c>
      <c r="H132" s="72">
        <f t="shared" si="1"/>
        <v>0.88340413124999995</v>
      </c>
    </row>
    <row r="133" spans="1:9" x14ac:dyDescent="0.3">
      <c r="A133" s="92" t="s">
        <v>471</v>
      </c>
      <c r="B133" s="93" t="s">
        <v>60</v>
      </c>
      <c r="C133" s="94">
        <v>16000000</v>
      </c>
      <c r="D133" s="94">
        <v>16000000</v>
      </c>
      <c r="E133" s="94">
        <v>16000000</v>
      </c>
      <c r="F133" s="94">
        <v>16000000</v>
      </c>
      <c r="G133" s="95">
        <v>0</v>
      </c>
      <c r="H133" s="72">
        <f t="shared" si="1"/>
        <v>1</v>
      </c>
    </row>
    <row r="134" spans="1:9" x14ac:dyDescent="0.3">
      <c r="A134" s="92" t="s">
        <v>489</v>
      </c>
      <c r="B134" s="93" t="s">
        <v>60</v>
      </c>
      <c r="C134" s="94">
        <v>14000000</v>
      </c>
      <c r="D134" s="94">
        <v>17900000</v>
      </c>
      <c r="E134" s="94">
        <v>17750458.5</v>
      </c>
      <c r="F134" s="94">
        <v>17750458.5</v>
      </c>
      <c r="G134" s="94">
        <v>149541.5</v>
      </c>
      <c r="H134" s="72">
        <f t="shared" ref="H134:H197" si="2">+E134/D134</f>
        <v>0.99164572625698322</v>
      </c>
    </row>
    <row r="135" spans="1:9" x14ac:dyDescent="0.3">
      <c r="A135" s="92" t="s">
        <v>500</v>
      </c>
      <c r="B135" s="93" t="s">
        <v>60</v>
      </c>
      <c r="C135" s="94">
        <v>4000000</v>
      </c>
      <c r="D135" s="94">
        <v>4000000</v>
      </c>
      <c r="E135" s="94">
        <v>1694606.13</v>
      </c>
      <c r="F135" s="94">
        <v>1694606.13</v>
      </c>
      <c r="G135" s="94">
        <v>2305393.87</v>
      </c>
      <c r="H135" s="72">
        <f t="shared" si="2"/>
        <v>0.42365153249999998</v>
      </c>
    </row>
    <row r="136" spans="1:9" x14ac:dyDescent="0.3">
      <c r="A136" s="92" t="s">
        <v>526</v>
      </c>
      <c r="B136" s="93" t="s">
        <v>60</v>
      </c>
      <c r="C136" s="94">
        <v>20000000</v>
      </c>
      <c r="D136" s="94">
        <v>20000000</v>
      </c>
      <c r="E136" s="94">
        <v>19450928.050000001</v>
      </c>
      <c r="F136" s="94">
        <v>19450928.050000001</v>
      </c>
      <c r="G136" s="94">
        <v>549071.94999999995</v>
      </c>
      <c r="H136" s="72">
        <f t="shared" si="2"/>
        <v>0.97254640250000002</v>
      </c>
    </row>
    <row r="137" spans="1:9" x14ac:dyDescent="0.3">
      <c r="A137" s="92" t="s">
        <v>538</v>
      </c>
      <c r="B137" s="93" t="s">
        <v>60</v>
      </c>
      <c r="C137" s="94">
        <v>8000000</v>
      </c>
      <c r="D137" s="94">
        <v>8000000</v>
      </c>
      <c r="E137" s="94">
        <v>3772224.97</v>
      </c>
      <c r="F137" s="94">
        <v>3772224.97</v>
      </c>
      <c r="G137" s="94">
        <v>4227775.03</v>
      </c>
      <c r="H137" s="72">
        <f t="shared" si="2"/>
        <v>0.47152812125000004</v>
      </c>
    </row>
    <row r="138" spans="1:9" x14ac:dyDescent="0.3">
      <c r="A138" s="92" t="s">
        <v>61</v>
      </c>
      <c r="B138" s="93" t="s">
        <v>62</v>
      </c>
      <c r="C138" s="94">
        <v>12303749932</v>
      </c>
      <c r="D138" s="94">
        <v>11916086676</v>
      </c>
      <c r="E138" s="94">
        <v>7903729393.0100002</v>
      </c>
      <c r="F138" s="94">
        <v>7486289734.4700003</v>
      </c>
      <c r="G138" s="94">
        <v>2531935584.2399998</v>
      </c>
      <c r="H138" s="72">
        <f t="shared" si="2"/>
        <v>0.66328230130524102</v>
      </c>
      <c r="I138" s="63"/>
    </row>
    <row r="139" spans="1:9" x14ac:dyDescent="0.3">
      <c r="A139" s="92" t="s">
        <v>63</v>
      </c>
      <c r="B139" s="93" t="s">
        <v>64</v>
      </c>
      <c r="C139" s="94">
        <v>914986074</v>
      </c>
      <c r="D139" s="94">
        <v>848777414</v>
      </c>
      <c r="E139" s="94">
        <v>475802579.00999999</v>
      </c>
      <c r="F139" s="94">
        <v>438004766.70999998</v>
      </c>
      <c r="G139" s="94">
        <v>102715223.06</v>
      </c>
      <c r="H139" s="72">
        <f t="shared" si="2"/>
        <v>0.56057403408946038</v>
      </c>
    </row>
    <row r="140" spans="1:9" x14ac:dyDescent="0.3">
      <c r="A140" s="92" t="s">
        <v>283</v>
      </c>
      <c r="B140" s="93" t="s">
        <v>284</v>
      </c>
      <c r="C140" s="94">
        <v>469395963</v>
      </c>
      <c r="D140" s="94">
        <v>459151481</v>
      </c>
      <c r="E140" s="94">
        <v>367485545.81999999</v>
      </c>
      <c r="F140" s="94">
        <v>358876156.06</v>
      </c>
      <c r="G140" s="94">
        <v>76299113.159999996</v>
      </c>
      <c r="H140" s="72">
        <f t="shared" si="2"/>
        <v>0.80035796687324634</v>
      </c>
    </row>
    <row r="141" spans="1:9" x14ac:dyDescent="0.3">
      <c r="A141" s="92" t="s">
        <v>314</v>
      </c>
      <c r="B141" s="93" t="s">
        <v>315</v>
      </c>
      <c r="C141" s="94">
        <v>158350000</v>
      </c>
      <c r="D141" s="94">
        <v>146170000</v>
      </c>
      <c r="E141" s="94">
        <v>19796882.25</v>
      </c>
      <c r="F141" s="94">
        <v>1286540.02</v>
      </c>
      <c r="G141" s="94">
        <v>792827.75</v>
      </c>
      <c r="H141" s="72">
        <f t="shared" si="2"/>
        <v>0.13543738284189641</v>
      </c>
    </row>
    <row r="142" spans="1:9" x14ac:dyDescent="0.3">
      <c r="A142" s="92" t="s">
        <v>65</v>
      </c>
      <c r="B142" s="93" t="s">
        <v>66</v>
      </c>
      <c r="C142" s="94">
        <v>125940111</v>
      </c>
      <c r="D142" s="94">
        <v>107555944</v>
      </c>
      <c r="E142" s="94">
        <v>74219661.939999998</v>
      </c>
      <c r="F142" s="94">
        <v>70978606.659999996</v>
      </c>
      <c r="G142" s="94">
        <v>25092281.600000001</v>
      </c>
      <c r="H142" s="72">
        <f t="shared" si="2"/>
        <v>0.6900563481642632</v>
      </c>
    </row>
    <row r="143" spans="1:9" x14ac:dyDescent="0.3">
      <c r="A143" s="92" t="s">
        <v>67</v>
      </c>
      <c r="B143" s="93" t="s">
        <v>68</v>
      </c>
      <c r="C143" s="94">
        <v>14300000</v>
      </c>
      <c r="D143" s="94">
        <v>10500000</v>
      </c>
      <c r="E143" s="94">
        <v>10000500</v>
      </c>
      <c r="F143" s="94">
        <v>2563474.9700000002</v>
      </c>
      <c r="G143" s="94">
        <v>499500</v>
      </c>
      <c r="H143" s="72">
        <f t="shared" si="2"/>
        <v>0.9524285714285714</v>
      </c>
    </row>
    <row r="144" spans="1:9" x14ac:dyDescent="0.3">
      <c r="A144" s="92" t="s">
        <v>69</v>
      </c>
      <c r="B144" s="93" t="s">
        <v>70</v>
      </c>
      <c r="C144" s="94">
        <v>147000000</v>
      </c>
      <c r="D144" s="94">
        <v>125399989</v>
      </c>
      <c r="E144" s="94">
        <v>4299989</v>
      </c>
      <c r="F144" s="94">
        <v>4299989</v>
      </c>
      <c r="G144" s="94">
        <v>31500.55</v>
      </c>
      <c r="H144" s="72">
        <f t="shared" si="2"/>
        <v>3.4290186420989237E-2</v>
      </c>
    </row>
    <row r="145" spans="1:8" x14ac:dyDescent="0.3">
      <c r="A145" s="92" t="s">
        <v>71</v>
      </c>
      <c r="B145" s="93" t="s">
        <v>72</v>
      </c>
      <c r="C145" s="94">
        <v>1160799886</v>
      </c>
      <c r="D145" s="94">
        <v>986736322</v>
      </c>
      <c r="E145" s="94">
        <v>735419871.08000004</v>
      </c>
      <c r="F145" s="94">
        <v>719110438.15999997</v>
      </c>
      <c r="G145" s="94">
        <v>158001733.00999999</v>
      </c>
      <c r="H145" s="72">
        <f t="shared" si="2"/>
        <v>0.74530536140535431</v>
      </c>
    </row>
    <row r="146" spans="1:8" x14ac:dyDescent="0.3">
      <c r="A146" s="92" t="s">
        <v>73</v>
      </c>
      <c r="B146" s="93" t="s">
        <v>74</v>
      </c>
      <c r="C146" s="94">
        <v>172812995</v>
      </c>
      <c r="D146" s="94">
        <v>137440195</v>
      </c>
      <c r="E146" s="94">
        <v>109879688.75</v>
      </c>
      <c r="F146" s="94">
        <v>109403404.75</v>
      </c>
      <c r="G146" s="94">
        <v>20735668.809999999</v>
      </c>
      <c r="H146" s="72">
        <f t="shared" si="2"/>
        <v>0.79947273612351899</v>
      </c>
    </row>
    <row r="147" spans="1:8" x14ac:dyDescent="0.3">
      <c r="A147" s="92" t="s">
        <v>75</v>
      </c>
      <c r="B147" s="93" t="s">
        <v>76</v>
      </c>
      <c r="C147" s="94">
        <v>433340350</v>
      </c>
      <c r="D147" s="94">
        <v>428895741</v>
      </c>
      <c r="E147" s="94">
        <v>371433940.33999997</v>
      </c>
      <c r="F147" s="94">
        <v>366993481.76999998</v>
      </c>
      <c r="G147" s="94">
        <v>46878449.259999998</v>
      </c>
      <c r="H147" s="72">
        <f t="shared" si="2"/>
        <v>0.866023848765614</v>
      </c>
    </row>
    <row r="148" spans="1:8" x14ac:dyDescent="0.3">
      <c r="A148" s="92" t="s">
        <v>77</v>
      </c>
      <c r="B148" s="93" t="s">
        <v>78</v>
      </c>
      <c r="C148" s="94">
        <v>3931800</v>
      </c>
      <c r="D148" s="94">
        <v>4750400</v>
      </c>
      <c r="E148" s="94">
        <v>2984928.81</v>
      </c>
      <c r="F148" s="94">
        <v>2984928.81</v>
      </c>
      <c r="G148" s="94">
        <v>1737078.94</v>
      </c>
      <c r="H148" s="72">
        <f t="shared" si="2"/>
        <v>0.62835315131357361</v>
      </c>
    </row>
    <row r="149" spans="1:8" x14ac:dyDescent="0.3">
      <c r="A149" s="92" t="s">
        <v>79</v>
      </c>
      <c r="B149" s="93" t="s">
        <v>80</v>
      </c>
      <c r="C149" s="94">
        <v>458274553</v>
      </c>
      <c r="D149" s="94">
        <v>338347306</v>
      </c>
      <c r="E149" s="94">
        <v>186700974.62</v>
      </c>
      <c r="F149" s="94">
        <v>182812720.81999999</v>
      </c>
      <c r="G149" s="94">
        <v>76130562.719999999</v>
      </c>
      <c r="H149" s="72">
        <f t="shared" si="2"/>
        <v>0.55180275211057839</v>
      </c>
    </row>
    <row r="150" spans="1:8" x14ac:dyDescent="0.3">
      <c r="A150" s="92" t="s">
        <v>81</v>
      </c>
      <c r="B150" s="93" t="s">
        <v>82</v>
      </c>
      <c r="C150" s="94">
        <v>92440188</v>
      </c>
      <c r="D150" s="94">
        <v>77302680</v>
      </c>
      <c r="E150" s="94">
        <v>64420338.560000002</v>
      </c>
      <c r="F150" s="94">
        <v>56915902.009999998</v>
      </c>
      <c r="G150" s="94">
        <v>12519973.279999999</v>
      </c>
      <c r="H150" s="72">
        <f t="shared" si="2"/>
        <v>0.83335194277869795</v>
      </c>
    </row>
    <row r="151" spans="1:8" x14ac:dyDescent="0.3">
      <c r="A151" s="92" t="s">
        <v>83</v>
      </c>
      <c r="B151" s="93" t="s">
        <v>84</v>
      </c>
      <c r="C151" s="94">
        <v>1407879558</v>
      </c>
      <c r="D151" s="94">
        <v>1174812020.53</v>
      </c>
      <c r="E151" s="94">
        <v>718467321.28999996</v>
      </c>
      <c r="F151" s="94">
        <v>667044132.71000004</v>
      </c>
      <c r="G151" s="94">
        <v>297944934.62</v>
      </c>
      <c r="H151" s="72">
        <f t="shared" si="2"/>
        <v>0.6115593888508849</v>
      </c>
    </row>
    <row r="152" spans="1:8" x14ac:dyDescent="0.3">
      <c r="A152" s="92" t="s">
        <v>85</v>
      </c>
      <c r="B152" s="93" t="s">
        <v>86</v>
      </c>
      <c r="C152" s="94">
        <v>124454000</v>
      </c>
      <c r="D152" s="94">
        <v>39583000</v>
      </c>
      <c r="E152" s="94">
        <v>22520359.399999999</v>
      </c>
      <c r="F152" s="94">
        <v>13168313.23</v>
      </c>
      <c r="G152" s="94">
        <v>8244261.3799999999</v>
      </c>
      <c r="H152" s="72">
        <f t="shared" si="2"/>
        <v>0.56894018644367528</v>
      </c>
    </row>
    <row r="153" spans="1:8" x14ac:dyDescent="0.3">
      <c r="A153" s="92" t="s">
        <v>316</v>
      </c>
      <c r="B153" s="93" t="s">
        <v>317</v>
      </c>
      <c r="C153" s="94">
        <v>52875000</v>
      </c>
      <c r="D153" s="94">
        <v>95097142</v>
      </c>
      <c r="E153" s="94">
        <v>51319359.420000002</v>
      </c>
      <c r="F153" s="94">
        <v>50221496.899999999</v>
      </c>
      <c r="G153" s="94">
        <v>7590062.6299999999</v>
      </c>
      <c r="H153" s="72">
        <f t="shared" si="2"/>
        <v>0.53965196367310386</v>
      </c>
    </row>
    <row r="154" spans="1:8" x14ac:dyDescent="0.3">
      <c r="A154" s="92" t="s">
        <v>87</v>
      </c>
      <c r="B154" s="93" t="s">
        <v>88</v>
      </c>
      <c r="C154" s="94">
        <v>106621356</v>
      </c>
      <c r="D154" s="94">
        <v>121607547</v>
      </c>
      <c r="E154" s="94">
        <v>45654305.729999997</v>
      </c>
      <c r="F154" s="94">
        <v>41041357.869999997</v>
      </c>
      <c r="G154" s="94">
        <v>42132763.890000001</v>
      </c>
      <c r="H154" s="72">
        <f t="shared" si="2"/>
        <v>0.37542329284875714</v>
      </c>
    </row>
    <row r="155" spans="1:8" x14ac:dyDescent="0.3">
      <c r="A155" s="92" t="s">
        <v>318</v>
      </c>
      <c r="B155" s="93" t="s">
        <v>319</v>
      </c>
      <c r="C155" s="94">
        <v>89164155</v>
      </c>
      <c r="D155" s="94">
        <v>86580000</v>
      </c>
      <c r="E155" s="94">
        <v>50333008.200000003</v>
      </c>
      <c r="F155" s="94">
        <v>47663505.240000002</v>
      </c>
      <c r="G155" s="94">
        <v>20153461.559999999</v>
      </c>
      <c r="H155" s="72">
        <f t="shared" si="2"/>
        <v>0.58134682605682608</v>
      </c>
    </row>
    <row r="156" spans="1:8" x14ac:dyDescent="0.3">
      <c r="A156" s="92" t="s">
        <v>320</v>
      </c>
      <c r="B156" s="93" t="s">
        <v>321</v>
      </c>
      <c r="C156" s="94">
        <v>29670000</v>
      </c>
      <c r="D156" s="94">
        <v>470000</v>
      </c>
      <c r="E156" s="94">
        <v>189287.63</v>
      </c>
      <c r="F156" s="95">
        <v>0</v>
      </c>
      <c r="G156" s="94">
        <v>280712.37</v>
      </c>
      <c r="H156" s="72">
        <f t="shared" si="2"/>
        <v>0.40273963829787235</v>
      </c>
    </row>
    <row r="157" spans="1:8" x14ac:dyDescent="0.3">
      <c r="A157" s="92" t="s">
        <v>89</v>
      </c>
      <c r="B157" s="93" t="s">
        <v>90</v>
      </c>
      <c r="C157" s="94">
        <v>208613329</v>
      </c>
      <c r="D157" s="94">
        <v>181840603</v>
      </c>
      <c r="E157" s="94">
        <v>76722007.819999993</v>
      </c>
      <c r="F157" s="94">
        <v>71156209.030000001</v>
      </c>
      <c r="G157" s="94">
        <v>88499011.120000005</v>
      </c>
      <c r="H157" s="72">
        <f t="shared" si="2"/>
        <v>0.42191901343397981</v>
      </c>
    </row>
    <row r="158" spans="1:8" x14ac:dyDescent="0.3">
      <c r="A158" s="92" t="s">
        <v>91</v>
      </c>
      <c r="B158" s="93" t="s">
        <v>92</v>
      </c>
      <c r="C158" s="94">
        <v>796481718</v>
      </c>
      <c r="D158" s="94">
        <v>649633728.52999997</v>
      </c>
      <c r="E158" s="94">
        <v>471728993.08999997</v>
      </c>
      <c r="F158" s="94">
        <v>443793250.44</v>
      </c>
      <c r="G158" s="94">
        <v>131044661.67</v>
      </c>
      <c r="H158" s="72">
        <f t="shared" si="2"/>
        <v>0.7261460918253656</v>
      </c>
    </row>
    <row r="159" spans="1:8" x14ac:dyDescent="0.3">
      <c r="A159" s="92" t="s">
        <v>93</v>
      </c>
      <c r="B159" s="93" t="s">
        <v>94</v>
      </c>
      <c r="C159" s="94">
        <v>6473972557</v>
      </c>
      <c r="D159" s="94">
        <v>6833720627</v>
      </c>
      <c r="E159" s="94">
        <v>4724055075.6599998</v>
      </c>
      <c r="F159" s="94">
        <v>4529427888.7299995</v>
      </c>
      <c r="G159" s="94">
        <v>1343815872.8399999</v>
      </c>
      <c r="H159" s="72">
        <f t="shared" si="2"/>
        <v>0.69128595292515749</v>
      </c>
    </row>
    <row r="160" spans="1:8" x14ac:dyDescent="0.3">
      <c r="A160" s="92" t="s">
        <v>322</v>
      </c>
      <c r="B160" s="93" t="s">
        <v>323</v>
      </c>
      <c r="C160" s="94">
        <v>1500000</v>
      </c>
      <c r="D160" s="94">
        <v>1500000</v>
      </c>
      <c r="E160" s="95">
        <v>0</v>
      </c>
      <c r="F160" s="95">
        <v>0</v>
      </c>
      <c r="G160" s="94">
        <v>1500000</v>
      </c>
      <c r="H160" s="72">
        <f t="shared" si="2"/>
        <v>0</v>
      </c>
    </row>
    <row r="161" spans="1:8" x14ac:dyDescent="0.3">
      <c r="A161" s="92" t="s">
        <v>285</v>
      </c>
      <c r="B161" s="93" t="s">
        <v>286</v>
      </c>
      <c r="C161" s="94">
        <v>25040000</v>
      </c>
      <c r="D161" s="94">
        <v>25040000</v>
      </c>
      <c r="E161" s="94">
        <v>11792962.5</v>
      </c>
      <c r="F161" s="94">
        <v>11792962.5</v>
      </c>
      <c r="G161" s="94">
        <v>13247037.5</v>
      </c>
      <c r="H161" s="72">
        <f t="shared" si="2"/>
        <v>0.47096495607028754</v>
      </c>
    </row>
    <row r="162" spans="1:8" x14ac:dyDescent="0.3">
      <c r="A162" s="92" t="s">
        <v>287</v>
      </c>
      <c r="B162" s="93" t="s">
        <v>288</v>
      </c>
      <c r="C162" s="94">
        <v>120000000</v>
      </c>
      <c r="D162" s="94">
        <v>113963000</v>
      </c>
      <c r="E162" s="94">
        <v>70443842.969999999</v>
      </c>
      <c r="F162" s="94">
        <v>70443842.969999999</v>
      </c>
      <c r="G162" s="94">
        <v>36579276.990000002</v>
      </c>
      <c r="H162" s="72">
        <f t="shared" si="2"/>
        <v>0.61812906794310429</v>
      </c>
    </row>
    <row r="163" spans="1:8" x14ac:dyDescent="0.3">
      <c r="A163" s="92" t="s">
        <v>95</v>
      </c>
      <c r="B163" s="93" t="s">
        <v>96</v>
      </c>
      <c r="C163" s="94">
        <v>295919359</v>
      </c>
      <c r="D163" s="94">
        <v>264794705</v>
      </c>
      <c r="E163" s="94">
        <v>86447964.099999994</v>
      </c>
      <c r="F163" s="94">
        <v>78763964.099999994</v>
      </c>
      <c r="G163" s="94">
        <v>62735398.409999996</v>
      </c>
      <c r="H163" s="72">
        <f t="shared" si="2"/>
        <v>0.32647164942365442</v>
      </c>
    </row>
    <row r="164" spans="1:8" x14ac:dyDescent="0.3">
      <c r="A164" s="92" t="s">
        <v>97</v>
      </c>
      <c r="B164" s="93" t="s">
        <v>98</v>
      </c>
      <c r="C164" s="94">
        <v>228259357</v>
      </c>
      <c r="D164" s="94">
        <v>188273432</v>
      </c>
      <c r="E164" s="94">
        <v>82300333.379999995</v>
      </c>
      <c r="F164" s="94">
        <v>78274429.340000004</v>
      </c>
      <c r="G164" s="94">
        <v>51858215.630000003</v>
      </c>
      <c r="H164" s="72">
        <f t="shared" si="2"/>
        <v>0.43713195486870393</v>
      </c>
    </row>
    <row r="165" spans="1:8" x14ac:dyDescent="0.3">
      <c r="A165" s="92" t="s">
        <v>99</v>
      </c>
      <c r="B165" s="93" t="s">
        <v>100</v>
      </c>
      <c r="C165" s="94">
        <v>3224728509</v>
      </c>
      <c r="D165" s="94">
        <v>3236110300</v>
      </c>
      <c r="E165" s="94">
        <v>2551088722.6199999</v>
      </c>
      <c r="F165" s="94">
        <v>2482112428.3000002</v>
      </c>
      <c r="G165" s="94">
        <v>430913461.80000001</v>
      </c>
      <c r="H165" s="72">
        <f t="shared" si="2"/>
        <v>0.7883194595128602</v>
      </c>
    </row>
    <row r="166" spans="1:8" x14ac:dyDescent="0.3">
      <c r="A166" s="92" t="s">
        <v>101</v>
      </c>
      <c r="B166" s="93" t="s">
        <v>102</v>
      </c>
      <c r="C166" s="94">
        <v>2578525332</v>
      </c>
      <c r="D166" s="94">
        <v>3004039190</v>
      </c>
      <c r="E166" s="94">
        <v>1921981250.0899999</v>
      </c>
      <c r="F166" s="94">
        <v>1808040261.52</v>
      </c>
      <c r="G166" s="94">
        <v>746982482.50999999</v>
      </c>
      <c r="H166" s="72">
        <f t="shared" si="2"/>
        <v>0.63979899346452929</v>
      </c>
    </row>
    <row r="167" spans="1:8" x14ac:dyDescent="0.3">
      <c r="A167" s="92" t="s">
        <v>103</v>
      </c>
      <c r="B167" s="93" t="s">
        <v>104</v>
      </c>
      <c r="C167" s="94">
        <v>504152994</v>
      </c>
      <c r="D167" s="94">
        <v>303248195</v>
      </c>
      <c r="E167" s="94">
        <v>191991668.21000001</v>
      </c>
      <c r="F167" s="94">
        <v>188686408.21000001</v>
      </c>
      <c r="G167" s="94">
        <v>65553267.07</v>
      </c>
      <c r="H167" s="72">
        <f t="shared" si="2"/>
        <v>0.63311726623797382</v>
      </c>
    </row>
    <row r="168" spans="1:8" x14ac:dyDescent="0.3">
      <c r="A168" s="92" t="s">
        <v>105</v>
      </c>
      <c r="B168" s="93" t="s">
        <v>106</v>
      </c>
      <c r="C168" s="94">
        <v>142945886</v>
      </c>
      <c r="D168" s="94">
        <v>70760886</v>
      </c>
      <c r="E168" s="94">
        <v>38073356.270000003</v>
      </c>
      <c r="F168" s="94">
        <v>34971506.270000003</v>
      </c>
      <c r="G168" s="94">
        <v>31750349.510000002</v>
      </c>
      <c r="H168" s="72">
        <f t="shared" si="2"/>
        <v>0.53805652278011329</v>
      </c>
    </row>
    <row r="169" spans="1:8" x14ac:dyDescent="0.3">
      <c r="A169" s="92" t="s">
        <v>107</v>
      </c>
      <c r="B169" s="93" t="s">
        <v>108</v>
      </c>
      <c r="C169" s="94">
        <v>248907108</v>
      </c>
      <c r="D169" s="94">
        <v>213347309</v>
      </c>
      <c r="E169" s="94">
        <v>141824367.87</v>
      </c>
      <c r="F169" s="94">
        <v>141620957.87</v>
      </c>
      <c r="G169" s="94">
        <v>30029761.59</v>
      </c>
      <c r="H169" s="72">
        <f t="shared" si="2"/>
        <v>0.66475817545933991</v>
      </c>
    </row>
    <row r="170" spans="1:8" x14ac:dyDescent="0.3">
      <c r="A170" s="92" t="s">
        <v>501</v>
      </c>
      <c r="B170" s="93" t="s">
        <v>502</v>
      </c>
      <c r="C170" s="94">
        <v>93000000</v>
      </c>
      <c r="D170" s="94">
        <v>11005209</v>
      </c>
      <c r="E170" s="94">
        <v>7887687.8300000001</v>
      </c>
      <c r="F170" s="94">
        <v>7887687.8300000001</v>
      </c>
      <c r="G170" s="94">
        <v>2229117.4700000002</v>
      </c>
      <c r="H170" s="72">
        <f t="shared" si="2"/>
        <v>0.71672312902008495</v>
      </c>
    </row>
    <row r="171" spans="1:8" x14ac:dyDescent="0.3">
      <c r="A171" s="92" t="s">
        <v>503</v>
      </c>
      <c r="B171" s="93" t="s">
        <v>504</v>
      </c>
      <c r="C171" s="94">
        <v>19300000</v>
      </c>
      <c r="D171" s="94">
        <v>8134791</v>
      </c>
      <c r="E171" s="94">
        <v>4206256.24</v>
      </c>
      <c r="F171" s="94">
        <v>4206256.24</v>
      </c>
      <c r="G171" s="94">
        <v>1544038.5</v>
      </c>
      <c r="H171" s="72">
        <f t="shared" si="2"/>
        <v>0.51706998249862846</v>
      </c>
    </row>
    <row r="172" spans="1:8" x14ac:dyDescent="0.3">
      <c r="A172" s="92" t="s">
        <v>109</v>
      </c>
      <c r="B172" s="93" t="s">
        <v>110</v>
      </c>
      <c r="C172" s="94">
        <v>542120283</v>
      </c>
      <c r="D172" s="94">
        <v>493914346.47000003</v>
      </c>
      <c r="E172" s="94">
        <v>355742716.17000002</v>
      </c>
      <c r="F172" s="94">
        <v>309656787.92000002</v>
      </c>
      <c r="G172" s="94">
        <v>137763926.30000001</v>
      </c>
      <c r="H172" s="72">
        <f t="shared" si="2"/>
        <v>0.72025183862847675</v>
      </c>
    </row>
    <row r="173" spans="1:8" x14ac:dyDescent="0.3">
      <c r="A173" s="92" t="s">
        <v>111</v>
      </c>
      <c r="B173" s="93" t="s">
        <v>112</v>
      </c>
      <c r="C173" s="94">
        <v>542120283</v>
      </c>
      <c r="D173" s="94">
        <v>493914346.47000003</v>
      </c>
      <c r="E173" s="94">
        <v>355742716.17000002</v>
      </c>
      <c r="F173" s="94">
        <v>309656787.92000002</v>
      </c>
      <c r="G173" s="94">
        <v>137763926.30000001</v>
      </c>
      <c r="H173" s="72">
        <f t="shared" si="2"/>
        <v>0.72025183862847675</v>
      </c>
    </row>
    <row r="174" spans="1:8" x14ac:dyDescent="0.3">
      <c r="A174" s="92" t="s">
        <v>113</v>
      </c>
      <c r="B174" s="93" t="s">
        <v>114</v>
      </c>
      <c r="C174" s="94">
        <v>336012669</v>
      </c>
      <c r="D174" s="94">
        <v>315114900.20999998</v>
      </c>
      <c r="E174" s="94">
        <v>262659293.62</v>
      </c>
      <c r="F174" s="94">
        <v>248865491.52000001</v>
      </c>
      <c r="G174" s="94">
        <v>43266731.090000004</v>
      </c>
      <c r="H174" s="72">
        <f t="shared" si="2"/>
        <v>0.83353498500057499</v>
      </c>
    </row>
    <row r="175" spans="1:8" x14ac:dyDescent="0.3">
      <c r="A175" s="92" t="s">
        <v>115</v>
      </c>
      <c r="B175" s="93" t="s">
        <v>116</v>
      </c>
      <c r="C175" s="94">
        <v>217492373</v>
      </c>
      <c r="D175" s="94">
        <v>215675183.21000001</v>
      </c>
      <c r="E175" s="94">
        <v>176590421.96000001</v>
      </c>
      <c r="F175" s="94">
        <v>167207201.96000001</v>
      </c>
      <c r="G175" s="94">
        <v>38605871.25</v>
      </c>
      <c r="H175" s="72">
        <f t="shared" si="2"/>
        <v>0.81877951524935677</v>
      </c>
    </row>
    <row r="176" spans="1:8" x14ac:dyDescent="0.3">
      <c r="A176" s="92" t="s">
        <v>117</v>
      </c>
      <c r="B176" s="93" t="s">
        <v>118</v>
      </c>
      <c r="C176" s="94">
        <v>116670296</v>
      </c>
      <c r="D176" s="94">
        <v>98039717</v>
      </c>
      <c r="E176" s="94">
        <v>85764960.659999996</v>
      </c>
      <c r="F176" s="94">
        <v>81354378.560000002</v>
      </c>
      <c r="G176" s="94">
        <v>3710859.84</v>
      </c>
      <c r="H176" s="72">
        <f t="shared" si="2"/>
        <v>0.87479812553926484</v>
      </c>
    </row>
    <row r="177" spans="1:8" x14ac:dyDescent="0.3">
      <c r="A177" s="92" t="s">
        <v>119</v>
      </c>
      <c r="B177" s="93" t="s">
        <v>120</v>
      </c>
      <c r="C177" s="94">
        <v>1850000</v>
      </c>
      <c r="D177" s="94">
        <v>1400000</v>
      </c>
      <c r="E177" s="94">
        <v>303911</v>
      </c>
      <c r="F177" s="94">
        <v>303911</v>
      </c>
      <c r="G177" s="94">
        <v>950000</v>
      </c>
      <c r="H177" s="72">
        <f t="shared" si="2"/>
        <v>0.21707928571428572</v>
      </c>
    </row>
    <row r="178" spans="1:8" x14ac:dyDescent="0.3">
      <c r="A178" s="92" t="s">
        <v>121</v>
      </c>
      <c r="B178" s="93" t="s">
        <v>122</v>
      </c>
      <c r="C178" s="94">
        <v>910580911</v>
      </c>
      <c r="D178" s="94">
        <v>909912494.78999996</v>
      </c>
      <c r="E178" s="94">
        <v>399934958.16000003</v>
      </c>
      <c r="F178" s="94">
        <v>345845837.69999999</v>
      </c>
      <c r="G178" s="94">
        <v>373778867.76999998</v>
      </c>
      <c r="H178" s="72">
        <f t="shared" si="2"/>
        <v>0.43953123014570933</v>
      </c>
    </row>
    <row r="179" spans="1:8" x14ac:dyDescent="0.3">
      <c r="A179" s="92" t="s">
        <v>123</v>
      </c>
      <c r="B179" s="93" t="s">
        <v>124</v>
      </c>
      <c r="C179" s="94">
        <v>391352546</v>
      </c>
      <c r="D179" s="94">
        <v>455505467.79000002</v>
      </c>
      <c r="E179" s="94">
        <v>207704062.93000001</v>
      </c>
      <c r="F179" s="94">
        <v>192568829.78999999</v>
      </c>
      <c r="G179" s="94">
        <v>221265118.11000001</v>
      </c>
      <c r="H179" s="72">
        <f t="shared" si="2"/>
        <v>0.45598588297464088</v>
      </c>
    </row>
    <row r="180" spans="1:8" x14ac:dyDescent="0.3">
      <c r="A180" s="92" t="s">
        <v>125</v>
      </c>
      <c r="B180" s="93" t="s">
        <v>126</v>
      </c>
      <c r="C180" s="94">
        <v>5759000</v>
      </c>
      <c r="D180" s="94">
        <v>2109000</v>
      </c>
      <c r="E180" s="94">
        <v>2027220</v>
      </c>
      <c r="F180" s="94">
        <v>2027220</v>
      </c>
      <c r="G180" s="94">
        <v>81780</v>
      </c>
      <c r="H180" s="72">
        <f t="shared" si="2"/>
        <v>0.96122332859174964</v>
      </c>
    </row>
    <row r="181" spans="1:8" x14ac:dyDescent="0.3">
      <c r="A181" s="92" t="s">
        <v>127</v>
      </c>
      <c r="B181" s="93" t="s">
        <v>128</v>
      </c>
      <c r="C181" s="94">
        <v>41765912</v>
      </c>
      <c r="D181" s="94">
        <v>28161569</v>
      </c>
      <c r="E181" s="94">
        <v>14722005.789999999</v>
      </c>
      <c r="F181" s="94">
        <v>13223552.470000001</v>
      </c>
      <c r="G181" s="94">
        <v>12889471.35</v>
      </c>
      <c r="H181" s="72">
        <f t="shared" si="2"/>
        <v>0.52276937375186727</v>
      </c>
    </row>
    <row r="182" spans="1:8" x14ac:dyDescent="0.3">
      <c r="A182" s="92" t="s">
        <v>129</v>
      </c>
      <c r="B182" s="93" t="s">
        <v>130</v>
      </c>
      <c r="C182" s="94">
        <v>72139500</v>
      </c>
      <c r="D182" s="94">
        <v>66602343</v>
      </c>
      <c r="E182" s="94">
        <v>46376979.310000002</v>
      </c>
      <c r="F182" s="94">
        <v>37812920.100000001</v>
      </c>
      <c r="G182" s="94">
        <v>14609117.359999999</v>
      </c>
      <c r="H182" s="72">
        <f t="shared" si="2"/>
        <v>0.69632654379741565</v>
      </c>
    </row>
    <row r="183" spans="1:8" x14ac:dyDescent="0.3">
      <c r="A183" s="92" t="s">
        <v>131</v>
      </c>
      <c r="B183" s="93" t="s">
        <v>132</v>
      </c>
      <c r="C183" s="94">
        <v>35150000</v>
      </c>
      <c r="D183" s="94">
        <v>27310800</v>
      </c>
      <c r="E183" s="94">
        <v>8058739.3099999996</v>
      </c>
      <c r="F183" s="94">
        <v>1712452.8</v>
      </c>
      <c r="G183" s="94">
        <v>18935660.699999999</v>
      </c>
      <c r="H183" s="72">
        <f t="shared" si="2"/>
        <v>0.29507518307775676</v>
      </c>
    </row>
    <row r="184" spans="1:8" x14ac:dyDescent="0.3">
      <c r="A184" s="92" t="s">
        <v>133</v>
      </c>
      <c r="B184" s="93" t="s">
        <v>134</v>
      </c>
      <c r="C184" s="94">
        <v>70152707</v>
      </c>
      <c r="D184" s="94">
        <v>80004967</v>
      </c>
      <c r="E184" s="94">
        <v>40577969.350000001</v>
      </c>
      <c r="F184" s="94">
        <v>27673024.52</v>
      </c>
      <c r="G184" s="94">
        <v>33634645.43</v>
      </c>
      <c r="H184" s="72">
        <f t="shared" si="2"/>
        <v>0.50719312652175708</v>
      </c>
    </row>
    <row r="185" spans="1:8" x14ac:dyDescent="0.3">
      <c r="A185" s="92" t="s">
        <v>135</v>
      </c>
      <c r="B185" s="93" t="s">
        <v>136</v>
      </c>
      <c r="C185" s="94">
        <v>257097345</v>
      </c>
      <c r="D185" s="94">
        <v>215219151</v>
      </c>
      <c r="E185" s="94">
        <v>65577810.270000003</v>
      </c>
      <c r="F185" s="94">
        <v>57734771.25</v>
      </c>
      <c r="G185" s="94">
        <v>53850113.939999998</v>
      </c>
      <c r="H185" s="72">
        <f t="shared" si="2"/>
        <v>0.30470248565379759</v>
      </c>
    </row>
    <row r="186" spans="1:8" x14ac:dyDescent="0.3">
      <c r="A186" s="92" t="s">
        <v>137</v>
      </c>
      <c r="B186" s="93" t="s">
        <v>138</v>
      </c>
      <c r="C186" s="94">
        <v>37163901</v>
      </c>
      <c r="D186" s="94">
        <v>34999197</v>
      </c>
      <c r="E186" s="94">
        <v>14890171.199999999</v>
      </c>
      <c r="F186" s="94">
        <v>13093066.77</v>
      </c>
      <c r="G186" s="94">
        <v>18512960.879999999</v>
      </c>
      <c r="H186" s="72">
        <f t="shared" si="2"/>
        <v>0.42544322374024751</v>
      </c>
    </row>
    <row r="187" spans="1:8" x14ac:dyDescent="0.3">
      <c r="A187" s="92" t="s">
        <v>139</v>
      </c>
      <c r="B187" s="93" t="s">
        <v>140</v>
      </c>
      <c r="C187" s="94">
        <v>11525000</v>
      </c>
      <c r="D187" s="94">
        <v>8790947</v>
      </c>
      <c r="E187" s="94">
        <v>3051512.42</v>
      </c>
      <c r="F187" s="94">
        <v>3051512.42</v>
      </c>
      <c r="G187" s="94">
        <v>5640010.3700000001</v>
      </c>
      <c r="H187" s="72">
        <f t="shared" si="2"/>
        <v>0.34711987457096488</v>
      </c>
    </row>
    <row r="188" spans="1:8" x14ac:dyDescent="0.3">
      <c r="A188" s="92" t="s">
        <v>141</v>
      </c>
      <c r="B188" s="93" t="s">
        <v>142</v>
      </c>
      <c r="C188" s="94">
        <v>1560000</v>
      </c>
      <c r="D188" s="94">
        <v>1292993</v>
      </c>
      <c r="E188" s="94">
        <v>1155338.79</v>
      </c>
      <c r="F188" s="94">
        <v>1155338.79</v>
      </c>
      <c r="G188" s="94">
        <v>60000</v>
      </c>
      <c r="H188" s="72">
        <f t="shared" si="2"/>
        <v>0.89353831768617464</v>
      </c>
    </row>
    <row r="189" spans="1:8" x14ac:dyDescent="0.3">
      <c r="A189" s="92" t="s">
        <v>143</v>
      </c>
      <c r="B189" s="93" t="s">
        <v>144</v>
      </c>
      <c r="C189" s="94">
        <v>9965000</v>
      </c>
      <c r="D189" s="94">
        <v>7497954</v>
      </c>
      <c r="E189" s="94">
        <v>1896173.63</v>
      </c>
      <c r="F189" s="94">
        <v>1896173.63</v>
      </c>
      <c r="G189" s="94">
        <v>5580010.3700000001</v>
      </c>
      <c r="H189" s="72">
        <f t="shared" si="2"/>
        <v>0.25289213964236107</v>
      </c>
    </row>
    <row r="190" spans="1:8" x14ac:dyDescent="0.3">
      <c r="A190" s="92" t="s">
        <v>145</v>
      </c>
      <c r="B190" s="93" t="s">
        <v>146</v>
      </c>
      <c r="C190" s="94">
        <v>41720000</v>
      </c>
      <c r="D190" s="94">
        <v>41059409</v>
      </c>
      <c r="E190" s="94">
        <v>36604397.390000001</v>
      </c>
      <c r="F190" s="94">
        <v>36596470.390000001</v>
      </c>
      <c r="G190" s="94">
        <v>3455018.11</v>
      </c>
      <c r="H190" s="72">
        <f t="shared" si="2"/>
        <v>0.89149839906365924</v>
      </c>
    </row>
    <row r="191" spans="1:8" x14ac:dyDescent="0.3">
      <c r="A191" s="92" t="s">
        <v>289</v>
      </c>
      <c r="B191" s="93" t="s">
        <v>290</v>
      </c>
      <c r="C191" s="94">
        <v>700000</v>
      </c>
      <c r="D191" s="94">
        <v>405000</v>
      </c>
      <c r="E191" s="94">
        <v>3858</v>
      </c>
      <c r="F191" s="94">
        <v>3858</v>
      </c>
      <c r="G191" s="94">
        <v>401142</v>
      </c>
      <c r="H191" s="72">
        <f t="shared" si="2"/>
        <v>9.5259259259259255E-3</v>
      </c>
    </row>
    <row r="192" spans="1:8" x14ac:dyDescent="0.3">
      <c r="A192" s="92" t="s">
        <v>147</v>
      </c>
      <c r="B192" s="93" t="s">
        <v>148</v>
      </c>
      <c r="C192" s="94">
        <v>3900000</v>
      </c>
      <c r="D192" s="94">
        <v>3250000</v>
      </c>
      <c r="E192" s="94">
        <v>350000</v>
      </c>
      <c r="F192" s="94">
        <v>350000</v>
      </c>
      <c r="G192" s="94">
        <v>1900006.5</v>
      </c>
      <c r="H192" s="72">
        <f t="shared" si="2"/>
        <v>0.1076923076923077</v>
      </c>
    </row>
    <row r="193" spans="1:9" x14ac:dyDescent="0.3">
      <c r="A193" s="92" t="s">
        <v>149</v>
      </c>
      <c r="B193" s="93" t="s">
        <v>150</v>
      </c>
      <c r="C193" s="94">
        <v>37120000</v>
      </c>
      <c r="D193" s="94">
        <v>37404409</v>
      </c>
      <c r="E193" s="94">
        <v>36250539.390000001</v>
      </c>
      <c r="F193" s="94">
        <v>36242612.390000001</v>
      </c>
      <c r="G193" s="94">
        <v>1153869.6100000001</v>
      </c>
      <c r="H193" s="72">
        <f t="shared" si="2"/>
        <v>0.96915150804815553</v>
      </c>
    </row>
    <row r="194" spans="1:9" x14ac:dyDescent="0.3">
      <c r="A194" s="92" t="s">
        <v>151</v>
      </c>
      <c r="B194" s="93" t="s">
        <v>152</v>
      </c>
      <c r="C194" s="94">
        <v>555675236</v>
      </c>
      <c r="D194" s="94">
        <v>505221060.94999999</v>
      </c>
      <c r="E194" s="94">
        <v>292416189.57999998</v>
      </c>
      <c r="F194" s="94">
        <v>248167694.43000001</v>
      </c>
      <c r="G194" s="94">
        <v>180872984.09999999</v>
      </c>
      <c r="H194" s="72">
        <f t="shared" si="2"/>
        <v>0.57878859806467853</v>
      </c>
      <c r="I194" s="63"/>
    </row>
    <row r="195" spans="1:9" x14ac:dyDescent="0.3">
      <c r="A195" s="92" t="s">
        <v>153</v>
      </c>
      <c r="B195" s="93" t="s">
        <v>154</v>
      </c>
      <c r="C195" s="94">
        <v>144782692</v>
      </c>
      <c r="D195" s="94">
        <v>120925088.95</v>
      </c>
      <c r="E195" s="94">
        <v>69641875.489999995</v>
      </c>
      <c r="F195" s="94">
        <v>59768396.310000002</v>
      </c>
      <c r="G195" s="94">
        <v>38124586.450000003</v>
      </c>
      <c r="H195" s="72">
        <f t="shared" si="2"/>
        <v>0.57590923516951431</v>
      </c>
    </row>
    <row r="196" spans="1:9" x14ac:dyDescent="0.3">
      <c r="A196" s="92" t="s">
        <v>155</v>
      </c>
      <c r="B196" s="93" t="s">
        <v>156</v>
      </c>
      <c r="C196" s="94">
        <v>75775678</v>
      </c>
      <c r="D196" s="94">
        <v>64649749</v>
      </c>
      <c r="E196" s="94">
        <v>43017406.359999999</v>
      </c>
      <c r="F196" s="94">
        <v>42010636.359999999</v>
      </c>
      <c r="G196" s="94">
        <v>15425105.890000001</v>
      </c>
      <c r="H196" s="72">
        <f t="shared" si="2"/>
        <v>0.66539169950992383</v>
      </c>
    </row>
    <row r="197" spans="1:9" x14ac:dyDescent="0.3">
      <c r="A197" s="92" t="s">
        <v>157</v>
      </c>
      <c r="B197" s="93" t="s">
        <v>158</v>
      </c>
      <c r="C197" s="94">
        <v>4820000</v>
      </c>
      <c r="D197" s="94">
        <v>3250000</v>
      </c>
      <c r="E197" s="94">
        <v>578716.41</v>
      </c>
      <c r="F197" s="94">
        <v>319158.81</v>
      </c>
      <c r="G197" s="94">
        <v>2671283.59</v>
      </c>
      <c r="H197" s="72">
        <f t="shared" si="2"/>
        <v>0.17806658769230771</v>
      </c>
    </row>
    <row r="198" spans="1:9" x14ac:dyDescent="0.3">
      <c r="A198" s="92" t="s">
        <v>159</v>
      </c>
      <c r="B198" s="93" t="s">
        <v>160</v>
      </c>
      <c r="C198" s="94">
        <v>55337014</v>
      </c>
      <c r="D198" s="94">
        <v>46705339.950000003</v>
      </c>
      <c r="E198" s="94">
        <v>24100369.98</v>
      </c>
      <c r="F198" s="94">
        <v>16492952</v>
      </c>
      <c r="G198" s="94">
        <v>15721379.710000001</v>
      </c>
      <c r="H198" s="72">
        <f t="shared" ref="H198:H228" si="3">+E198/D198</f>
        <v>0.51600887619703539</v>
      </c>
    </row>
    <row r="199" spans="1:9" x14ac:dyDescent="0.3">
      <c r="A199" s="92" t="s">
        <v>161</v>
      </c>
      <c r="B199" s="93" t="s">
        <v>162</v>
      </c>
      <c r="C199" s="94">
        <v>8850000</v>
      </c>
      <c r="D199" s="94">
        <v>6320000</v>
      </c>
      <c r="E199" s="94">
        <v>1945382.74</v>
      </c>
      <c r="F199" s="94">
        <v>945649.14</v>
      </c>
      <c r="G199" s="94">
        <v>4306817.26</v>
      </c>
      <c r="H199" s="72">
        <f t="shared" si="3"/>
        <v>0.30781372468354429</v>
      </c>
    </row>
    <row r="200" spans="1:9" x14ac:dyDescent="0.3">
      <c r="A200" s="92" t="s">
        <v>163</v>
      </c>
      <c r="B200" s="93" t="s">
        <v>164</v>
      </c>
      <c r="C200" s="94">
        <v>5218863</v>
      </c>
      <c r="D200" s="94">
        <v>2030677</v>
      </c>
      <c r="E200" s="94">
        <v>1200051.58</v>
      </c>
      <c r="F200" s="94">
        <v>937111.6</v>
      </c>
      <c r="G200" s="94">
        <v>721837.67</v>
      </c>
      <c r="H200" s="72">
        <f t="shared" si="3"/>
        <v>0.59096132964523662</v>
      </c>
    </row>
    <row r="201" spans="1:9" x14ac:dyDescent="0.3">
      <c r="A201" s="92" t="s">
        <v>165</v>
      </c>
      <c r="B201" s="93" t="s">
        <v>166</v>
      </c>
      <c r="C201" s="94">
        <v>2000000</v>
      </c>
      <c r="D201" s="94">
        <v>1000000</v>
      </c>
      <c r="E201" s="94">
        <v>446182.85</v>
      </c>
      <c r="F201" s="94">
        <v>446182.85</v>
      </c>
      <c r="G201" s="94">
        <v>553817.15</v>
      </c>
      <c r="H201" s="72">
        <f t="shared" si="3"/>
        <v>0.44618284999999996</v>
      </c>
    </row>
    <row r="202" spans="1:9" x14ac:dyDescent="0.3">
      <c r="A202" s="92" t="s">
        <v>167</v>
      </c>
      <c r="B202" s="93" t="s">
        <v>168</v>
      </c>
      <c r="C202" s="94">
        <v>3218863</v>
      </c>
      <c r="D202" s="94">
        <v>1030677</v>
      </c>
      <c r="E202" s="94">
        <v>753868.73</v>
      </c>
      <c r="F202" s="94">
        <v>490928.75</v>
      </c>
      <c r="G202" s="94">
        <v>168020.52</v>
      </c>
      <c r="H202" s="72">
        <f t="shared" si="3"/>
        <v>0.73143063248719042</v>
      </c>
    </row>
    <row r="203" spans="1:9" x14ac:dyDescent="0.3">
      <c r="A203" s="92" t="s">
        <v>169</v>
      </c>
      <c r="B203" s="93" t="s">
        <v>170</v>
      </c>
      <c r="C203" s="94">
        <v>93470793</v>
      </c>
      <c r="D203" s="94">
        <v>93012993</v>
      </c>
      <c r="E203" s="94">
        <v>55761557.329999998</v>
      </c>
      <c r="F203" s="94">
        <v>29630781.530000001</v>
      </c>
      <c r="G203" s="94">
        <v>33780072.640000001</v>
      </c>
      <c r="H203" s="72">
        <f t="shared" si="3"/>
        <v>0.59950288160278853</v>
      </c>
    </row>
    <row r="204" spans="1:9" x14ac:dyDescent="0.3">
      <c r="A204" s="92" t="s">
        <v>171</v>
      </c>
      <c r="B204" s="93" t="s">
        <v>172</v>
      </c>
      <c r="C204" s="94">
        <v>21662000</v>
      </c>
      <c r="D204" s="94">
        <v>19512000</v>
      </c>
      <c r="E204" s="94">
        <v>5568395.1500000004</v>
      </c>
      <c r="F204" s="94">
        <v>3549724.73</v>
      </c>
      <c r="G204" s="94">
        <v>13511863.32</v>
      </c>
      <c r="H204" s="72">
        <f t="shared" si="3"/>
        <v>0.28538310526855271</v>
      </c>
    </row>
    <row r="205" spans="1:9" x14ac:dyDescent="0.3">
      <c r="A205" s="92" t="s">
        <v>173</v>
      </c>
      <c r="B205" s="93" t="s">
        <v>174</v>
      </c>
      <c r="C205" s="94">
        <v>3118800</v>
      </c>
      <c r="D205" s="94">
        <v>2550000</v>
      </c>
      <c r="E205" s="94">
        <v>1649033.13</v>
      </c>
      <c r="F205" s="94">
        <v>403371.98</v>
      </c>
      <c r="G205" s="94">
        <v>900966.87</v>
      </c>
      <c r="H205" s="72">
        <f t="shared" si="3"/>
        <v>0.6466796588235294</v>
      </c>
    </row>
    <row r="206" spans="1:9" x14ac:dyDescent="0.3">
      <c r="A206" s="92" t="s">
        <v>175</v>
      </c>
      <c r="B206" s="93" t="s">
        <v>176</v>
      </c>
      <c r="C206" s="94">
        <v>9620000</v>
      </c>
      <c r="D206" s="94">
        <v>2820000</v>
      </c>
      <c r="E206" s="94">
        <v>2172130.2000000002</v>
      </c>
      <c r="F206" s="94">
        <v>2172130.2000000002</v>
      </c>
      <c r="G206" s="94">
        <v>350453.8</v>
      </c>
      <c r="H206" s="72">
        <f t="shared" si="3"/>
        <v>0.77025893617021279</v>
      </c>
    </row>
    <row r="207" spans="1:9" x14ac:dyDescent="0.3">
      <c r="A207" s="92" t="s">
        <v>177</v>
      </c>
      <c r="B207" s="93" t="s">
        <v>178</v>
      </c>
      <c r="C207" s="94">
        <v>34780909</v>
      </c>
      <c r="D207" s="94">
        <v>45619909</v>
      </c>
      <c r="E207" s="94">
        <v>30994593.670000002</v>
      </c>
      <c r="F207" s="94">
        <v>11947816.689999999</v>
      </c>
      <c r="G207" s="94">
        <v>12102921.18</v>
      </c>
      <c r="H207" s="72">
        <f t="shared" si="3"/>
        <v>0.67940937080781993</v>
      </c>
    </row>
    <row r="208" spans="1:9" x14ac:dyDescent="0.3">
      <c r="A208" s="92" t="s">
        <v>324</v>
      </c>
      <c r="B208" s="93" t="s">
        <v>325</v>
      </c>
      <c r="C208" s="94">
        <v>906000</v>
      </c>
      <c r="D208" s="94">
        <v>1470000</v>
      </c>
      <c r="E208" s="94">
        <v>956146</v>
      </c>
      <c r="F208" s="94">
        <v>70000</v>
      </c>
      <c r="G208" s="94">
        <v>513854</v>
      </c>
      <c r="H208" s="72">
        <f t="shared" si="3"/>
        <v>0.65043945578231288</v>
      </c>
    </row>
    <row r="209" spans="1:9" x14ac:dyDescent="0.3">
      <c r="A209" s="92" t="s">
        <v>179</v>
      </c>
      <c r="B209" s="93" t="s">
        <v>180</v>
      </c>
      <c r="C209" s="94">
        <v>8700000</v>
      </c>
      <c r="D209" s="94">
        <v>6708000</v>
      </c>
      <c r="E209" s="94">
        <v>5317233.72</v>
      </c>
      <c r="F209" s="94">
        <v>3082260.96</v>
      </c>
      <c r="G209" s="94">
        <v>1192876.93</v>
      </c>
      <c r="H209" s="72">
        <f t="shared" si="3"/>
        <v>0.79267050089445434</v>
      </c>
    </row>
    <row r="210" spans="1:9" x14ac:dyDescent="0.3">
      <c r="A210" s="92" t="s">
        <v>181</v>
      </c>
      <c r="B210" s="93" t="s">
        <v>182</v>
      </c>
      <c r="C210" s="94">
        <v>14683084</v>
      </c>
      <c r="D210" s="94">
        <v>14333084</v>
      </c>
      <c r="E210" s="94">
        <v>9104025.4600000009</v>
      </c>
      <c r="F210" s="94">
        <v>8405476.9700000007</v>
      </c>
      <c r="G210" s="94">
        <v>5207136.54</v>
      </c>
      <c r="H210" s="72">
        <f t="shared" si="3"/>
        <v>0.63517561607815887</v>
      </c>
    </row>
    <row r="211" spans="1:9" x14ac:dyDescent="0.3">
      <c r="A211" s="92" t="s">
        <v>183</v>
      </c>
      <c r="B211" s="93" t="s">
        <v>184</v>
      </c>
      <c r="C211" s="94">
        <v>91752187</v>
      </c>
      <c r="D211" s="94">
        <v>90472224</v>
      </c>
      <c r="E211" s="94">
        <v>46727915.590000004</v>
      </c>
      <c r="F211" s="94">
        <v>45299587.810000002</v>
      </c>
      <c r="G211" s="94">
        <v>36794558.68</v>
      </c>
      <c r="H211" s="72">
        <f t="shared" si="3"/>
        <v>0.51648907834961599</v>
      </c>
    </row>
    <row r="212" spans="1:9" x14ac:dyDescent="0.3">
      <c r="A212" s="92" t="s">
        <v>185</v>
      </c>
      <c r="B212" s="93" t="s">
        <v>186</v>
      </c>
      <c r="C212" s="94">
        <v>20170000</v>
      </c>
      <c r="D212" s="94">
        <v>16630000</v>
      </c>
      <c r="E212" s="94">
        <v>5659835.4199999999</v>
      </c>
      <c r="F212" s="94">
        <v>5103614.3899999997</v>
      </c>
      <c r="G212" s="94">
        <v>10902744.689999999</v>
      </c>
      <c r="H212" s="72">
        <f t="shared" si="3"/>
        <v>0.34033887071557428</v>
      </c>
    </row>
    <row r="213" spans="1:9" x14ac:dyDescent="0.3">
      <c r="A213" s="92" t="s">
        <v>187</v>
      </c>
      <c r="B213" s="93" t="s">
        <v>188</v>
      </c>
      <c r="C213" s="94">
        <v>71582187</v>
      </c>
      <c r="D213" s="94">
        <v>73842224</v>
      </c>
      <c r="E213" s="94">
        <v>41068080.170000002</v>
      </c>
      <c r="F213" s="94">
        <v>40195973.420000002</v>
      </c>
      <c r="G213" s="94">
        <v>25891813.989999998</v>
      </c>
      <c r="H213" s="72">
        <f t="shared" si="3"/>
        <v>0.55615984927539563</v>
      </c>
    </row>
    <row r="214" spans="1:9" x14ac:dyDescent="0.3">
      <c r="A214" s="92" t="s">
        <v>189</v>
      </c>
      <c r="B214" s="93" t="s">
        <v>190</v>
      </c>
      <c r="C214" s="94">
        <v>220450701</v>
      </c>
      <c r="D214" s="94">
        <v>198780078</v>
      </c>
      <c r="E214" s="94">
        <v>119084789.59</v>
      </c>
      <c r="F214" s="94">
        <v>112531817.18000001</v>
      </c>
      <c r="G214" s="94">
        <v>71451928.659999996</v>
      </c>
      <c r="H214" s="72">
        <f t="shared" si="3"/>
        <v>0.59907809066258644</v>
      </c>
    </row>
    <row r="215" spans="1:9" x14ac:dyDescent="0.3">
      <c r="A215" s="92" t="s">
        <v>191</v>
      </c>
      <c r="B215" s="93" t="s">
        <v>192</v>
      </c>
      <c r="C215" s="94">
        <v>17756404</v>
      </c>
      <c r="D215" s="94">
        <v>17080164</v>
      </c>
      <c r="E215" s="94">
        <v>9534699.6600000001</v>
      </c>
      <c r="F215" s="94">
        <v>9163743.2599999998</v>
      </c>
      <c r="G215" s="94">
        <v>6915564.8600000003</v>
      </c>
      <c r="H215" s="72">
        <f t="shared" si="3"/>
        <v>0.55823232493552166</v>
      </c>
    </row>
    <row r="216" spans="1:9" x14ac:dyDescent="0.3">
      <c r="A216" s="92" t="s">
        <v>193</v>
      </c>
      <c r="B216" s="93" t="s">
        <v>194</v>
      </c>
      <c r="C216" s="94">
        <v>3470000</v>
      </c>
      <c r="D216" s="94">
        <v>2400000</v>
      </c>
      <c r="E216" s="94">
        <v>667239.1</v>
      </c>
      <c r="F216" s="94">
        <v>650603.64</v>
      </c>
      <c r="G216" s="94">
        <v>1732760.9</v>
      </c>
      <c r="H216" s="72">
        <f t="shared" si="3"/>
        <v>0.27801629166666664</v>
      </c>
    </row>
    <row r="217" spans="1:9" x14ac:dyDescent="0.3">
      <c r="A217" s="92" t="s">
        <v>195</v>
      </c>
      <c r="B217" s="93" t="s">
        <v>196</v>
      </c>
      <c r="C217" s="94">
        <v>45455448</v>
      </c>
      <c r="D217" s="94">
        <v>46681448</v>
      </c>
      <c r="E217" s="94">
        <v>22672944.489999998</v>
      </c>
      <c r="F217" s="94">
        <v>22644489.719999999</v>
      </c>
      <c r="G217" s="94">
        <v>16604539.699999999</v>
      </c>
      <c r="H217" s="72">
        <f t="shared" si="3"/>
        <v>0.48569497008747453</v>
      </c>
    </row>
    <row r="218" spans="1:9" x14ac:dyDescent="0.3">
      <c r="A218" s="92" t="s">
        <v>197</v>
      </c>
      <c r="B218" s="93" t="s">
        <v>198</v>
      </c>
      <c r="C218" s="94">
        <v>30045000</v>
      </c>
      <c r="D218" s="94">
        <v>22699530</v>
      </c>
      <c r="E218" s="94">
        <v>11550947.369999999</v>
      </c>
      <c r="F218" s="94">
        <v>8926566.9499999993</v>
      </c>
      <c r="G218" s="94">
        <v>11086582.630000001</v>
      </c>
      <c r="H218" s="72">
        <f t="shared" si="3"/>
        <v>0.50886284297516293</v>
      </c>
    </row>
    <row r="219" spans="1:9" x14ac:dyDescent="0.3">
      <c r="A219" s="92" t="s">
        <v>199</v>
      </c>
      <c r="B219" s="93" t="s">
        <v>200</v>
      </c>
      <c r="C219" s="94">
        <v>86862849</v>
      </c>
      <c r="D219" s="94">
        <v>73644235</v>
      </c>
      <c r="E219" s="94">
        <v>56427094.310000002</v>
      </c>
      <c r="F219" s="94">
        <v>55873123.700000003</v>
      </c>
      <c r="G219" s="94">
        <v>17191192.68</v>
      </c>
      <c r="H219" s="72">
        <f t="shared" si="3"/>
        <v>0.76621196906994826</v>
      </c>
    </row>
    <row r="220" spans="1:9" x14ac:dyDescent="0.3">
      <c r="A220" s="92" t="s">
        <v>201</v>
      </c>
      <c r="B220" s="93" t="s">
        <v>202</v>
      </c>
      <c r="C220" s="94">
        <v>12156000</v>
      </c>
      <c r="D220" s="94">
        <v>12253086</v>
      </c>
      <c r="E220" s="94">
        <v>6741322.4299999997</v>
      </c>
      <c r="F220" s="94">
        <v>4061720.91</v>
      </c>
      <c r="G220" s="94">
        <v>5392548.5700000003</v>
      </c>
      <c r="H220" s="72">
        <f t="shared" si="3"/>
        <v>0.55017343630820836</v>
      </c>
    </row>
    <row r="221" spans="1:9" x14ac:dyDescent="0.3">
      <c r="A221" s="92" t="s">
        <v>203</v>
      </c>
      <c r="B221" s="93" t="s">
        <v>204</v>
      </c>
      <c r="C221" s="94">
        <v>105000</v>
      </c>
      <c r="D221" s="94">
        <v>125000</v>
      </c>
      <c r="E221" s="94">
        <v>94648.8</v>
      </c>
      <c r="F221" s="95">
        <v>0</v>
      </c>
      <c r="G221" s="94">
        <v>30351.200000000001</v>
      </c>
      <c r="H221" s="72">
        <f t="shared" si="3"/>
        <v>0.75719040000000004</v>
      </c>
    </row>
    <row r="222" spans="1:9" x14ac:dyDescent="0.3">
      <c r="A222" s="92" t="s">
        <v>205</v>
      </c>
      <c r="B222" s="93" t="s">
        <v>206</v>
      </c>
      <c r="C222" s="94">
        <v>24600000</v>
      </c>
      <c r="D222" s="94">
        <v>23896615</v>
      </c>
      <c r="E222" s="94">
        <v>11395893.43</v>
      </c>
      <c r="F222" s="94">
        <v>11211569</v>
      </c>
      <c r="G222" s="94">
        <v>12498388.119999999</v>
      </c>
      <c r="H222" s="72">
        <f t="shared" si="3"/>
        <v>0.47688316650705548</v>
      </c>
    </row>
    <row r="223" spans="1:9" x14ac:dyDescent="0.3">
      <c r="A223" s="92" t="s">
        <v>472</v>
      </c>
      <c r="B223" s="93" t="s">
        <v>473</v>
      </c>
      <c r="C223" s="94">
        <v>500000</v>
      </c>
      <c r="D223" s="94">
        <v>500000</v>
      </c>
      <c r="E223" s="95">
        <v>0</v>
      </c>
      <c r="F223" s="95">
        <v>0</v>
      </c>
      <c r="G223" s="94">
        <v>500000</v>
      </c>
      <c r="H223" s="72">
        <f t="shared" si="3"/>
        <v>0</v>
      </c>
      <c r="I223" s="63"/>
    </row>
    <row r="224" spans="1:9" x14ac:dyDescent="0.3">
      <c r="A224" s="92" t="s">
        <v>474</v>
      </c>
      <c r="B224" s="93" t="s">
        <v>475</v>
      </c>
      <c r="C224" s="94">
        <v>500000</v>
      </c>
      <c r="D224" s="94">
        <v>500000</v>
      </c>
      <c r="E224" s="95">
        <v>0</v>
      </c>
      <c r="F224" s="95">
        <v>0</v>
      </c>
      <c r="G224" s="94">
        <v>500000</v>
      </c>
      <c r="H224" s="72">
        <f t="shared" si="3"/>
        <v>0</v>
      </c>
    </row>
    <row r="225" spans="1:9" x14ac:dyDescent="0.3">
      <c r="A225" s="92" t="s">
        <v>476</v>
      </c>
      <c r="B225" s="93" t="s">
        <v>477</v>
      </c>
      <c r="C225" s="94">
        <v>500000</v>
      </c>
      <c r="D225" s="94">
        <v>500000</v>
      </c>
      <c r="E225" s="95">
        <v>0</v>
      </c>
      <c r="F225" s="95">
        <v>0</v>
      </c>
      <c r="G225" s="94">
        <v>500000</v>
      </c>
      <c r="H225" s="72">
        <f t="shared" si="3"/>
        <v>0</v>
      </c>
    </row>
    <row r="226" spans="1:9" x14ac:dyDescent="0.3">
      <c r="A226" s="92" t="s">
        <v>252</v>
      </c>
      <c r="B226" s="93" t="s">
        <v>253</v>
      </c>
      <c r="C226" s="94">
        <v>2675022182</v>
      </c>
      <c r="D226" s="94">
        <v>3102094573.3699999</v>
      </c>
      <c r="E226" s="94">
        <v>1326510395.1199999</v>
      </c>
      <c r="F226" s="94">
        <v>1186729999.8699999</v>
      </c>
      <c r="G226" s="94">
        <v>1208770969.6300001</v>
      </c>
      <c r="H226" s="72">
        <f t="shared" si="3"/>
        <v>0.42761765115333944</v>
      </c>
      <c r="I226" s="63"/>
    </row>
    <row r="227" spans="1:9" x14ac:dyDescent="0.3">
      <c r="A227" s="92" t="s">
        <v>254</v>
      </c>
      <c r="B227" s="93" t="s">
        <v>255</v>
      </c>
      <c r="C227" s="94">
        <v>771952719</v>
      </c>
      <c r="D227" s="94">
        <v>776526552.66999996</v>
      </c>
      <c r="E227" s="94">
        <v>402990911.31999999</v>
      </c>
      <c r="F227" s="94">
        <v>386501087.32999998</v>
      </c>
      <c r="G227" s="94">
        <v>232284596.44999999</v>
      </c>
      <c r="H227" s="72">
        <f t="shared" si="3"/>
        <v>0.51896604170760252</v>
      </c>
    </row>
    <row r="228" spans="1:9" x14ac:dyDescent="0.3">
      <c r="A228" s="92" t="s">
        <v>256</v>
      </c>
      <c r="B228" s="93" t="s">
        <v>257</v>
      </c>
      <c r="C228" s="94">
        <v>48670000</v>
      </c>
      <c r="D228" s="94">
        <v>8763304.6699999999</v>
      </c>
      <c r="E228" s="94">
        <v>430425.24</v>
      </c>
      <c r="F228" s="94">
        <v>422807.08</v>
      </c>
      <c r="G228" s="94">
        <v>3876978.87</v>
      </c>
      <c r="H228" s="72">
        <f t="shared" si="3"/>
        <v>4.9116772291793433E-2</v>
      </c>
    </row>
    <row r="229" spans="1:9" x14ac:dyDescent="0.3">
      <c r="A229" s="92" t="s">
        <v>351</v>
      </c>
      <c r="B229" s="93" t="s">
        <v>352</v>
      </c>
      <c r="C229" s="94">
        <v>200000</v>
      </c>
      <c r="D229" s="94">
        <v>115000000</v>
      </c>
      <c r="E229" s="95">
        <v>0</v>
      </c>
      <c r="F229" s="95">
        <v>0</v>
      </c>
      <c r="G229" s="94">
        <v>65210610</v>
      </c>
      <c r="H229" s="72">
        <v>0</v>
      </c>
    </row>
    <row r="230" spans="1:9" x14ac:dyDescent="0.3">
      <c r="A230" s="92" t="s">
        <v>258</v>
      </c>
      <c r="B230" s="93" t="s">
        <v>259</v>
      </c>
      <c r="C230" s="94">
        <v>95280000</v>
      </c>
      <c r="D230" s="94">
        <v>109330187.90000001</v>
      </c>
      <c r="E230" s="94">
        <v>53161862.68</v>
      </c>
      <c r="F230" s="94">
        <v>53104390.259999998</v>
      </c>
      <c r="G230" s="94">
        <v>54545336.18</v>
      </c>
      <c r="H230" s="72">
        <f t="shared" ref="H230:H261" si="4">+E230/D230</f>
        <v>0.48625053794497319</v>
      </c>
    </row>
    <row r="231" spans="1:9" x14ac:dyDescent="0.3">
      <c r="A231" s="92" t="s">
        <v>260</v>
      </c>
      <c r="B231" s="93" t="s">
        <v>261</v>
      </c>
      <c r="C231" s="94">
        <v>30817078</v>
      </c>
      <c r="D231" s="94">
        <v>25341678.75</v>
      </c>
      <c r="E231" s="94">
        <v>20324438.079999998</v>
      </c>
      <c r="F231" s="94">
        <v>18277914.449999999</v>
      </c>
      <c r="G231" s="94">
        <v>1070314.8999999999</v>
      </c>
      <c r="H231" s="72">
        <f t="shared" si="4"/>
        <v>0.80201624685183881</v>
      </c>
    </row>
    <row r="232" spans="1:9" x14ac:dyDescent="0.3">
      <c r="A232" s="92" t="s">
        <v>262</v>
      </c>
      <c r="B232" s="93" t="s">
        <v>263</v>
      </c>
      <c r="C232" s="94">
        <v>295834575</v>
      </c>
      <c r="D232" s="94">
        <v>213965243.34999999</v>
      </c>
      <c r="E232" s="94">
        <v>137319927.24000001</v>
      </c>
      <c r="F232" s="94">
        <v>123673026.27</v>
      </c>
      <c r="G232" s="94">
        <v>47218233.390000001</v>
      </c>
      <c r="H232" s="72">
        <f t="shared" si="4"/>
        <v>0.64178613820645092</v>
      </c>
    </row>
    <row r="233" spans="1:9" x14ac:dyDescent="0.3">
      <c r="A233" s="92" t="s">
        <v>353</v>
      </c>
      <c r="B233" s="93" t="s">
        <v>354</v>
      </c>
      <c r="C233" s="94">
        <v>6014000</v>
      </c>
      <c r="D233" s="94">
        <v>6000000</v>
      </c>
      <c r="E233" s="94">
        <v>960000</v>
      </c>
      <c r="F233" s="94">
        <v>960000</v>
      </c>
      <c r="G233" s="94">
        <v>5040000</v>
      </c>
      <c r="H233" s="72">
        <f t="shared" si="4"/>
        <v>0.16</v>
      </c>
    </row>
    <row r="234" spans="1:9" x14ac:dyDescent="0.3">
      <c r="A234" s="92" t="s">
        <v>355</v>
      </c>
      <c r="B234" s="93" t="s">
        <v>356</v>
      </c>
      <c r="C234" s="94">
        <v>103193305</v>
      </c>
      <c r="D234" s="94">
        <v>119205377</v>
      </c>
      <c r="E234" s="94">
        <v>37174588.100000001</v>
      </c>
      <c r="F234" s="94">
        <v>37174588.100000001</v>
      </c>
      <c r="G234" s="94">
        <v>30861953.149999999</v>
      </c>
      <c r="H234" s="72">
        <f t="shared" si="4"/>
        <v>0.31185328242366117</v>
      </c>
    </row>
    <row r="235" spans="1:9" x14ac:dyDescent="0.3">
      <c r="A235" s="92" t="s">
        <v>264</v>
      </c>
      <c r="B235" s="93" t="s">
        <v>265</v>
      </c>
      <c r="C235" s="94">
        <v>191943761</v>
      </c>
      <c r="D235" s="94">
        <v>178920761</v>
      </c>
      <c r="E235" s="94">
        <v>153619669.97999999</v>
      </c>
      <c r="F235" s="94">
        <v>152888361.16999999</v>
      </c>
      <c r="G235" s="94">
        <v>24461169.960000001</v>
      </c>
      <c r="H235" s="72">
        <f t="shared" si="4"/>
        <v>0.85859052421535353</v>
      </c>
    </row>
    <row r="236" spans="1:9" x14ac:dyDescent="0.3">
      <c r="A236" s="92" t="s">
        <v>266</v>
      </c>
      <c r="B236" s="93" t="s">
        <v>267</v>
      </c>
      <c r="C236" s="94">
        <v>1663568663</v>
      </c>
      <c r="D236" s="94">
        <v>2121676906.7</v>
      </c>
      <c r="E236" s="94">
        <v>782564605.12</v>
      </c>
      <c r="F236" s="94">
        <v>672919892.00999999</v>
      </c>
      <c r="G236" s="94">
        <v>936536581.89999998</v>
      </c>
      <c r="H236" s="72">
        <f t="shared" si="4"/>
        <v>0.36884249559805987</v>
      </c>
    </row>
    <row r="237" spans="1:9" x14ac:dyDescent="0.3">
      <c r="A237" s="92" t="s">
        <v>268</v>
      </c>
      <c r="B237" s="93" t="s">
        <v>269</v>
      </c>
      <c r="C237" s="94">
        <v>601056182</v>
      </c>
      <c r="D237" s="94">
        <v>608835877.33000004</v>
      </c>
      <c r="E237" s="94">
        <v>244652568.99000001</v>
      </c>
      <c r="F237" s="94">
        <v>155600882.97</v>
      </c>
      <c r="G237" s="94">
        <v>331555014.86000001</v>
      </c>
      <c r="H237" s="72">
        <f t="shared" si="4"/>
        <v>0.40183664941511632</v>
      </c>
    </row>
    <row r="238" spans="1:9" x14ac:dyDescent="0.3">
      <c r="A238" s="92" t="s">
        <v>270</v>
      </c>
      <c r="B238" s="93" t="s">
        <v>271</v>
      </c>
      <c r="C238" s="94">
        <v>1062512481</v>
      </c>
      <c r="D238" s="94">
        <v>1512841029.3699999</v>
      </c>
      <c r="E238" s="94">
        <v>537912036.13</v>
      </c>
      <c r="F238" s="94">
        <v>517319009.04000002</v>
      </c>
      <c r="G238" s="94">
        <v>604981567.03999996</v>
      </c>
      <c r="H238" s="72">
        <f t="shared" si="4"/>
        <v>0.35556415094982285</v>
      </c>
    </row>
    <row r="239" spans="1:9" x14ac:dyDescent="0.3">
      <c r="A239" s="92" t="s">
        <v>272</v>
      </c>
      <c r="B239" s="93" t="s">
        <v>273</v>
      </c>
      <c r="C239" s="94">
        <v>239500800</v>
      </c>
      <c r="D239" s="94">
        <v>203891114</v>
      </c>
      <c r="E239" s="94">
        <v>140954878.68000001</v>
      </c>
      <c r="F239" s="94">
        <v>127309020.53</v>
      </c>
      <c r="G239" s="94">
        <v>39949791.280000001</v>
      </c>
      <c r="H239" s="72">
        <f t="shared" si="4"/>
        <v>0.69132428537322133</v>
      </c>
    </row>
    <row r="240" spans="1:9" x14ac:dyDescent="0.3">
      <c r="A240" s="92" t="s">
        <v>357</v>
      </c>
      <c r="B240" s="93" t="s">
        <v>358</v>
      </c>
      <c r="C240" s="94">
        <v>37874774</v>
      </c>
      <c r="D240" s="94">
        <v>37874774</v>
      </c>
      <c r="E240" s="94">
        <v>37874774</v>
      </c>
      <c r="F240" s="94">
        <v>37874774</v>
      </c>
      <c r="G240" s="95">
        <v>0</v>
      </c>
      <c r="H240" s="72">
        <f t="shared" si="4"/>
        <v>1</v>
      </c>
    </row>
    <row r="241" spans="1:9" x14ac:dyDescent="0.3">
      <c r="A241" s="92" t="s">
        <v>274</v>
      </c>
      <c r="B241" s="93" t="s">
        <v>275</v>
      </c>
      <c r="C241" s="94">
        <v>201626026</v>
      </c>
      <c r="D241" s="94">
        <v>166016340</v>
      </c>
      <c r="E241" s="94">
        <v>103080104.68000001</v>
      </c>
      <c r="F241" s="94">
        <v>89434246.530000001</v>
      </c>
      <c r="G241" s="94">
        <v>39949791.280000001</v>
      </c>
      <c r="H241" s="72">
        <f t="shared" si="4"/>
        <v>0.62090336818652914</v>
      </c>
    </row>
    <row r="242" spans="1:9" x14ac:dyDescent="0.3">
      <c r="A242" s="92" t="s">
        <v>207</v>
      </c>
      <c r="B242" s="93" t="s">
        <v>208</v>
      </c>
      <c r="C242" s="94">
        <v>7186346960</v>
      </c>
      <c r="D242" s="94">
        <v>8719331682</v>
      </c>
      <c r="E242" s="94">
        <v>6787377322.3100004</v>
      </c>
      <c r="F242" s="94">
        <v>6776939171.8599997</v>
      </c>
      <c r="G242" s="94">
        <v>1380225855.6099999</v>
      </c>
      <c r="H242" s="72">
        <f t="shared" si="4"/>
        <v>0.77842861928531926</v>
      </c>
      <c r="I242" s="63"/>
    </row>
    <row r="243" spans="1:9" x14ac:dyDescent="0.3">
      <c r="A243" s="92" t="s">
        <v>209</v>
      </c>
      <c r="B243" s="93" t="s">
        <v>210</v>
      </c>
      <c r="C243" s="94">
        <v>2332947506</v>
      </c>
      <c r="D243" s="94">
        <v>3669245093</v>
      </c>
      <c r="E243" s="94">
        <v>2765329657.3699999</v>
      </c>
      <c r="F243" s="94">
        <v>2763035481.52</v>
      </c>
      <c r="G243" s="94">
        <v>880839826.27999997</v>
      </c>
      <c r="H243" s="72">
        <f t="shared" si="4"/>
        <v>0.75365084296101015</v>
      </c>
    </row>
    <row r="244" spans="1:9" x14ac:dyDescent="0.3">
      <c r="A244" s="92" t="s">
        <v>211</v>
      </c>
      <c r="B244" s="93" t="s">
        <v>212</v>
      </c>
      <c r="C244" s="94">
        <v>38448131</v>
      </c>
      <c r="D244" s="94">
        <v>39148582</v>
      </c>
      <c r="E244" s="94">
        <v>33237224.440000001</v>
      </c>
      <c r="F244" s="94">
        <v>33237224.440000001</v>
      </c>
      <c r="G244" s="94">
        <v>858790</v>
      </c>
      <c r="H244" s="72">
        <f t="shared" si="4"/>
        <v>0.84900200063440356</v>
      </c>
    </row>
    <row r="245" spans="1:9" x14ac:dyDescent="0.3">
      <c r="A245" s="92" t="s">
        <v>291</v>
      </c>
      <c r="B245" s="93" t="s">
        <v>212</v>
      </c>
      <c r="C245" s="94">
        <v>8527020</v>
      </c>
      <c r="D245" s="94">
        <v>8056062</v>
      </c>
      <c r="E245" s="94">
        <v>6817548.5700000003</v>
      </c>
      <c r="F245" s="94">
        <v>6817548.5700000003</v>
      </c>
      <c r="G245" s="95">
        <v>0</v>
      </c>
      <c r="H245" s="72">
        <f t="shared" si="4"/>
        <v>0.84626317051681088</v>
      </c>
    </row>
    <row r="246" spans="1:9" x14ac:dyDescent="0.3">
      <c r="A246" s="92" t="s">
        <v>326</v>
      </c>
      <c r="B246" s="93" t="s">
        <v>212</v>
      </c>
      <c r="C246" s="94">
        <v>28681068</v>
      </c>
      <c r="D246" s="94">
        <v>26706496</v>
      </c>
      <c r="E246" s="94">
        <v>12460290.859999999</v>
      </c>
      <c r="F246" s="94">
        <v>12460290.859999999</v>
      </c>
      <c r="G246" s="94">
        <v>14246205.140000001</v>
      </c>
      <c r="H246" s="72">
        <f t="shared" si="4"/>
        <v>0.46656404718911831</v>
      </c>
    </row>
    <row r="247" spans="1:9" x14ac:dyDescent="0.3">
      <c r="A247" s="92" t="s">
        <v>336</v>
      </c>
      <c r="B247" s="93" t="s">
        <v>212</v>
      </c>
      <c r="C247" s="94">
        <v>11434884</v>
      </c>
      <c r="D247" s="94">
        <v>10966718</v>
      </c>
      <c r="E247" s="94">
        <v>8193164.4299999997</v>
      </c>
      <c r="F247" s="94">
        <v>8193164.4299999997</v>
      </c>
      <c r="G247" s="94">
        <v>2773553.57</v>
      </c>
      <c r="H247" s="72">
        <f t="shared" si="4"/>
        <v>0.7470935634526209</v>
      </c>
    </row>
    <row r="248" spans="1:9" x14ac:dyDescent="0.3">
      <c r="A248" s="92" t="s">
        <v>349</v>
      </c>
      <c r="B248" s="93" t="s">
        <v>212</v>
      </c>
      <c r="C248" s="94">
        <v>2662568</v>
      </c>
      <c r="D248" s="94">
        <v>2351892</v>
      </c>
      <c r="E248" s="94">
        <v>1525833.19</v>
      </c>
      <c r="F248" s="94">
        <v>1525833.19</v>
      </c>
      <c r="G248" s="94">
        <v>826058.81</v>
      </c>
      <c r="H248" s="72">
        <f t="shared" si="4"/>
        <v>0.64876839157580368</v>
      </c>
    </row>
    <row r="249" spans="1:9" x14ac:dyDescent="0.3">
      <c r="A249" s="92" t="s">
        <v>367</v>
      </c>
      <c r="B249" s="93" t="s">
        <v>212</v>
      </c>
      <c r="C249" s="94">
        <v>2712350</v>
      </c>
      <c r="D249" s="94">
        <v>2447211</v>
      </c>
      <c r="E249" s="94">
        <v>1761135.44</v>
      </c>
      <c r="F249" s="94">
        <v>1761135.44</v>
      </c>
      <c r="G249" s="94">
        <v>686075.56</v>
      </c>
      <c r="H249" s="72">
        <f t="shared" si="4"/>
        <v>0.71965001791835681</v>
      </c>
    </row>
    <row r="250" spans="1:9" x14ac:dyDescent="0.3">
      <c r="A250" s="92" t="s">
        <v>377</v>
      </c>
      <c r="B250" s="93" t="s">
        <v>212</v>
      </c>
      <c r="C250" s="94">
        <v>3437417</v>
      </c>
      <c r="D250" s="94">
        <v>3343544</v>
      </c>
      <c r="E250" s="94">
        <v>2827497.45</v>
      </c>
      <c r="F250" s="94">
        <v>2183364.9900000002</v>
      </c>
      <c r="G250" s="94">
        <v>516046.55</v>
      </c>
      <c r="H250" s="72">
        <f t="shared" si="4"/>
        <v>0.84565881292425049</v>
      </c>
    </row>
    <row r="251" spans="1:9" x14ac:dyDescent="0.3">
      <c r="A251" s="92" t="s">
        <v>386</v>
      </c>
      <c r="B251" s="93" t="s">
        <v>212</v>
      </c>
      <c r="C251" s="94">
        <v>1542536</v>
      </c>
      <c r="D251" s="94">
        <v>1585452</v>
      </c>
      <c r="E251" s="94">
        <v>1429859.82</v>
      </c>
      <c r="F251" s="94">
        <v>1429859.82</v>
      </c>
      <c r="G251" s="94">
        <v>155592.18</v>
      </c>
      <c r="H251" s="72">
        <f t="shared" si="4"/>
        <v>0.9018625729444979</v>
      </c>
    </row>
    <row r="252" spans="1:9" x14ac:dyDescent="0.3">
      <c r="A252" s="92" t="s">
        <v>395</v>
      </c>
      <c r="B252" s="93" t="s">
        <v>212</v>
      </c>
      <c r="C252" s="94">
        <v>740863</v>
      </c>
      <c r="D252" s="94">
        <v>721529</v>
      </c>
      <c r="E252" s="94">
        <v>476319.28</v>
      </c>
      <c r="F252" s="94">
        <v>476319.28</v>
      </c>
      <c r="G252" s="94">
        <v>245209.72</v>
      </c>
      <c r="H252" s="72">
        <f t="shared" si="4"/>
        <v>0.66015264805711205</v>
      </c>
    </row>
    <row r="253" spans="1:9" x14ac:dyDescent="0.3">
      <c r="A253" s="92" t="s">
        <v>403</v>
      </c>
      <c r="B253" s="93" t="s">
        <v>212</v>
      </c>
      <c r="C253" s="94">
        <v>10076340</v>
      </c>
      <c r="D253" s="94">
        <v>10025116</v>
      </c>
      <c r="E253" s="94">
        <v>7891058.9199999999</v>
      </c>
      <c r="F253" s="94">
        <v>7891058.9199999999</v>
      </c>
      <c r="G253" s="94">
        <v>189970</v>
      </c>
      <c r="H253" s="72">
        <f t="shared" si="4"/>
        <v>0.78712893895691582</v>
      </c>
    </row>
    <row r="254" spans="1:9" x14ac:dyDescent="0.3">
      <c r="A254" s="92" t="s">
        <v>415</v>
      </c>
      <c r="B254" s="93" t="s">
        <v>212</v>
      </c>
      <c r="C254" s="94">
        <v>30639944</v>
      </c>
      <c r="D254" s="94">
        <v>30202348</v>
      </c>
      <c r="E254" s="94">
        <v>24026653.32</v>
      </c>
      <c r="F254" s="94">
        <v>24026653.32</v>
      </c>
      <c r="G254" s="94">
        <v>416050</v>
      </c>
      <c r="H254" s="72">
        <f t="shared" si="4"/>
        <v>0.79552269644730933</v>
      </c>
    </row>
    <row r="255" spans="1:9" x14ac:dyDescent="0.3">
      <c r="A255" s="92" t="s">
        <v>435</v>
      </c>
      <c r="B255" s="93" t="s">
        <v>212</v>
      </c>
      <c r="C255" s="94">
        <v>37056965</v>
      </c>
      <c r="D255" s="94">
        <v>35772141</v>
      </c>
      <c r="E255" s="94">
        <v>30045777.59</v>
      </c>
      <c r="F255" s="94">
        <v>30045777.59</v>
      </c>
      <c r="G255" s="94">
        <v>445050</v>
      </c>
      <c r="H255" s="72">
        <f t="shared" si="4"/>
        <v>0.83992114394271233</v>
      </c>
    </row>
    <row r="256" spans="1:9" x14ac:dyDescent="0.3">
      <c r="A256" s="92" t="s">
        <v>447</v>
      </c>
      <c r="B256" s="93" t="s">
        <v>212</v>
      </c>
      <c r="C256" s="94">
        <v>29230814</v>
      </c>
      <c r="D256" s="94">
        <v>26908710</v>
      </c>
      <c r="E256" s="94">
        <v>21266902.760000002</v>
      </c>
      <c r="F256" s="94">
        <v>21266902.760000002</v>
      </c>
      <c r="G256" s="94">
        <v>5641807.2400000002</v>
      </c>
      <c r="H256" s="72">
        <f t="shared" si="4"/>
        <v>0.79033527657030012</v>
      </c>
    </row>
    <row r="257" spans="1:8" x14ac:dyDescent="0.3">
      <c r="A257" s="92" t="s">
        <v>459</v>
      </c>
      <c r="B257" s="93" t="s">
        <v>212</v>
      </c>
      <c r="C257" s="94">
        <v>31172990</v>
      </c>
      <c r="D257" s="94">
        <v>30466030</v>
      </c>
      <c r="E257" s="94">
        <v>24575034.559999999</v>
      </c>
      <c r="F257" s="94">
        <v>24575034.559999999</v>
      </c>
      <c r="G257" s="94">
        <v>5890995.4400000004</v>
      </c>
      <c r="H257" s="72">
        <f t="shared" si="4"/>
        <v>0.80663724679585747</v>
      </c>
    </row>
    <row r="258" spans="1:8" x14ac:dyDescent="0.3">
      <c r="A258" s="92" t="s">
        <v>478</v>
      </c>
      <c r="B258" s="93" t="s">
        <v>212</v>
      </c>
      <c r="C258" s="94">
        <v>17713452</v>
      </c>
      <c r="D258" s="94">
        <v>16344159</v>
      </c>
      <c r="E258" s="94">
        <v>13749582.07</v>
      </c>
      <c r="F258" s="94">
        <v>12414655.949999999</v>
      </c>
      <c r="G258" s="94">
        <v>2594576.9300000002</v>
      </c>
      <c r="H258" s="72">
        <f t="shared" si="4"/>
        <v>0.84125356771186577</v>
      </c>
    </row>
    <row r="259" spans="1:8" x14ac:dyDescent="0.3">
      <c r="A259" s="92" t="s">
        <v>490</v>
      </c>
      <c r="B259" s="93" t="s">
        <v>212</v>
      </c>
      <c r="C259" s="94">
        <v>23375656</v>
      </c>
      <c r="D259" s="94">
        <v>22519396</v>
      </c>
      <c r="E259" s="94">
        <v>16099138.58</v>
      </c>
      <c r="F259" s="94">
        <v>16099138.58</v>
      </c>
      <c r="G259" s="94">
        <v>6420257.4199999999</v>
      </c>
      <c r="H259" s="72">
        <f t="shared" si="4"/>
        <v>0.71490099379219585</v>
      </c>
    </row>
    <row r="260" spans="1:8" x14ac:dyDescent="0.3">
      <c r="A260" s="92" t="s">
        <v>505</v>
      </c>
      <c r="B260" s="93" t="s">
        <v>212</v>
      </c>
      <c r="C260" s="94">
        <v>2529363</v>
      </c>
      <c r="D260" s="94">
        <v>2485877</v>
      </c>
      <c r="E260" s="94">
        <v>1969638.6</v>
      </c>
      <c r="F260" s="94">
        <v>1969638.6</v>
      </c>
      <c r="G260" s="94">
        <v>516238.4</v>
      </c>
      <c r="H260" s="72">
        <f t="shared" si="4"/>
        <v>0.79233147899111667</v>
      </c>
    </row>
    <row r="261" spans="1:8" x14ac:dyDescent="0.3">
      <c r="A261" s="92" t="s">
        <v>516</v>
      </c>
      <c r="B261" s="93" t="s">
        <v>212</v>
      </c>
      <c r="C261" s="94">
        <v>3103261</v>
      </c>
      <c r="D261" s="94">
        <v>3114514</v>
      </c>
      <c r="E261" s="94">
        <v>2414024.79</v>
      </c>
      <c r="F261" s="94">
        <v>2414024.79</v>
      </c>
      <c r="G261" s="94">
        <v>11253</v>
      </c>
      <c r="H261" s="72">
        <f t="shared" si="4"/>
        <v>0.77508875863136273</v>
      </c>
    </row>
    <row r="262" spans="1:8" x14ac:dyDescent="0.3">
      <c r="A262" s="92" t="s">
        <v>527</v>
      </c>
      <c r="B262" s="93" t="s">
        <v>212</v>
      </c>
      <c r="C262" s="94">
        <v>24599300</v>
      </c>
      <c r="D262" s="94">
        <v>24090022</v>
      </c>
      <c r="E262" s="94">
        <v>20212063.68</v>
      </c>
      <c r="F262" s="94">
        <v>20212063.68</v>
      </c>
      <c r="G262" s="94">
        <v>3877958.32</v>
      </c>
      <c r="H262" s="72">
        <f t="shared" ref="H262:H293" si="5">+E262/D262</f>
        <v>0.8390222175803741</v>
      </c>
    </row>
    <row r="263" spans="1:8" x14ac:dyDescent="0.3">
      <c r="A263" s="92" t="s">
        <v>539</v>
      </c>
      <c r="B263" s="93" t="s">
        <v>212</v>
      </c>
      <c r="C263" s="94">
        <v>9893178</v>
      </c>
      <c r="D263" s="94">
        <v>9277303</v>
      </c>
      <c r="E263" s="94">
        <v>5802287.2800000003</v>
      </c>
      <c r="F263" s="94">
        <v>5802287.2800000003</v>
      </c>
      <c r="G263" s="94">
        <v>3475015.72</v>
      </c>
      <c r="H263" s="72">
        <f t="shared" si="5"/>
        <v>0.62542823921995438</v>
      </c>
    </row>
    <row r="264" spans="1:8" x14ac:dyDescent="0.3">
      <c r="A264" s="92" t="s">
        <v>213</v>
      </c>
      <c r="B264" s="93" t="s">
        <v>214</v>
      </c>
      <c r="C264" s="94">
        <v>6122314</v>
      </c>
      <c r="D264" s="94">
        <v>6233851</v>
      </c>
      <c r="E264" s="94">
        <v>5288175.0999999996</v>
      </c>
      <c r="F264" s="94">
        <v>5288175.0999999996</v>
      </c>
      <c r="G264" s="94">
        <v>136750</v>
      </c>
      <c r="H264" s="72">
        <f t="shared" si="5"/>
        <v>0.84829988718049243</v>
      </c>
    </row>
    <row r="265" spans="1:8" x14ac:dyDescent="0.3">
      <c r="A265" s="92" t="s">
        <v>292</v>
      </c>
      <c r="B265" s="93" t="s">
        <v>214</v>
      </c>
      <c r="C265" s="94">
        <v>1357806</v>
      </c>
      <c r="D265" s="94">
        <v>1282812</v>
      </c>
      <c r="E265" s="94">
        <v>1085596.94</v>
      </c>
      <c r="F265" s="94">
        <v>1085596.94</v>
      </c>
      <c r="G265" s="94">
        <v>147031</v>
      </c>
      <c r="H265" s="72">
        <f t="shared" si="5"/>
        <v>0.84626347430488635</v>
      </c>
    </row>
    <row r="266" spans="1:8" x14ac:dyDescent="0.3">
      <c r="A266" s="92" t="s">
        <v>327</v>
      </c>
      <c r="B266" s="93" t="s">
        <v>214</v>
      </c>
      <c r="C266" s="94">
        <v>4567049</v>
      </c>
      <c r="D266" s="94">
        <v>4252627</v>
      </c>
      <c r="E266" s="94">
        <v>1984122.76</v>
      </c>
      <c r="F266" s="94">
        <v>1984122.76</v>
      </c>
      <c r="G266" s="94">
        <v>2268504.2400000002</v>
      </c>
      <c r="H266" s="72">
        <f t="shared" si="5"/>
        <v>0.46656402266175706</v>
      </c>
    </row>
    <row r="267" spans="1:8" x14ac:dyDescent="0.3">
      <c r="A267" s="92" t="s">
        <v>337</v>
      </c>
      <c r="B267" s="93" t="s">
        <v>214</v>
      </c>
      <c r="C267" s="94">
        <v>1820842</v>
      </c>
      <c r="D267" s="94">
        <v>1746293</v>
      </c>
      <c r="E267" s="94">
        <v>1304644.01</v>
      </c>
      <c r="F267" s="94">
        <v>1304644.01</v>
      </c>
      <c r="G267" s="94">
        <v>441648.99</v>
      </c>
      <c r="H267" s="72">
        <f t="shared" si="5"/>
        <v>0.74709342017633928</v>
      </c>
    </row>
    <row r="268" spans="1:8" x14ac:dyDescent="0.3">
      <c r="A268" s="92" t="s">
        <v>350</v>
      </c>
      <c r="B268" s="93" t="s">
        <v>214</v>
      </c>
      <c r="C268" s="94">
        <v>423976</v>
      </c>
      <c r="D268" s="94">
        <v>374505</v>
      </c>
      <c r="E268" s="94">
        <v>243047.48</v>
      </c>
      <c r="F268" s="94">
        <v>243047.48</v>
      </c>
      <c r="G268" s="94">
        <v>131457.51999999999</v>
      </c>
      <c r="H268" s="72">
        <f t="shared" si="5"/>
        <v>0.64898327125138522</v>
      </c>
    </row>
    <row r="269" spans="1:8" x14ac:dyDescent="0.3">
      <c r="A269" s="92" t="s">
        <v>368</v>
      </c>
      <c r="B269" s="93" t="s">
        <v>214</v>
      </c>
      <c r="C269" s="94">
        <v>431903</v>
      </c>
      <c r="D269" s="94">
        <v>389684</v>
      </c>
      <c r="E269" s="94">
        <v>312258.07</v>
      </c>
      <c r="F269" s="94">
        <v>312258.07</v>
      </c>
      <c r="G269" s="94">
        <v>77425.929999999993</v>
      </c>
      <c r="H269" s="72">
        <f t="shared" si="5"/>
        <v>0.80131098531117517</v>
      </c>
    </row>
    <row r="270" spans="1:8" x14ac:dyDescent="0.3">
      <c r="A270" s="92" t="s">
        <v>378</v>
      </c>
      <c r="B270" s="93" t="s">
        <v>214</v>
      </c>
      <c r="C270" s="94">
        <v>547360</v>
      </c>
      <c r="D270" s="94">
        <v>553265</v>
      </c>
      <c r="E270" s="94">
        <v>450237.9</v>
      </c>
      <c r="F270" s="94">
        <v>347669.6</v>
      </c>
      <c r="G270" s="94">
        <v>103027.1</v>
      </c>
      <c r="H270" s="72">
        <f t="shared" si="5"/>
        <v>0.8137834491608904</v>
      </c>
    </row>
    <row r="271" spans="1:8" x14ac:dyDescent="0.3">
      <c r="A271" s="92" t="s">
        <v>387</v>
      </c>
      <c r="B271" s="93" t="s">
        <v>214</v>
      </c>
      <c r="C271" s="94">
        <v>245627</v>
      </c>
      <c r="D271" s="94">
        <v>252461</v>
      </c>
      <c r="E271" s="94">
        <v>227684.69</v>
      </c>
      <c r="F271" s="94">
        <v>227684.69</v>
      </c>
      <c r="G271" s="94">
        <v>24776.31</v>
      </c>
      <c r="H271" s="72">
        <f t="shared" si="5"/>
        <v>0.90186084187260607</v>
      </c>
    </row>
    <row r="272" spans="1:8" x14ac:dyDescent="0.3">
      <c r="A272" s="92" t="s">
        <v>396</v>
      </c>
      <c r="B272" s="93" t="s">
        <v>214</v>
      </c>
      <c r="C272" s="94">
        <v>117972</v>
      </c>
      <c r="D272" s="94">
        <v>114893</v>
      </c>
      <c r="E272" s="94">
        <v>75844.03</v>
      </c>
      <c r="F272" s="94">
        <v>75844.03</v>
      </c>
      <c r="G272" s="94">
        <v>39048.97</v>
      </c>
      <c r="H272" s="72">
        <f t="shared" si="5"/>
        <v>0.66012750994403491</v>
      </c>
    </row>
    <row r="273" spans="1:8" x14ac:dyDescent="0.3">
      <c r="A273" s="92" t="s">
        <v>404</v>
      </c>
      <c r="B273" s="93" t="s">
        <v>214</v>
      </c>
      <c r="C273" s="94">
        <v>1604513</v>
      </c>
      <c r="D273" s="94">
        <v>1596356</v>
      </c>
      <c r="E273" s="94">
        <v>1256538.07</v>
      </c>
      <c r="F273" s="94">
        <v>1256538.07</v>
      </c>
      <c r="G273" s="94">
        <v>30250</v>
      </c>
      <c r="H273" s="72">
        <f t="shared" si="5"/>
        <v>0.78712898000195453</v>
      </c>
    </row>
    <row r="274" spans="1:8" x14ac:dyDescent="0.3">
      <c r="A274" s="92" t="s">
        <v>416</v>
      </c>
      <c r="B274" s="93" t="s">
        <v>214</v>
      </c>
      <c r="C274" s="94">
        <v>4878972</v>
      </c>
      <c r="D274" s="94">
        <v>4809291</v>
      </c>
      <c r="E274" s="94">
        <v>3823064.54</v>
      </c>
      <c r="F274" s="94">
        <v>3823064.54</v>
      </c>
      <c r="G274" s="94">
        <v>66250</v>
      </c>
      <c r="H274" s="72">
        <f t="shared" si="5"/>
        <v>0.79493308681050912</v>
      </c>
    </row>
    <row r="275" spans="1:8" x14ac:dyDescent="0.3">
      <c r="A275" s="92" t="s">
        <v>436</v>
      </c>
      <c r="B275" s="93" t="s">
        <v>214</v>
      </c>
      <c r="C275" s="94">
        <v>5900791</v>
      </c>
      <c r="D275" s="94">
        <v>5696201</v>
      </c>
      <c r="E275" s="94">
        <v>4784359.5199999996</v>
      </c>
      <c r="F275" s="94">
        <v>4784359.5199999996</v>
      </c>
      <c r="G275" s="95">
        <v>0</v>
      </c>
      <c r="H275" s="72">
        <f t="shared" si="5"/>
        <v>0.83992111935656755</v>
      </c>
    </row>
    <row r="276" spans="1:8" x14ac:dyDescent="0.3">
      <c r="A276" s="92" t="s">
        <v>448</v>
      </c>
      <c r="B276" s="93" t="s">
        <v>214</v>
      </c>
      <c r="C276" s="94">
        <v>4654589</v>
      </c>
      <c r="D276" s="94">
        <v>4284827</v>
      </c>
      <c r="E276" s="94">
        <v>3392130.32</v>
      </c>
      <c r="F276" s="94">
        <v>3392130.32</v>
      </c>
      <c r="G276" s="94">
        <v>892696.68</v>
      </c>
      <c r="H276" s="72">
        <f t="shared" si="5"/>
        <v>0.79166097487716536</v>
      </c>
    </row>
    <row r="277" spans="1:8" x14ac:dyDescent="0.3">
      <c r="A277" s="92" t="s">
        <v>460</v>
      </c>
      <c r="B277" s="93" t="s">
        <v>214</v>
      </c>
      <c r="C277" s="94">
        <v>4963852</v>
      </c>
      <c r="D277" s="94">
        <v>4851278</v>
      </c>
      <c r="E277" s="94">
        <v>3913222.09</v>
      </c>
      <c r="F277" s="94">
        <v>3913222.09</v>
      </c>
      <c r="G277" s="94">
        <v>938055.91</v>
      </c>
      <c r="H277" s="72">
        <f t="shared" si="5"/>
        <v>0.8066373623610108</v>
      </c>
    </row>
    <row r="278" spans="1:8" x14ac:dyDescent="0.3">
      <c r="A278" s="92" t="s">
        <v>479</v>
      </c>
      <c r="B278" s="93" t="s">
        <v>214</v>
      </c>
      <c r="C278" s="94">
        <v>2820614</v>
      </c>
      <c r="D278" s="94">
        <v>2602574</v>
      </c>
      <c r="E278" s="94">
        <v>2183897.1</v>
      </c>
      <c r="F278" s="94">
        <v>1971348.13</v>
      </c>
      <c r="G278" s="94">
        <v>418676.9</v>
      </c>
      <c r="H278" s="72">
        <f t="shared" si="5"/>
        <v>0.83912968468908089</v>
      </c>
    </row>
    <row r="279" spans="1:8" x14ac:dyDescent="0.3">
      <c r="A279" s="92" t="s">
        <v>491</v>
      </c>
      <c r="B279" s="93" t="s">
        <v>214</v>
      </c>
      <c r="C279" s="94">
        <v>3722239</v>
      </c>
      <c r="D279" s="94">
        <v>3585892</v>
      </c>
      <c r="E279" s="94">
        <v>2563557.11</v>
      </c>
      <c r="F279" s="94">
        <v>2563557.11</v>
      </c>
      <c r="G279" s="94">
        <v>1022334.89</v>
      </c>
      <c r="H279" s="72">
        <f t="shared" si="5"/>
        <v>0.71490081407917472</v>
      </c>
    </row>
    <row r="280" spans="1:8" x14ac:dyDescent="0.3">
      <c r="A280" s="92" t="s">
        <v>506</v>
      </c>
      <c r="B280" s="93" t="s">
        <v>214</v>
      </c>
      <c r="C280" s="94">
        <v>402765</v>
      </c>
      <c r="D280" s="94">
        <v>395841</v>
      </c>
      <c r="E280" s="94">
        <v>313636.74</v>
      </c>
      <c r="F280" s="94">
        <v>313636.74</v>
      </c>
      <c r="G280" s="94">
        <v>82204.259999999995</v>
      </c>
      <c r="H280" s="72">
        <f t="shared" si="5"/>
        <v>0.79233010223801981</v>
      </c>
    </row>
    <row r="281" spans="1:8" x14ac:dyDescent="0.3">
      <c r="A281" s="92" t="s">
        <v>517</v>
      </c>
      <c r="B281" s="93" t="s">
        <v>214</v>
      </c>
      <c r="C281" s="94">
        <v>494150</v>
      </c>
      <c r="D281" s="94">
        <v>495943</v>
      </c>
      <c r="E281" s="94">
        <v>384398.85</v>
      </c>
      <c r="F281" s="94">
        <v>384398.85</v>
      </c>
      <c r="G281" s="94">
        <v>1793</v>
      </c>
      <c r="H281" s="72">
        <f t="shared" si="5"/>
        <v>0.77508675392131754</v>
      </c>
    </row>
    <row r="282" spans="1:8" x14ac:dyDescent="0.3">
      <c r="A282" s="92" t="s">
        <v>528</v>
      </c>
      <c r="B282" s="93" t="s">
        <v>214</v>
      </c>
      <c r="C282" s="94">
        <v>3917086</v>
      </c>
      <c r="D282" s="94">
        <v>3835991</v>
      </c>
      <c r="E282" s="94">
        <v>3218481.48</v>
      </c>
      <c r="F282" s="94">
        <v>3218481.48</v>
      </c>
      <c r="G282" s="94">
        <v>617509.52</v>
      </c>
      <c r="H282" s="72">
        <f t="shared" si="5"/>
        <v>0.83902216663177775</v>
      </c>
    </row>
    <row r="283" spans="1:8" x14ac:dyDescent="0.3">
      <c r="A283" s="92" t="s">
        <v>540</v>
      </c>
      <c r="B283" s="93" t="s">
        <v>214</v>
      </c>
      <c r="C283" s="94">
        <v>1575347</v>
      </c>
      <c r="D283" s="94">
        <v>1477278</v>
      </c>
      <c r="E283" s="94">
        <v>923930.94</v>
      </c>
      <c r="F283" s="94">
        <v>923930.94</v>
      </c>
      <c r="G283" s="94">
        <v>553347.06000000006</v>
      </c>
      <c r="H283" s="72">
        <f t="shared" si="5"/>
        <v>0.62542794247257449</v>
      </c>
    </row>
    <row r="284" spans="1:8" x14ac:dyDescent="0.3">
      <c r="A284" s="92" t="s">
        <v>541</v>
      </c>
      <c r="B284" s="93" t="s">
        <v>542</v>
      </c>
      <c r="C284" s="94">
        <v>9095318</v>
      </c>
      <c r="D284" s="94">
        <v>9095318</v>
      </c>
      <c r="E284" s="94">
        <v>4095318</v>
      </c>
      <c r="F284" s="94">
        <v>4095318</v>
      </c>
      <c r="G284" s="94">
        <v>5000000</v>
      </c>
      <c r="H284" s="72">
        <f t="shared" si="5"/>
        <v>0.4502666096996279</v>
      </c>
    </row>
    <row r="285" spans="1:8" x14ac:dyDescent="0.3">
      <c r="A285" s="92" t="s">
        <v>543</v>
      </c>
      <c r="B285" s="93" t="s">
        <v>544</v>
      </c>
      <c r="C285" s="94">
        <v>11047538</v>
      </c>
      <c r="D285" s="94">
        <v>11047538</v>
      </c>
      <c r="E285" s="94">
        <v>6000000</v>
      </c>
      <c r="F285" s="94">
        <v>6000000</v>
      </c>
      <c r="G285" s="94">
        <v>5047538</v>
      </c>
      <c r="H285" s="72">
        <f t="shared" si="5"/>
        <v>0.5431074326243549</v>
      </c>
    </row>
    <row r="286" spans="1:8" x14ac:dyDescent="0.3">
      <c r="A286" s="92" t="s">
        <v>545</v>
      </c>
      <c r="B286" s="93" t="s">
        <v>546</v>
      </c>
      <c r="C286" s="94">
        <v>9928162</v>
      </c>
      <c r="D286" s="94">
        <v>9928162</v>
      </c>
      <c r="E286" s="94">
        <v>3900000</v>
      </c>
      <c r="F286" s="94">
        <v>3900000</v>
      </c>
      <c r="G286" s="94">
        <v>6028162</v>
      </c>
      <c r="H286" s="72">
        <f t="shared" si="5"/>
        <v>0.3928219543557005</v>
      </c>
    </row>
    <row r="287" spans="1:8" x14ac:dyDescent="0.3">
      <c r="A287" s="92" t="s">
        <v>547</v>
      </c>
      <c r="B287" s="93" t="s">
        <v>548</v>
      </c>
      <c r="C287" s="94">
        <v>14382113</v>
      </c>
      <c r="D287" s="94">
        <v>14382113</v>
      </c>
      <c r="E287" s="94">
        <v>9382113</v>
      </c>
      <c r="F287" s="94">
        <v>9382113</v>
      </c>
      <c r="G287" s="94">
        <v>5000000</v>
      </c>
      <c r="H287" s="72">
        <f t="shared" si="5"/>
        <v>0.65234593831935539</v>
      </c>
    </row>
    <row r="288" spans="1:8" x14ac:dyDescent="0.3">
      <c r="A288" s="92" t="s">
        <v>549</v>
      </c>
      <c r="B288" s="93" t="s">
        <v>550</v>
      </c>
      <c r="C288" s="94">
        <v>9965331</v>
      </c>
      <c r="D288" s="94">
        <v>9965331</v>
      </c>
      <c r="E288" s="94">
        <v>1855331</v>
      </c>
      <c r="F288" s="94">
        <v>1855331</v>
      </c>
      <c r="G288" s="94">
        <v>8110000</v>
      </c>
      <c r="H288" s="72">
        <f t="shared" si="5"/>
        <v>0.18617856245818629</v>
      </c>
    </row>
    <row r="289" spans="1:8" x14ac:dyDescent="0.3">
      <c r="A289" s="92" t="s">
        <v>551</v>
      </c>
      <c r="B289" s="93" t="s">
        <v>552</v>
      </c>
      <c r="C289" s="94">
        <v>5000000</v>
      </c>
      <c r="D289" s="94">
        <v>5000000</v>
      </c>
      <c r="E289" s="95">
        <v>0</v>
      </c>
      <c r="F289" s="95">
        <v>0</v>
      </c>
      <c r="G289" s="94">
        <v>5000000</v>
      </c>
      <c r="H289" s="72">
        <f t="shared" si="5"/>
        <v>0</v>
      </c>
    </row>
    <row r="290" spans="1:8" x14ac:dyDescent="0.3">
      <c r="A290" s="92" t="s">
        <v>553</v>
      </c>
      <c r="B290" s="93" t="s">
        <v>554</v>
      </c>
      <c r="C290" s="94">
        <v>9237874</v>
      </c>
      <c r="D290" s="94">
        <v>9237874</v>
      </c>
      <c r="E290" s="94">
        <v>4237874</v>
      </c>
      <c r="F290" s="94">
        <v>4237874</v>
      </c>
      <c r="G290" s="94">
        <v>5000000</v>
      </c>
      <c r="H290" s="72">
        <f t="shared" si="5"/>
        <v>0.45874992449561447</v>
      </c>
    </row>
    <row r="291" spans="1:8" x14ac:dyDescent="0.3">
      <c r="A291" s="92" t="s">
        <v>555</v>
      </c>
      <c r="B291" s="93" t="s">
        <v>556</v>
      </c>
      <c r="C291" s="94">
        <v>7591227</v>
      </c>
      <c r="D291" s="94">
        <v>7591227</v>
      </c>
      <c r="E291" s="94">
        <v>2591227</v>
      </c>
      <c r="F291" s="94">
        <v>2591227</v>
      </c>
      <c r="G291" s="94">
        <v>5000000</v>
      </c>
      <c r="H291" s="72">
        <f t="shared" si="5"/>
        <v>0.34134494990072095</v>
      </c>
    </row>
    <row r="292" spans="1:8" x14ac:dyDescent="0.3">
      <c r="A292" s="92" t="s">
        <v>557</v>
      </c>
      <c r="B292" s="93" t="s">
        <v>558</v>
      </c>
      <c r="C292" s="94">
        <v>10582477</v>
      </c>
      <c r="D292" s="94">
        <v>10582477</v>
      </c>
      <c r="E292" s="94">
        <v>5100000</v>
      </c>
      <c r="F292" s="94">
        <v>5100000</v>
      </c>
      <c r="G292" s="94">
        <v>5482477</v>
      </c>
      <c r="H292" s="72">
        <f t="shared" si="5"/>
        <v>0.48192875826708625</v>
      </c>
    </row>
    <row r="293" spans="1:8" x14ac:dyDescent="0.3">
      <c r="A293" s="92" t="s">
        <v>559</v>
      </c>
      <c r="B293" s="93" t="s">
        <v>560</v>
      </c>
      <c r="C293" s="94">
        <v>5000000</v>
      </c>
      <c r="D293" s="94">
        <v>5000000</v>
      </c>
      <c r="E293" s="95">
        <v>0</v>
      </c>
      <c r="F293" s="95">
        <v>0</v>
      </c>
      <c r="G293" s="94">
        <v>5000000</v>
      </c>
      <c r="H293" s="72">
        <f t="shared" si="5"/>
        <v>0</v>
      </c>
    </row>
    <row r="294" spans="1:8" x14ac:dyDescent="0.3">
      <c r="A294" s="92" t="s">
        <v>561</v>
      </c>
      <c r="B294" s="93" t="s">
        <v>562</v>
      </c>
      <c r="C294" s="94">
        <v>9357914</v>
      </c>
      <c r="D294" s="94">
        <v>9357914</v>
      </c>
      <c r="E294" s="94">
        <v>4357914</v>
      </c>
      <c r="F294" s="94">
        <v>4357914</v>
      </c>
      <c r="G294" s="94">
        <v>5000000</v>
      </c>
      <c r="H294" s="72">
        <f t="shared" ref="H294:H325" si="6">+E294/D294</f>
        <v>0.46569288839371681</v>
      </c>
    </row>
    <row r="295" spans="1:8" x14ac:dyDescent="0.3">
      <c r="A295" s="92" t="s">
        <v>563</v>
      </c>
      <c r="B295" s="93" t="s">
        <v>564</v>
      </c>
      <c r="C295" s="94">
        <v>8687855</v>
      </c>
      <c r="D295" s="94">
        <v>8687855</v>
      </c>
      <c r="E295" s="94">
        <v>3672706</v>
      </c>
      <c r="F295" s="94">
        <v>3672706</v>
      </c>
      <c r="G295" s="94">
        <v>5015149</v>
      </c>
      <c r="H295" s="72">
        <f t="shared" si="6"/>
        <v>0.42274025061421949</v>
      </c>
    </row>
    <row r="296" spans="1:8" x14ac:dyDescent="0.3">
      <c r="A296" s="92" t="s">
        <v>565</v>
      </c>
      <c r="B296" s="93" t="s">
        <v>566</v>
      </c>
      <c r="C296" s="94">
        <v>8805228</v>
      </c>
      <c r="D296" s="94">
        <v>8805228</v>
      </c>
      <c r="E296" s="94">
        <v>3805228</v>
      </c>
      <c r="F296" s="94">
        <v>3805228</v>
      </c>
      <c r="G296" s="94">
        <v>5000000</v>
      </c>
      <c r="H296" s="72">
        <f t="shared" si="6"/>
        <v>0.43215553305377213</v>
      </c>
    </row>
    <row r="297" spans="1:8" x14ac:dyDescent="0.3">
      <c r="A297" s="92" t="s">
        <v>567</v>
      </c>
      <c r="B297" s="93" t="s">
        <v>568</v>
      </c>
      <c r="C297" s="94">
        <v>11337599</v>
      </c>
      <c r="D297" s="94">
        <v>11337599</v>
      </c>
      <c r="E297" s="94">
        <v>6327875</v>
      </c>
      <c r="F297" s="94">
        <v>6327875</v>
      </c>
      <c r="G297" s="94">
        <v>5009724</v>
      </c>
      <c r="H297" s="72">
        <f t="shared" si="6"/>
        <v>0.55813184078921829</v>
      </c>
    </row>
    <row r="298" spans="1:8" x14ac:dyDescent="0.3">
      <c r="A298" s="92" t="s">
        <v>569</v>
      </c>
      <c r="B298" s="93" t="s">
        <v>570</v>
      </c>
      <c r="C298" s="94">
        <v>8812810</v>
      </c>
      <c r="D298" s="94">
        <v>8812810</v>
      </c>
      <c r="E298" s="94">
        <v>3812810</v>
      </c>
      <c r="F298" s="94">
        <v>3812810</v>
      </c>
      <c r="G298" s="94">
        <v>5000000</v>
      </c>
      <c r="H298" s="72">
        <f t="shared" si="6"/>
        <v>0.43264407152769663</v>
      </c>
    </row>
    <row r="299" spans="1:8" x14ac:dyDescent="0.3">
      <c r="A299" s="92" t="s">
        <v>571</v>
      </c>
      <c r="B299" s="93" t="s">
        <v>572</v>
      </c>
      <c r="C299" s="94">
        <v>7686705</v>
      </c>
      <c r="D299" s="94">
        <v>7686705</v>
      </c>
      <c r="E299" s="94">
        <v>2686705</v>
      </c>
      <c r="F299" s="94">
        <v>2686705</v>
      </c>
      <c r="G299" s="94">
        <v>5000000</v>
      </c>
      <c r="H299" s="72">
        <f t="shared" si="6"/>
        <v>0.34952622742774703</v>
      </c>
    </row>
    <row r="300" spans="1:8" x14ac:dyDescent="0.3">
      <c r="A300" s="92" t="s">
        <v>573</v>
      </c>
      <c r="B300" s="93" t="s">
        <v>574</v>
      </c>
      <c r="C300" s="94">
        <v>10482872</v>
      </c>
      <c r="D300" s="94">
        <v>10482872</v>
      </c>
      <c r="E300" s="94">
        <v>5482872</v>
      </c>
      <c r="F300" s="94">
        <v>5482872</v>
      </c>
      <c r="G300" s="94">
        <v>5000000</v>
      </c>
      <c r="H300" s="72">
        <f t="shared" si="6"/>
        <v>0.52303147458063015</v>
      </c>
    </row>
    <row r="301" spans="1:8" x14ac:dyDescent="0.3">
      <c r="A301" s="92" t="s">
        <v>575</v>
      </c>
      <c r="B301" s="93" t="s">
        <v>576</v>
      </c>
      <c r="C301" s="94">
        <v>14068763</v>
      </c>
      <c r="D301" s="94">
        <v>14068763</v>
      </c>
      <c r="E301" s="94">
        <v>9068763</v>
      </c>
      <c r="F301" s="94">
        <v>9068763</v>
      </c>
      <c r="G301" s="94">
        <v>5000000</v>
      </c>
      <c r="H301" s="72">
        <f t="shared" si="6"/>
        <v>0.64460272733288637</v>
      </c>
    </row>
    <row r="302" spans="1:8" x14ac:dyDescent="0.3">
      <c r="A302" s="92" t="s">
        <v>577</v>
      </c>
      <c r="B302" s="93" t="s">
        <v>578</v>
      </c>
      <c r="C302" s="94">
        <v>9128879</v>
      </c>
      <c r="D302" s="94">
        <v>9128879</v>
      </c>
      <c r="E302" s="95">
        <v>0</v>
      </c>
      <c r="F302" s="95">
        <v>0</v>
      </c>
      <c r="G302" s="94">
        <v>9128879</v>
      </c>
      <c r="H302" s="72">
        <f t="shared" si="6"/>
        <v>0</v>
      </c>
    </row>
    <row r="303" spans="1:8" x14ac:dyDescent="0.3">
      <c r="A303" s="92" t="s">
        <v>579</v>
      </c>
      <c r="B303" s="93" t="s">
        <v>580</v>
      </c>
      <c r="C303" s="94">
        <v>5000000</v>
      </c>
      <c r="D303" s="94">
        <v>5000000</v>
      </c>
      <c r="E303" s="95">
        <v>0</v>
      </c>
      <c r="F303" s="95">
        <v>0</v>
      </c>
      <c r="G303" s="94">
        <v>5000000</v>
      </c>
      <c r="H303" s="72">
        <f t="shared" si="6"/>
        <v>0</v>
      </c>
    </row>
    <row r="304" spans="1:8" x14ac:dyDescent="0.3">
      <c r="A304" s="92" t="s">
        <v>581</v>
      </c>
      <c r="B304" s="93" t="s">
        <v>582</v>
      </c>
      <c r="C304" s="94">
        <v>7325076</v>
      </c>
      <c r="D304" s="94">
        <v>7325076</v>
      </c>
      <c r="E304" s="94">
        <v>2325076</v>
      </c>
      <c r="F304" s="94">
        <v>2325076</v>
      </c>
      <c r="G304" s="94">
        <v>5000000</v>
      </c>
      <c r="H304" s="72">
        <f t="shared" si="6"/>
        <v>0.31741322547370154</v>
      </c>
    </row>
    <row r="305" spans="1:8" x14ac:dyDescent="0.3">
      <c r="A305" s="92" t="s">
        <v>583</v>
      </c>
      <c r="B305" s="93" t="s">
        <v>584</v>
      </c>
      <c r="C305" s="94">
        <v>8080973</v>
      </c>
      <c r="D305" s="94">
        <v>8080973</v>
      </c>
      <c r="E305" s="94">
        <v>3067252</v>
      </c>
      <c r="F305" s="94">
        <v>3067252</v>
      </c>
      <c r="G305" s="94">
        <v>5013721</v>
      </c>
      <c r="H305" s="72">
        <f t="shared" si="6"/>
        <v>0.37956468855916237</v>
      </c>
    </row>
    <row r="306" spans="1:8" x14ac:dyDescent="0.3">
      <c r="A306" s="92" t="s">
        <v>585</v>
      </c>
      <c r="B306" s="93" t="s">
        <v>586</v>
      </c>
      <c r="C306" s="94">
        <v>13614622</v>
      </c>
      <c r="D306" s="94">
        <v>13614622</v>
      </c>
      <c r="E306" s="94">
        <v>8614622</v>
      </c>
      <c r="F306" s="94">
        <v>8614622</v>
      </c>
      <c r="G306" s="94">
        <v>5000000</v>
      </c>
      <c r="H306" s="72">
        <f t="shared" si="6"/>
        <v>0.63274779130849168</v>
      </c>
    </row>
    <row r="307" spans="1:8" x14ac:dyDescent="0.3">
      <c r="A307" s="92" t="s">
        <v>587</v>
      </c>
      <c r="B307" s="93" t="s">
        <v>588</v>
      </c>
      <c r="C307" s="94">
        <v>8447321</v>
      </c>
      <c r="D307" s="94">
        <v>8447321</v>
      </c>
      <c r="E307" s="94">
        <v>3427902</v>
      </c>
      <c r="F307" s="94">
        <v>3427902</v>
      </c>
      <c r="G307" s="94">
        <v>5019419</v>
      </c>
      <c r="H307" s="72">
        <f t="shared" si="6"/>
        <v>0.40579753036495242</v>
      </c>
    </row>
    <row r="308" spans="1:8" x14ac:dyDescent="0.3">
      <c r="A308" s="92" t="s">
        <v>589</v>
      </c>
      <c r="B308" s="93" t="s">
        <v>590</v>
      </c>
      <c r="C308" s="94">
        <v>10146919</v>
      </c>
      <c r="D308" s="94">
        <v>10146919</v>
      </c>
      <c r="E308" s="94">
        <v>5146919</v>
      </c>
      <c r="F308" s="94">
        <v>5146919</v>
      </c>
      <c r="G308" s="94">
        <v>5000000</v>
      </c>
      <c r="H308" s="72">
        <f t="shared" si="6"/>
        <v>0.50723958671592828</v>
      </c>
    </row>
    <row r="309" spans="1:8" x14ac:dyDescent="0.3">
      <c r="A309" s="92" t="s">
        <v>591</v>
      </c>
      <c r="B309" s="93" t="s">
        <v>592</v>
      </c>
      <c r="C309" s="94">
        <v>10809164</v>
      </c>
      <c r="D309" s="94">
        <v>10809164</v>
      </c>
      <c r="E309" s="94">
        <v>5809164</v>
      </c>
      <c r="F309" s="94">
        <v>5809164</v>
      </c>
      <c r="G309" s="94">
        <v>5000000</v>
      </c>
      <c r="H309" s="72">
        <f t="shared" si="6"/>
        <v>0.53742953664131654</v>
      </c>
    </row>
    <row r="310" spans="1:8" x14ac:dyDescent="0.3">
      <c r="A310" s="92" t="s">
        <v>593</v>
      </c>
      <c r="B310" s="93" t="s">
        <v>594</v>
      </c>
      <c r="C310" s="94">
        <v>8569735</v>
      </c>
      <c r="D310" s="94">
        <v>8569735</v>
      </c>
      <c r="E310" s="94">
        <v>3569735</v>
      </c>
      <c r="F310" s="94">
        <v>3569735</v>
      </c>
      <c r="G310" s="94">
        <v>5000000</v>
      </c>
      <c r="H310" s="72">
        <f t="shared" si="6"/>
        <v>0.41655138694487054</v>
      </c>
    </row>
    <row r="311" spans="1:8" x14ac:dyDescent="0.3">
      <c r="A311" s="92" t="s">
        <v>595</v>
      </c>
      <c r="B311" s="93" t="s">
        <v>596</v>
      </c>
      <c r="C311" s="94">
        <v>8568398</v>
      </c>
      <c r="D311" s="94">
        <v>8568398</v>
      </c>
      <c r="E311" s="94">
        <v>3550958</v>
      </c>
      <c r="F311" s="94">
        <v>3550958</v>
      </c>
      <c r="G311" s="94">
        <v>5017440</v>
      </c>
      <c r="H311" s="72">
        <f t="shared" si="6"/>
        <v>0.41442496018508945</v>
      </c>
    </row>
    <row r="312" spans="1:8" x14ac:dyDescent="0.3">
      <c r="A312" s="92" t="s">
        <v>597</v>
      </c>
      <c r="B312" s="93" t="s">
        <v>598</v>
      </c>
      <c r="C312" s="94">
        <v>7779408</v>
      </c>
      <c r="D312" s="94">
        <v>7779408</v>
      </c>
      <c r="E312" s="94">
        <v>2779408</v>
      </c>
      <c r="F312" s="94">
        <v>2779408</v>
      </c>
      <c r="G312" s="94">
        <v>5000000</v>
      </c>
      <c r="H312" s="72">
        <f t="shared" si="6"/>
        <v>0.35727757176381547</v>
      </c>
    </row>
    <row r="313" spans="1:8" x14ac:dyDescent="0.3">
      <c r="A313" s="92" t="s">
        <v>599</v>
      </c>
      <c r="B313" s="93" t="s">
        <v>600</v>
      </c>
      <c r="C313" s="94">
        <v>8435081</v>
      </c>
      <c r="D313" s="94">
        <v>8435081</v>
      </c>
      <c r="E313" s="94">
        <v>3435081</v>
      </c>
      <c r="F313" s="94">
        <v>3435081</v>
      </c>
      <c r="G313" s="94">
        <v>5000000</v>
      </c>
      <c r="H313" s="72">
        <f t="shared" si="6"/>
        <v>0.40723746458392041</v>
      </c>
    </row>
    <row r="314" spans="1:8" x14ac:dyDescent="0.3">
      <c r="A314" s="92" t="s">
        <v>601</v>
      </c>
      <c r="B314" s="93" t="s">
        <v>602</v>
      </c>
      <c r="C314" s="94">
        <v>12666448</v>
      </c>
      <c r="D314" s="94">
        <v>12666448</v>
      </c>
      <c r="E314" s="94">
        <v>7666448</v>
      </c>
      <c r="F314" s="94">
        <v>7666448</v>
      </c>
      <c r="G314" s="94">
        <v>5000000</v>
      </c>
      <c r="H314" s="72">
        <f t="shared" si="6"/>
        <v>0.60525634337266454</v>
      </c>
    </row>
    <row r="315" spans="1:8" x14ac:dyDescent="0.3">
      <c r="A315" s="92" t="s">
        <v>603</v>
      </c>
      <c r="B315" s="93" t="s">
        <v>604</v>
      </c>
      <c r="C315" s="94">
        <v>6965477</v>
      </c>
      <c r="D315" s="94">
        <v>6965477</v>
      </c>
      <c r="E315" s="94">
        <v>1965477</v>
      </c>
      <c r="F315" s="94">
        <v>1965477</v>
      </c>
      <c r="G315" s="94">
        <v>5000000</v>
      </c>
      <c r="H315" s="72">
        <f t="shared" si="6"/>
        <v>0.28217407077792372</v>
      </c>
    </row>
    <row r="316" spans="1:8" x14ac:dyDescent="0.3">
      <c r="A316" s="92" t="s">
        <v>605</v>
      </c>
      <c r="B316" s="93" t="s">
        <v>606</v>
      </c>
      <c r="C316" s="94">
        <v>9211615</v>
      </c>
      <c r="D316" s="94">
        <v>9211615</v>
      </c>
      <c r="E316" s="94">
        <v>4211615</v>
      </c>
      <c r="F316" s="94">
        <v>4211615</v>
      </c>
      <c r="G316" s="94">
        <v>5000000</v>
      </c>
      <c r="H316" s="72">
        <f t="shared" si="6"/>
        <v>0.45720701527365182</v>
      </c>
    </row>
    <row r="317" spans="1:8" x14ac:dyDescent="0.3">
      <c r="A317" s="92" t="s">
        <v>607</v>
      </c>
      <c r="B317" s="93" t="s">
        <v>608</v>
      </c>
      <c r="C317" s="94">
        <v>10801294</v>
      </c>
      <c r="D317" s="94">
        <v>10801294</v>
      </c>
      <c r="E317" s="94">
        <v>5770931</v>
      </c>
      <c r="F317" s="94">
        <v>5770931</v>
      </c>
      <c r="G317" s="94">
        <v>5030363</v>
      </c>
      <c r="H317" s="72">
        <f t="shared" si="6"/>
        <v>0.53428144813019629</v>
      </c>
    </row>
    <row r="318" spans="1:8" x14ac:dyDescent="0.3">
      <c r="A318" s="92" t="s">
        <v>609</v>
      </c>
      <c r="B318" s="93" t="s">
        <v>610</v>
      </c>
      <c r="C318" s="94">
        <v>7876759</v>
      </c>
      <c r="D318" s="94">
        <v>7876759</v>
      </c>
      <c r="E318" s="94">
        <v>2876759</v>
      </c>
      <c r="F318" s="94">
        <v>2876759</v>
      </c>
      <c r="G318" s="94">
        <v>5000000</v>
      </c>
      <c r="H318" s="72">
        <f t="shared" si="6"/>
        <v>0.36522115250701465</v>
      </c>
    </row>
    <row r="319" spans="1:8" x14ac:dyDescent="0.3">
      <c r="A319" s="92" t="s">
        <v>611</v>
      </c>
      <c r="B319" s="93" t="s">
        <v>612</v>
      </c>
      <c r="C319" s="94">
        <v>9303676</v>
      </c>
      <c r="D319" s="94">
        <v>9303676</v>
      </c>
      <c r="E319" s="95">
        <v>0</v>
      </c>
      <c r="F319" s="95">
        <v>0</v>
      </c>
      <c r="G319" s="94">
        <v>9303676</v>
      </c>
      <c r="H319" s="72">
        <f t="shared" si="6"/>
        <v>0</v>
      </c>
    </row>
    <row r="320" spans="1:8" x14ac:dyDescent="0.3">
      <c r="A320" s="92" t="s">
        <v>613</v>
      </c>
      <c r="B320" s="93" t="s">
        <v>614</v>
      </c>
      <c r="C320" s="94">
        <v>11460924</v>
      </c>
      <c r="D320" s="94">
        <v>11460924</v>
      </c>
      <c r="E320" s="94">
        <v>6460924</v>
      </c>
      <c r="F320" s="94">
        <v>6460924</v>
      </c>
      <c r="G320" s="94">
        <v>5000000</v>
      </c>
      <c r="H320" s="72">
        <f t="shared" si="6"/>
        <v>0.5637350007730616</v>
      </c>
    </row>
    <row r="321" spans="1:8" x14ac:dyDescent="0.3">
      <c r="A321" s="92" t="s">
        <v>615</v>
      </c>
      <c r="B321" s="93" t="s">
        <v>616</v>
      </c>
      <c r="C321" s="94">
        <v>11690175</v>
      </c>
      <c r="D321" s="94">
        <v>11690175</v>
      </c>
      <c r="E321" s="95">
        <v>0</v>
      </c>
      <c r="F321" s="95">
        <v>0</v>
      </c>
      <c r="G321" s="94">
        <v>11690175</v>
      </c>
      <c r="H321" s="72">
        <f t="shared" si="6"/>
        <v>0</v>
      </c>
    </row>
    <row r="322" spans="1:8" x14ac:dyDescent="0.3">
      <c r="A322" s="92" t="s">
        <v>617</v>
      </c>
      <c r="B322" s="93" t="s">
        <v>618</v>
      </c>
      <c r="C322" s="94">
        <v>10678272</v>
      </c>
      <c r="D322" s="94">
        <v>10678272</v>
      </c>
      <c r="E322" s="94">
        <v>5678272</v>
      </c>
      <c r="F322" s="94">
        <v>5678272</v>
      </c>
      <c r="G322" s="94">
        <v>5000000</v>
      </c>
      <c r="H322" s="72">
        <f t="shared" si="6"/>
        <v>0.53175944572305334</v>
      </c>
    </row>
    <row r="323" spans="1:8" x14ac:dyDescent="0.3">
      <c r="A323" s="92" t="s">
        <v>619</v>
      </c>
      <c r="B323" s="93" t="s">
        <v>620</v>
      </c>
      <c r="C323" s="94">
        <v>8946394</v>
      </c>
      <c r="D323" s="94">
        <v>5000000</v>
      </c>
      <c r="E323" s="95">
        <v>0</v>
      </c>
      <c r="F323" s="95">
        <v>0</v>
      </c>
      <c r="G323" s="94">
        <v>5000000</v>
      </c>
      <c r="H323" s="72">
        <f t="shared" si="6"/>
        <v>0</v>
      </c>
    </row>
    <row r="324" spans="1:8" x14ac:dyDescent="0.3">
      <c r="A324" s="92" t="s">
        <v>621</v>
      </c>
      <c r="B324" s="93" t="s">
        <v>622</v>
      </c>
      <c r="C324" s="94">
        <v>8113994</v>
      </c>
      <c r="D324" s="94">
        <v>8113994</v>
      </c>
      <c r="E324" s="94">
        <v>3113994</v>
      </c>
      <c r="F324" s="94">
        <v>3113994</v>
      </c>
      <c r="G324" s="94">
        <v>5000000</v>
      </c>
      <c r="H324" s="72">
        <f t="shared" si="6"/>
        <v>0.38378066338229977</v>
      </c>
    </row>
    <row r="325" spans="1:8" x14ac:dyDescent="0.3">
      <c r="A325" s="92" t="s">
        <v>623</v>
      </c>
      <c r="B325" s="93" t="s">
        <v>624</v>
      </c>
      <c r="C325" s="94">
        <v>10598155</v>
      </c>
      <c r="D325" s="94">
        <v>10598155</v>
      </c>
      <c r="E325" s="94">
        <v>5598155</v>
      </c>
      <c r="F325" s="94">
        <v>5598155</v>
      </c>
      <c r="G325" s="94">
        <v>5000000</v>
      </c>
      <c r="H325" s="72">
        <f t="shared" si="6"/>
        <v>0.52821977032794865</v>
      </c>
    </row>
    <row r="326" spans="1:8" x14ac:dyDescent="0.3">
      <c r="A326" s="92" t="s">
        <v>625</v>
      </c>
      <c r="B326" s="93" t="s">
        <v>626</v>
      </c>
      <c r="C326" s="94">
        <v>9664288</v>
      </c>
      <c r="D326" s="94">
        <v>9664288</v>
      </c>
      <c r="E326" s="94">
        <v>4664288</v>
      </c>
      <c r="F326" s="94">
        <v>4664288</v>
      </c>
      <c r="G326" s="94">
        <v>5000000</v>
      </c>
      <c r="H326" s="72">
        <f t="shared" ref="H326:H357" si="7">+E326/D326</f>
        <v>0.48263131231188472</v>
      </c>
    </row>
    <row r="327" spans="1:8" x14ac:dyDescent="0.3">
      <c r="A327" s="92" t="s">
        <v>627</v>
      </c>
      <c r="B327" s="93" t="s">
        <v>628</v>
      </c>
      <c r="C327" s="94">
        <v>10909258</v>
      </c>
      <c r="D327" s="94">
        <v>10909258</v>
      </c>
      <c r="E327" s="94">
        <v>5909258</v>
      </c>
      <c r="F327" s="94">
        <v>5909258</v>
      </c>
      <c r="G327" s="94">
        <v>5000000</v>
      </c>
      <c r="H327" s="72">
        <f t="shared" si="7"/>
        <v>0.54167368669803206</v>
      </c>
    </row>
    <row r="328" spans="1:8" x14ac:dyDescent="0.3">
      <c r="A328" s="92" t="s">
        <v>629</v>
      </c>
      <c r="B328" s="93" t="s">
        <v>630</v>
      </c>
      <c r="C328" s="94">
        <v>8358313</v>
      </c>
      <c r="D328" s="94">
        <v>8358313</v>
      </c>
      <c r="E328" s="94">
        <v>2800000</v>
      </c>
      <c r="F328" s="94">
        <v>2800000</v>
      </c>
      <c r="G328" s="94">
        <v>5558313</v>
      </c>
      <c r="H328" s="72">
        <f t="shared" si="7"/>
        <v>0.33499582990012461</v>
      </c>
    </row>
    <row r="329" spans="1:8" x14ac:dyDescent="0.3">
      <c r="A329" s="92" t="s">
        <v>631</v>
      </c>
      <c r="B329" s="93" t="s">
        <v>632</v>
      </c>
      <c r="C329" s="94">
        <v>11078636</v>
      </c>
      <c r="D329" s="94">
        <v>11078636</v>
      </c>
      <c r="E329" s="94">
        <v>6078636</v>
      </c>
      <c r="F329" s="94">
        <v>6078636</v>
      </c>
      <c r="G329" s="94">
        <v>5000000</v>
      </c>
      <c r="H329" s="72">
        <f t="shared" si="7"/>
        <v>0.54868090259486813</v>
      </c>
    </row>
    <row r="330" spans="1:8" x14ac:dyDescent="0.3">
      <c r="A330" s="92" t="s">
        <v>633</v>
      </c>
      <c r="B330" s="93" t="s">
        <v>634</v>
      </c>
      <c r="C330" s="94">
        <v>9020416</v>
      </c>
      <c r="D330" s="94">
        <v>9020416</v>
      </c>
      <c r="E330" s="94">
        <v>4020416</v>
      </c>
      <c r="F330" s="94">
        <v>4020416</v>
      </c>
      <c r="G330" s="94">
        <v>5000000</v>
      </c>
      <c r="H330" s="72">
        <f t="shared" si="7"/>
        <v>0.44570183902826654</v>
      </c>
    </row>
    <row r="331" spans="1:8" x14ac:dyDescent="0.3">
      <c r="A331" s="92" t="s">
        <v>635</v>
      </c>
      <c r="B331" s="93" t="s">
        <v>636</v>
      </c>
      <c r="C331" s="94">
        <v>8805402</v>
      </c>
      <c r="D331" s="94">
        <v>8805402</v>
      </c>
      <c r="E331" s="94">
        <v>3805402</v>
      </c>
      <c r="F331" s="94">
        <v>3805402</v>
      </c>
      <c r="G331" s="94">
        <v>5000000</v>
      </c>
      <c r="H331" s="72">
        <f t="shared" si="7"/>
        <v>0.43216675399941989</v>
      </c>
    </row>
    <row r="332" spans="1:8" x14ac:dyDescent="0.3">
      <c r="A332" s="92" t="s">
        <v>637</v>
      </c>
      <c r="B332" s="93" t="s">
        <v>638</v>
      </c>
      <c r="C332" s="94">
        <v>8047430</v>
      </c>
      <c r="D332" s="94">
        <v>8047430</v>
      </c>
      <c r="E332" s="94">
        <v>3047430</v>
      </c>
      <c r="F332" s="94">
        <v>3047430</v>
      </c>
      <c r="G332" s="94">
        <v>5000000</v>
      </c>
      <c r="H332" s="72">
        <f t="shared" si="7"/>
        <v>0.37868362943200501</v>
      </c>
    </row>
    <row r="333" spans="1:8" x14ac:dyDescent="0.3">
      <c r="A333" s="92" t="s">
        <v>639</v>
      </c>
      <c r="B333" s="93" t="s">
        <v>640</v>
      </c>
      <c r="C333" s="94">
        <v>7820476</v>
      </c>
      <c r="D333" s="94">
        <v>7820476</v>
      </c>
      <c r="E333" s="94">
        <v>2820476</v>
      </c>
      <c r="F333" s="94">
        <v>2820476</v>
      </c>
      <c r="G333" s="94">
        <v>5000000</v>
      </c>
      <c r="H333" s="72">
        <f t="shared" si="7"/>
        <v>0.36065272753218602</v>
      </c>
    </row>
    <row r="334" spans="1:8" x14ac:dyDescent="0.3">
      <c r="A334" s="92" t="s">
        <v>641</v>
      </c>
      <c r="B334" s="93" t="s">
        <v>642</v>
      </c>
      <c r="C334" s="94">
        <v>10102592</v>
      </c>
      <c r="D334" s="94">
        <v>10102592</v>
      </c>
      <c r="E334" s="94">
        <v>5102592</v>
      </c>
      <c r="F334" s="94">
        <v>5102592</v>
      </c>
      <c r="G334" s="94">
        <v>5000000</v>
      </c>
      <c r="H334" s="72">
        <f t="shared" si="7"/>
        <v>0.50507750882149849</v>
      </c>
    </row>
    <row r="335" spans="1:8" x14ac:dyDescent="0.3">
      <c r="A335" s="92" t="s">
        <v>643</v>
      </c>
      <c r="B335" s="93" t="s">
        <v>644</v>
      </c>
      <c r="C335" s="94">
        <v>10252096</v>
      </c>
      <c r="D335" s="94">
        <v>10252096</v>
      </c>
      <c r="E335" s="95">
        <v>0</v>
      </c>
      <c r="F335" s="95">
        <v>0</v>
      </c>
      <c r="G335" s="94">
        <v>10252096</v>
      </c>
      <c r="H335" s="72">
        <f t="shared" si="7"/>
        <v>0</v>
      </c>
    </row>
    <row r="336" spans="1:8" x14ac:dyDescent="0.3">
      <c r="A336" s="92" t="s">
        <v>645</v>
      </c>
      <c r="B336" s="93" t="s">
        <v>646</v>
      </c>
      <c r="C336" s="94">
        <v>9031305</v>
      </c>
      <c r="D336" s="94">
        <v>9031305</v>
      </c>
      <c r="E336" s="94">
        <v>4031305</v>
      </c>
      <c r="F336" s="94">
        <v>4031305</v>
      </c>
      <c r="G336" s="94">
        <v>5000000</v>
      </c>
      <c r="H336" s="72">
        <f t="shared" si="7"/>
        <v>0.44637015359352827</v>
      </c>
    </row>
    <row r="337" spans="1:8" x14ac:dyDescent="0.3">
      <c r="A337" s="92" t="s">
        <v>647</v>
      </c>
      <c r="B337" s="93" t="s">
        <v>648</v>
      </c>
      <c r="C337" s="94">
        <v>9864116</v>
      </c>
      <c r="D337" s="94">
        <v>9864116</v>
      </c>
      <c r="E337" s="94">
        <v>4864116</v>
      </c>
      <c r="F337" s="94">
        <v>4864116</v>
      </c>
      <c r="G337" s="94">
        <v>5000000</v>
      </c>
      <c r="H337" s="72">
        <f t="shared" si="7"/>
        <v>0.49311220589863297</v>
      </c>
    </row>
    <row r="338" spans="1:8" x14ac:dyDescent="0.3">
      <c r="A338" s="92" t="s">
        <v>649</v>
      </c>
      <c r="B338" s="93" t="s">
        <v>650</v>
      </c>
      <c r="C338" s="94">
        <v>8901772</v>
      </c>
      <c r="D338" s="94">
        <v>8901772</v>
      </c>
      <c r="E338" s="94">
        <v>3872672</v>
      </c>
      <c r="F338" s="94">
        <v>3872672</v>
      </c>
      <c r="G338" s="94">
        <v>5029100</v>
      </c>
      <c r="H338" s="72">
        <f t="shared" si="7"/>
        <v>0.43504506743151811</v>
      </c>
    </row>
    <row r="339" spans="1:8" x14ac:dyDescent="0.3">
      <c r="A339" s="92" t="s">
        <v>651</v>
      </c>
      <c r="B339" s="93" t="s">
        <v>652</v>
      </c>
      <c r="C339" s="94">
        <v>8477621</v>
      </c>
      <c r="D339" s="94">
        <v>8477621</v>
      </c>
      <c r="E339" s="94">
        <v>3477621</v>
      </c>
      <c r="F339" s="94">
        <v>3477621</v>
      </c>
      <c r="G339" s="94">
        <v>5000000</v>
      </c>
      <c r="H339" s="72">
        <f t="shared" si="7"/>
        <v>0.41021189788974999</v>
      </c>
    </row>
    <row r="340" spans="1:8" x14ac:dyDescent="0.3">
      <c r="A340" s="92" t="s">
        <v>653</v>
      </c>
      <c r="B340" s="93" t="s">
        <v>654</v>
      </c>
      <c r="C340" s="94">
        <v>10924822</v>
      </c>
      <c r="D340" s="94">
        <v>10924822</v>
      </c>
      <c r="E340" s="94">
        <v>5924822</v>
      </c>
      <c r="F340" s="94">
        <v>5924822</v>
      </c>
      <c r="G340" s="94">
        <v>5000000</v>
      </c>
      <c r="H340" s="72">
        <f t="shared" si="7"/>
        <v>0.54232663928071323</v>
      </c>
    </row>
    <row r="341" spans="1:8" x14ac:dyDescent="0.3">
      <c r="A341" s="92" t="s">
        <v>655</v>
      </c>
      <c r="B341" s="93" t="s">
        <v>656</v>
      </c>
      <c r="C341" s="94">
        <v>7712617</v>
      </c>
      <c r="D341" s="94">
        <v>7712617</v>
      </c>
      <c r="E341" s="94">
        <v>2712617</v>
      </c>
      <c r="F341" s="94">
        <v>2712617</v>
      </c>
      <c r="G341" s="94">
        <v>5000000</v>
      </c>
      <c r="H341" s="72">
        <f t="shared" si="7"/>
        <v>0.35171161747043839</v>
      </c>
    </row>
    <row r="342" spans="1:8" x14ac:dyDescent="0.3">
      <c r="A342" s="92" t="s">
        <v>657</v>
      </c>
      <c r="B342" s="93" t="s">
        <v>658</v>
      </c>
      <c r="C342" s="94">
        <v>9343580</v>
      </c>
      <c r="D342" s="94">
        <v>9343580</v>
      </c>
      <c r="E342" s="94">
        <v>4325814</v>
      </c>
      <c r="F342" s="94">
        <v>4325814</v>
      </c>
      <c r="G342" s="94">
        <v>5017766</v>
      </c>
      <c r="H342" s="72">
        <f t="shared" si="7"/>
        <v>0.46297179453699761</v>
      </c>
    </row>
    <row r="343" spans="1:8" x14ac:dyDescent="0.3">
      <c r="A343" s="92" t="s">
        <v>659</v>
      </c>
      <c r="B343" s="93" t="s">
        <v>660</v>
      </c>
      <c r="C343" s="94">
        <v>9193906</v>
      </c>
      <c r="D343" s="94">
        <v>9193906</v>
      </c>
      <c r="E343" s="94">
        <v>4193906</v>
      </c>
      <c r="F343" s="94">
        <v>4193906</v>
      </c>
      <c r="G343" s="94">
        <v>5000000</v>
      </c>
      <c r="H343" s="72">
        <f t="shared" si="7"/>
        <v>0.4561615052405365</v>
      </c>
    </row>
    <row r="344" spans="1:8" x14ac:dyDescent="0.3">
      <c r="A344" s="92" t="s">
        <v>661</v>
      </c>
      <c r="B344" s="93" t="s">
        <v>662</v>
      </c>
      <c r="C344" s="94">
        <v>12280348</v>
      </c>
      <c r="D344" s="94">
        <v>12280348</v>
      </c>
      <c r="E344" s="95">
        <v>0</v>
      </c>
      <c r="F344" s="95">
        <v>0</v>
      </c>
      <c r="G344" s="94">
        <v>12280348</v>
      </c>
      <c r="H344" s="72">
        <f t="shared" si="7"/>
        <v>0</v>
      </c>
    </row>
    <row r="345" spans="1:8" x14ac:dyDescent="0.3">
      <c r="A345" s="92" t="s">
        <v>663</v>
      </c>
      <c r="B345" s="93" t="s">
        <v>664</v>
      </c>
      <c r="C345" s="94">
        <v>7621046</v>
      </c>
      <c r="D345" s="94">
        <v>5000000</v>
      </c>
      <c r="E345" s="95">
        <v>0</v>
      </c>
      <c r="F345" s="95">
        <v>0</v>
      </c>
      <c r="G345" s="94">
        <v>5000000</v>
      </c>
      <c r="H345" s="72">
        <f t="shared" si="7"/>
        <v>0</v>
      </c>
    </row>
    <row r="346" spans="1:8" x14ac:dyDescent="0.3">
      <c r="A346" s="92" t="s">
        <v>665</v>
      </c>
      <c r="B346" s="93" t="s">
        <v>666</v>
      </c>
      <c r="C346" s="94">
        <v>11669590</v>
      </c>
      <c r="D346" s="94">
        <v>11669590</v>
      </c>
      <c r="E346" s="94">
        <v>6669590</v>
      </c>
      <c r="F346" s="94">
        <v>6669590</v>
      </c>
      <c r="G346" s="94">
        <v>5000000</v>
      </c>
      <c r="H346" s="72">
        <f t="shared" si="7"/>
        <v>0.57153593228211097</v>
      </c>
    </row>
    <row r="347" spans="1:8" x14ac:dyDescent="0.3">
      <c r="A347" s="92" t="s">
        <v>667</v>
      </c>
      <c r="B347" s="93" t="s">
        <v>668</v>
      </c>
      <c r="C347" s="94">
        <v>7890330</v>
      </c>
      <c r="D347" s="94">
        <v>5000000</v>
      </c>
      <c r="E347" s="95">
        <v>0</v>
      </c>
      <c r="F347" s="95">
        <v>0</v>
      </c>
      <c r="G347" s="94">
        <v>5000000</v>
      </c>
      <c r="H347" s="72">
        <f t="shared" si="7"/>
        <v>0</v>
      </c>
    </row>
    <row r="348" spans="1:8" x14ac:dyDescent="0.3">
      <c r="A348" s="92" t="s">
        <v>669</v>
      </c>
      <c r="B348" s="93" t="s">
        <v>670</v>
      </c>
      <c r="C348" s="94">
        <v>7760037</v>
      </c>
      <c r="D348" s="94">
        <v>5000000</v>
      </c>
      <c r="E348" s="95">
        <v>0</v>
      </c>
      <c r="F348" s="95">
        <v>0</v>
      </c>
      <c r="G348" s="94">
        <v>5000000</v>
      </c>
      <c r="H348" s="72">
        <f t="shared" si="7"/>
        <v>0</v>
      </c>
    </row>
    <row r="349" spans="1:8" x14ac:dyDescent="0.3">
      <c r="A349" s="92" t="s">
        <v>671</v>
      </c>
      <c r="B349" s="93" t="s">
        <v>672</v>
      </c>
      <c r="C349" s="94">
        <v>8726426</v>
      </c>
      <c r="D349" s="94">
        <v>8726426</v>
      </c>
      <c r="E349" s="94">
        <v>3726426</v>
      </c>
      <c r="F349" s="94">
        <v>3726426</v>
      </c>
      <c r="G349" s="94">
        <v>5000000</v>
      </c>
      <c r="H349" s="72">
        <f t="shared" si="7"/>
        <v>0.42702774308749081</v>
      </c>
    </row>
    <row r="350" spans="1:8" x14ac:dyDescent="0.3">
      <c r="A350" s="92" t="s">
        <v>673</v>
      </c>
      <c r="B350" s="93" t="s">
        <v>674</v>
      </c>
      <c r="C350" s="94">
        <v>13296082</v>
      </c>
      <c r="D350" s="94">
        <v>13296082</v>
      </c>
      <c r="E350" s="94">
        <v>8286082</v>
      </c>
      <c r="F350" s="94">
        <v>8286082</v>
      </c>
      <c r="G350" s="94">
        <v>5010000</v>
      </c>
      <c r="H350" s="72">
        <f t="shared" si="7"/>
        <v>0.62319726969192879</v>
      </c>
    </row>
    <row r="351" spans="1:8" x14ac:dyDescent="0.3">
      <c r="A351" s="92" t="s">
        <v>675</v>
      </c>
      <c r="B351" s="93" t="s">
        <v>676</v>
      </c>
      <c r="C351" s="94">
        <v>7833631</v>
      </c>
      <c r="D351" s="94">
        <v>5000000</v>
      </c>
      <c r="E351" s="95">
        <v>0</v>
      </c>
      <c r="F351" s="95">
        <v>0</v>
      </c>
      <c r="G351" s="94">
        <v>5000000</v>
      </c>
      <c r="H351" s="72">
        <f t="shared" si="7"/>
        <v>0</v>
      </c>
    </row>
    <row r="352" spans="1:8" x14ac:dyDescent="0.3">
      <c r="A352" s="92" t="s">
        <v>677</v>
      </c>
      <c r="B352" s="93" t="s">
        <v>678</v>
      </c>
      <c r="C352" s="94">
        <v>10034665</v>
      </c>
      <c r="D352" s="94">
        <v>5000000</v>
      </c>
      <c r="E352" s="95">
        <v>0</v>
      </c>
      <c r="F352" s="95">
        <v>0</v>
      </c>
      <c r="G352" s="94">
        <v>5000000</v>
      </c>
      <c r="H352" s="72">
        <f t="shared" si="7"/>
        <v>0</v>
      </c>
    </row>
    <row r="353" spans="1:8" x14ac:dyDescent="0.3">
      <c r="A353" s="92" t="s">
        <v>679</v>
      </c>
      <c r="B353" s="93" t="s">
        <v>680</v>
      </c>
      <c r="C353" s="94">
        <v>9257779</v>
      </c>
      <c r="D353" s="94">
        <v>9257779</v>
      </c>
      <c r="E353" s="94">
        <v>4257779</v>
      </c>
      <c r="F353" s="94">
        <v>4257779</v>
      </c>
      <c r="G353" s="94">
        <v>5000000</v>
      </c>
      <c r="H353" s="72">
        <f t="shared" si="7"/>
        <v>0.45991365747659346</v>
      </c>
    </row>
    <row r="354" spans="1:8" x14ac:dyDescent="0.3">
      <c r="A354" s="92" t="s">
        <v>681</v>
      </c>
      <c r="B354" s="93" t="s">
        <v>682</v>
      </c>
      <c r="C354" s="94">
        <v>8376825</v>
      </c>
      <c r="D354" s="94">
        <v>5000000</v>
      </c>
      <c r="E354" s="95">
        <v>0</v>
      </c>
      <c r="F354" s="95">
        <v>0</v>
      </c>
      <c r="G354" s="94">
        <v>5000000</v>
      </c>
      <c r="H354" s="72">
        <f t="shared" si="7"/>
        <v>0</v>
      </c>
    </row>
    <row r="355" spans="1:8" x14ac:dyDescent="0.3">
      <c r="A355" s="92" t="s">
        <v>683</v>
      </c>
      <c r="B355" s="93" t="s">
        <v>684</v>
      </c>
      <c r="C355" s="94">
        <v>5000000</v>
      </c>
      <c r="D355" s="94">
        <v>5000000</v>
      </c>
      <c r="E355" s="95">
        <v>0</v>
      </c>
      <c r="F355" s="95">
        <v>0</v>
      </c>
      <c r="G355" s="94">
        <v>5000000</v>
      </c>
      <c r="H355" s="72">
        <f t="shared" si="7"/>
        <v>0</v>
      </c>
    </row>
    <row r="356" spans="1:8" x14ac:dyDescent="0.3">
      <c r="A356" s="92" t="s">
        <v>685</v>
      </c>
      <c r="B356" s="93" t="s">
        <v>686</v>
      </c>
      <c r="C356" s="94">
        <v>9096021</v>
      </c>
      <c r="D356" s="94">
        <v>9096021</v>
      </c>
      <c r="E356" s="94">
        <v>4080033</v>
      </c>
      <c r="F356" s="94">
        <v>4080033</v>
      </c>
      <c r="G356" s="94">
        <v>5015988</v>
      </c>
      <c r="H356" s="72">
        <f t="shared" si="7"/>
        <v>0.44855140505942104</v>
      </c>
    </row>
    <row r="357" spans="1:8" x14ac:dyDescent="0.3">
      <c r="A357" s="92" t="s">
        <v>687</v>
      </c>
      <c r="B357" s="93" t="s">
        <v>688</v>
      </c>
      <c r="C357" s="94">
        <v>9094747</v>
      </c>
      <c r="D357" s="94">
        <v>9094747</v>
      </c>
      <c r="E357" s="94">
        <v>4094747</v>
      </c>
      <c r="F357" s="94">
        <v>4094747</v>
      </c>
      <c r="G357" s="94">
        <v>5000000</v>
      </c>
      <c r="H357" s="72">
        <f t="shared" si="7"/>
        <v>0.45023209551623589</v>
      </c>
    </row>
    <row r="358" spans="1:8" x14ac:dyDescent="0.3">
      <c r="A358" s="92" t="s">
        <v>689</v>
      </c>
      <c r="B358" s="93" t="s">
        <v>690</v>
      </c>
      <c r="C358" s="94">
        <v>10653500</v>
      </c>
      <c r="D358" s="94">
        <v>10653500</v>
      </c>
      <c r="E358" s="94">
        <v>5653500</v>
      </c>
      <c r="F358" s="94">
        <v>5653500</v>
      </c>
      <c r="G358" s="94">
        <v>5000000</v>
      </c>
      <c r="H358" s="72">
        <f t="shared" ref="H358:H389" si="8">+E358/D358</f>
        <v>0.53067067161026893</v>
      </c>
    </row>
    <row r="359" spans="1:8" x14ac:dyDescent="0.3">
      <c r="A359" s="92" t="s">
        <v>691</v>
      </c>
      <c r="B359" s="93" t="s">
        <v>692</v>
      </c>
      <c r="C359" s="94">
        <v>11757691</v>
      </c>
      <c r="D359" s="94">
        <v>11757691</v>
      </c>
      <c r="E359" s="94">
        <v>6757691</v>
      </c>
      <c r="F359" s="94">
        <v>6757691</v>
      </c>
      <c r="G359" s="94">
        <v>5000000</v>
      </c>
      <c r="H359" s="72">
        <f t="shared" si="8"/>
        <v>0.57474643618377108</v>
      </c>
    </row>
    <row r="360" spans="1:8" x14ac:dyDescent="0.3">
      <c r="A360" s="92" t="s">
        <v>693</v>
      </c>
      <c r="B360" s="93" t="s">
        <v>694</v>
      </c>
      <c r="C360" s="94">
        <v>10484204</v>
      </c>
      <c r="D360" s="94">
        <v>10484204</v>
      </c>
      <c r="E360" s="94">
        <v>5484204</v>
      </c>
      <c r="F360" s="94">
        <v>5484204</v>
      </c>
      <c r="G360" s="94">
        <v>5000000</v>
      </c>
      <c r="H360" s="72">
        <f t="shared" si="8"/>
        <v>0.52309207260751511</v>
      </c>
    </row>
    <row r="361" spans="1:8" x14ac:dyDescent="0.3">
      <c r="A361" s="92" t="s">
        <v>695</v>
      </c>
      <c r="B361" s="93" t="s">
        <v>696</v>
      </c>
      <c r="C361" s="94">
        <v>10699596</v>
      </c>
      <c r="D361" s="94">
        <v>10699596</v>
      </c>
      <c r="E361" s="94">
        <v>5699596</v>
      </c>
      <c r="F361" s="94">
        <v>5699596</v>
      </c>
      <c r="G361" s="94">
        <v>5000000</v>
      </c>
      <c r="H361" s="72">
        <f t="shared" si="8"/>
        <v>0.53269263624533114</v>
      </c>
    </row>
    <row r="362" spans="1:8" x14ac:dyDescent="0.3">
      <c r="A362" s="92" t="s">
        <v>697</v>
      </c>
      <c r="B362" s="93" t="s">
        <v>698</v>
      </c>
      <c r="C362" s="94">
        <v>12191746</v>
      </c>
      <c r="D362" s="94">
        <v>12191746</v>
      </c>
      <c r="E362" s="94">
        <v>7191746</v>
      </c>
      <c r="F362" s="94">
        <v>7191746</v>
      </c>
      <c r="G362" s="94">
        <v>5000000</v>
      </c>
      <c r="H362" s="72">
        <f t="shared" si="8"/>
        <v>0.58988646909146569</v>
      </c>
    </row>
    <row r="363" spans="1:8" x14ac:dyDescent="0.3">
      <c r="A363" s="92" t="s">
        <v>699</v>
      </c>
      <c r="B363" s="93" t="s">
        <v>700</v>
      </c>
      <c r="C363" s="94">
        <v>11062442</v>
      </c>
      <c r="D363" s="94">
        <v>11062442</v>
      </c>
      <c r="E363" s="94">
        <v>6062442</v>
      </c>
      <c r="F363" s="94">
        <v>6062442</v>
      </c>
      <c r="G363" s="94">
        <v>5000000</v>
      </c>
      <c r="H363" s="72">
        <f t="shared" si="8"/>
        <v>0.54802022916820714</v>
      </c>
    </row>
    <row r="364" spans="1:8" x14ac:dyDescent="0.3">
      <c r="A364" s="92" t="s">
        <v>701</v>
      </c>
      <c r="B364" s="93" t="s">
        <v>702</v>
      </c>
      <c r="C364" s="94">
        <v>12456583</v>
      </c>
      <c r="D364" s="94">
        <v>5000000</v>
      </c>
      <c r="E364" s="95">
        <v>0</v>
      </c>
      <c r="F364" s="95">
        <v>0</v>
      </c>
      <c r="G364" s="94">
        <v>5000000</v>
      </c>
      <c r="H364" s="72">
        <f t="shared" si="8"/>
        <v>0</v>
      </c>
    </row>
    <row r="365" spans="1:8" x14ac:dyDescent="0.3">
      <c r="A365" s="92" t="s">
        <v>703</v>
      </c>
      <c r="B365" s="93" t="s">
        <v>704</v>
      </c>
      <c r="C365" s="94">
        <v>10377653</v>
      </c>
      <c r="D365" s="94">
        <v>10377653</v>
      </c>
      <c r="E365" s="94">
        <v>5377653</v>
      </c>
      <c r="F365" s="94">
        <v>5377653</v>
      </c>
      <c r="G365" s="94">
        <v>5000000</v>
      </c>
      <c r="H365" s="72">
        <f t="shared" si="8"/>
        <v>0.51819549179376112</v>
      </c>
    </row>
    <row r="366" spans="1:8" x14ac:dyDescent="0.3">
      <c r="A366" s="92" t="s">
        <v>215</v>
      </c>
      <c r="B366" s="93" t="s">
        <v>216</v>
      </c>
      <c r="C366" s="94">
        <v>1184381506</v>
      </c>
      <c r="D366" s="94">
        <v>2564381506</v>
      </c>
      <c r="E366" s="94">
        <v>2184381506</v>
      </c>
      <c r="F366" s="94">
        <v>2184381506</v>
      </c>
      <c r="G366" s="94">
        <v>380000000</v>
      </c>
      <c r="H366" s="72">
        <f t="shared" si="8"/>
        <v>0.85181612053007838</v>
      </c>
    </row>
    <row r="367" spans="1:8" x14ac:dyDescent="0.3">
      <c r="A367" s="92" t="s">
        <v>217</v>
      </c>
      <c r="B367" s="93" t="s">
        <v>218</v>
      </c>
      <c r="C367" s="94">
        <v>1765056400</v>
      </c>
      <c r="D367" s="94">
        <v>1759220185</v>
      </c>
      <c r="E367" s="94">
        <v>1436524838.9100001</v>
      </c>
      <c r="F367" s="94">
        <v>1434274838.9100001</v>
      </c>
      <c r="G367" s="94">
        <v>228989715.84</v>
      </c>
      <c r="H367" s="72">
        <f t="shared" si="8"/>
        <v>0.81656909758001672</v>
      </c>
    </row>
    <row r="368" spans="1:8" x14ac:dyDescent="0.3">
      <c r="A368" s="92" t="s">
        <v>219</v>
      </c>
      <c r="B368" s="93" t="s">
        <v>220</v>
      </c>
      <c r="C368" s="94">
        <v>104500000</v>
      </c>
      <c r="D368" s="94">
        <v>104500000</v>
      </c>
      <c r="E368" s="94">
        <v>79998400</v>
      </c>
      <c r="F368" s="94">
        <v>79998400</v>
      </c>
      <c r="G368" s="94">
        <v>4500000</v>
      </c>
      <c r="H368" s="72">
        <f t="shared" si="8"/>
        <v>0.76553492822966507</v>
      </c>
    </row>
    <row r="369" spans="1:8" x14ac:dyDescent="0.3">
      <c r="A369" s="92" t="s">
        <v>221</v>
      </c>
      <c r="B369" s="93" t="s">
        <v>222</v>
      </c>
      <c r="C369" s="94">
        <v>1660556400</v>
      </c>
      <c r="D369" s="94">
        <v>1654720185</v>
      </c>
      <c r="E369" s="94">
        <v>1356526438.9100001</v>
      </c>
      <c r="F369" s="94">
        <v>1354276438.9100001</v>
      </c>
      <c r="G369" s="94">
        <v>224489715.84</v>
      </c>
      <c r="H369" s="72">
        <f t="shared" si="8"/>
        <v>0.81979204170401787</v>
      </c>
    </row>
    <row r="370" spans="1:8" x14ac:dyDescent="0.3">
      <c r="A370" s="92" t="s">
        <v>223</v>
      </c>
      <c r="B370" s="93" t="s">
        <v>224</v>
      </c>
      <c r="C370" s="94">
        <v>472700000</v>
      </c>
      <c r="D370" s="94">
        <v>561921086</v>
      </c>
      <c r="E370" s="94">
        <v>415505327.85000002</v>
      </c>
      <c r="F370" s="94">
        <v>410365072.67000002</v>
      </c>
      <c r="G370" s="94">
        <v>92919335.709999993</v>
      </c>
      <c r="H370" s="72">
        <f t="shared" si="8"/>
        <v>0.73943715265741072</v>
      </c>
    </row>
    <row r="371" spans="1:8" x14ac:dyDescent="0.3">
      <c r="A371" s="92" t="s">
        <v>225</v>
      </c>
      <c r="B371" s="93" t="s">
        <v>226</v>
      </c>
      <c r="C371" s="94">
        <v>331300000</v>
      </c>
      <c r="D371" s="94">
        <v>404335586</v>
      </c>
      <c r="E371" s="94">
        <v>315236663.50999999</v>
      </c>
      <c r="F371" s="94">
        <v>310306053.49000001</v>
      </c>
      <c r="G371" s="94">
        <v>35602500.049999997</v>
      </c>
      <c r="H371" s="72">
        <f t="shared" si="8"/>
        <v>0.77964115557713976</v>
      </c>
    </row>
    <row r="372" spans="1:8" x14ac:dyDescent="0.3">
      <c r="A372" s="92" t="s">
        <v>227</v>
      </c>
      <c r="B372" s="93" t="s">
        <v>228</v>
      </c>
      <c r="C372" s="94">
        <v>141400000</v>
      </c>
      <c r="D372" s="94">
        <v>157585500</v>
      </c>
      <c r="E372" s="94">
        <v>100268664.34</v>
      </c>
      <c r="F372" s="94">
        <v>100059019.18000001</v>
      </c>
      <c r="G372" s="94">
        <v>57316835.659999996</v>
      </c>
      <c r="H372" s="72">
        <f t="shared" si="8"/>
        <v>0.63628103055166885</v>
      </c>
    </row>
    <row r="373" spans="1:8" x14ac:dyDescent="0.3">
      <c r="A373" s="92" t="s">
        <v>229</v>
      </c>
      <c r="B373" s="93" t="s">
        <v>230</v>
      </c>
      <c r="C373" s="94">
        <v>2119698268</v>
      </c>
      <c r="D373" s="94">
        <v>2262401252</v>
      </c>
      <c r="E373" s="94">
        <v>1883902321.8900001</v>
      </c>
      <c r="F373" s="94">
        <v>1883902321.8900001</v>
      </c>
      <c r="G373" s="94">
        <v>3489946</v>
      </c>
      <c r="H373" s="72">
        <f t="shared" si="8"/>
        <v>0.83270035331911141</v>
      </c>
    </row>
    <row r="374" spans="1:8" x14ac:dyDescent="0.3">
      <c r="A374" s="92" t="s">
        <v>293</v>
      </c>
      <c r="B374" s="93" t="s">
        <v>294</v>
      </c>
      <c r="C374" s="94">
        <v>3462515</v>
      </c>
      <c r="D374" s="95">
        <v>0</v>
      </c>
      <c r="E374" s="95">
        <v>0</v>
      </c>
      <c r="F374" s="95">
        <v>0</v>
      </c>
      <c r="G374" s="95">
        <v>0</v>
      </c>
      <c r="H374" s="72" t="e">
        <f t="shared" si="8"/>
        <v>#DIV/0!</v>
      </c>
    </row>
    <row r="375" spans="1:8" x14ac:dyDescent="0.3">
      <c r="A375" s="92" t="s">
        <v>405</v>
      </c>
      <c r="B375" s="93" t="s">
        <v>406</v>
      </c>
      <c r="C375" s="94">
        <v>4253946</v>
      </c>
      <c r="D375" s="94">
        <v>3489946</v>
      </c>
      <c r="E375" s="95">
        <v>0</v>
      </c>
      <c r="F375" s="95">
        <v>0</v>
      </c>
      <c r="G375" s="94">
        <v>3489946</v>
      </c>
      <c r="H375" s="72">
        <f t="shared" si="8"/>
        <v>0</v>
      </c>
    </row>
    <row r="376" spans="1:8" x14ac:dyDescent="0.3">
      <c r="A376" s="92" t="s">
        <v>437</v>
      </c>
      <c r="B376" s="93" t="s">
        <v>438</v>
      </c>
      <c r="C376" s="94">
        <v>77402773</v>
      </c>
      <c r="D376" s="94">
        <v>77402773</v>
      </c>
      <c r="E376" s="94">
        <v>70952541.890000001</v>
      </c>
      <c r="F376" s="94">
        <v>70952541.890000001</v>
      </c>
      <c r="G376" s="95">
        <v>0</v>
      </c>
      <c r="H376" s="72">
        <f t="shared" si="8"/>
        <v>0.91666666632214844</v>
      </c>
    </row>
    <row r="377" spans="1:8" x14ac:dyDescent="0.3">
      <c r="A377" s="92" t="s">
        <v>231</v>
      </c>
      <c r="B377" s="93" t="s">
        <v>232</v>
      </c>
      <c r="C377" s="94">
        <v>90000000</v>
      </c>
      <c r="D377" s="94">
        <v>90000000</v>
      </c>
      <c r="E377" s="94">
        <v>90000000</v>
      </c>
      <c r="F377" s="94">
        <v>90000000</v>
      </c>
      <c r="G377" s="95">
        <v>0</v>
      </c>
      <c r="H377" s="72">
        <f t="shared" si="8"/>
        <v>1</v>
      </c>
    </row>
    <row r="378" spans="1:8" x14ac:dyDescent="0.3">
      <c r="A378" s="92" t="s">
        <v>233</v>
      </c>
      <c r="B378" s="93" t="s">
        <v>234</v>
      </c>
      <c r="C378" s="94">
        <v>762500000</v>
      </c>
      <c r="D378" s="94">
        <v>762500000</v>
      </c>
      <c r="E378" s="94">
        <v>666653750</v>
      </c>
      <c r="F378" s="94">
        <v>666653750</v>
      </c>
      <c r="G378" s="95">
        <v>0</v>
      </c>
      <c r="H378" s="72">
        <f t="shared" si="8"/>
        <v>0.87429999999999997</v>
      </c>
    </row>
    <row r="379" spans="1:8" x14ac:dyDescent="0.3">
      <c r="A379" s="92" t="s">
        <v>235</v>
      </c>
      <c r="B379" s="93" t="s">
        <v>236</v>
      </c>
      <c r="C379" s="94">
        <v>1047500000</v>
      </c>
      <c r="D379" s="94">
        <v>1232920840</v>
      </c>
      <c r="E379" s="94">
        <v>960208337</v>
      </c>
      <c r="F379" s="94">
        <v>960208337</v>
      </c>
      <c r="G379" s="95">
        <v>0</v>
      </c>
      <c r="H379" s="72">
        <f t="shared" si="8"/>
        <v>0.77880777568817805</v>
      </c>
    </row>
    <row r="380" spans="1:8" x14ac:dyDescent="0.3">
      <c r="A380" s="92" t="s">
        <v>461</v>
      </c>
      <c r="B380" s="93" t="s">
        <v>462</v>
      </c>
      <c r="C380" s="94">
        <v>54000000</v>
      </c>
      <c r="D380" s="94">
        <v>54000000</v>
      </c>
      <c r="E380" s="94">
        <v>54000000</v>
      </c>
      <c r="F380" s="94">
        <v>54000000</v>
      </c>
      <c r="G380" s="95">
        <v>0</v>
      </c>
      <c r="H380" s="72">
        <f t="shared" si="8"/>
        <v>1</v>
      </c>
    </row>
    <row r="381" spans="1:8" x14ac:dyDescent="0.3">
      <c r="A381" s="92" t="s">
        <v>518</v>
      </c>
      <c r="B381" s="93" t="s">
        <v>752</v>
      </c>
      <c r="C381" s="94">
        <v>54048204</v>
      </c>
      <c r="D381" s="94">
        <v>18500000</v>
      </c>
      <c r="E381" s="94">
        <v>18500000</v>
      </c>
      <c r="F381" s="94">
        <v>18500000</v>
      </c>
      <c r="G381" s="95">
        <v>0</v>
      </c>
      <c r="H381" s="72">
        <f t="shared" si="8"/>
        <v>1</v>
      </c>
    </row>
    <row r="382" spans="1:8" x14ac:dyDescent="0.3">
      <c r="A382" s="92" t="s">
        <v>295</v>
      </c>
      <c r="B382" s="93" t="s">
        <v>296</v>
      </c>
      <c r="C382" s="94">
        <v>2943137</v>
      </c>
      <c r="D382" s="95">
        <v>0</v>
      </c>
      <c r="E382" s="95">
        <v>0</v>
      </c>
      <c r="F382" s="95">
        <v>0</v>
      </c>
      <c r="G382" s="95">
        <v>0</v>
      </c>
      <c r="H382" s="72" t="e">
        <f t="shared" si="8"/>
        <v>#DIV/0!</v>
      </c>
    </row>
    <row r="383" spans="1:8" x14ac:dyDescent="0.3">
      <c r="A383" s="92" t="s">
        <v>297</v>
      </c>
      <c r="B383" s="93" t="s">
        <v>298</v>
      </c>
      <c r="C383" s="94">
        <v>9160549</v>
      </c>
      <c r="D383" s="94">
        <v>9160549</v>
      </c>
      <c r="E383" s="94">
        <v>9160549</v>
      </c>
      <c r="F383" s="94">
        <v>9160549</v>
      </c>
      <c r="G383" s="95">
        <v>0</v>
      </c>
      <c r="H383" s="72">
        <f t="shared" si="8"/>
        <v>1</v>
      </c>
    </row>
    <row r="384" spans="1:8" x14ac:dyDescent="0.3">
      <c r="A384" s="92" t="s">
        <v>299</v>
      </c>
      <c r="B384" s="93" t="s">
        <v>300</v>
      </c>
      <c r="C384" s="94">
        <v>14427144</v>
      </c>
      <c r="D384" s="94">
        <v>14427144</v>
      </c>
      <c r="E384" s="94">
        <v>14427144</v>
      </c>
      <c r="F384" s="94">
        <v>14427144</v>
      </c>
      <c r="G384" s="95">
        <v>0</v>
      </c>
      <c r="H384" s="72">
        <f t="shared" si="8"/>
        <v>1</v>
      </c>
    </row>
    <row r="385" spans="1:8" x14ac:dyDescent="0.3">
      <c r="A385" s="92" t="s">
        <v>237</v>
      </c>
      <c r="B385" s="93" t="s">
        <v>238</v>
      </c>
      <c r="C385" s="94">
        <v>229600000</v>
      </c>
      <c r="D385" s="94">
        <v>204744339</v>
      </c>
      <c r="E385" s="94">
        <v>32896483.210000001</v>
      </c>
      <c r="F385" s="94">
        <v>32142763.789999999</v>
      </c>
      <c r="G385" s="94">
        <v>166427596.86000001</v>
      </c>
      <c r="H385" s="72">
        <f t="shared" si="8"/>
        <v>0.16067102695327756</v>
      </c>
    </row>
    <row r="386" spans="1:8" x14ac:dyDescent="0.3">
      <c r="A386" s="92" t="s">
        <v>239</v>
      </c>
      <c r="B386" s="93" t="s">
        <v>240</v>
      </c>
      <c r="C386" s="94">
        <v>228600000</v>
      </c>
      <c r="D386" s="94">
        <v>203744339</v>
      </c>
      <c r="E386" s="94">
        <v>32896483.210000001</v>
      </c>
      <c r="F386" s="94">
        <v>32142763.789999999</v>
      </c>
      <c r="G386" s="94">
        <v>165427596.86000001</v>
      </c>
      <c r="H386" s="72">
        <f t="shared" si="8"/>
        <v>0.16145961832097824</v>
      </c>
    </row>
    <row r="387" spans="1:8" x14ac:dyDescent="0.3">
      <c r="A387" s="92" t="s">
        <v>480</v>
      </c>
      <c r="B387" s="93" t="s">
        <v>481</v>
      </c>
      <c r="C387" s="94">
        <v>1000000</v>
      </c>
      <c r="D387" s="94">
        <v>1000000</v>
      </c>
      <c r="E387" s="95">
        <v>0</v>
      </c>
      <c r="F387" s="95">
        <v>0</v>
      </c>
      <c r="G387" s="94">
        <v>1000000</v>
      </c>
      <c r="H387" s="72">
        <f t="shared" si="8"/>
        <v>0</v>
      </c>
    </row>
    <row r="388" spans="1:8" x14ac:dyDescent="0.3">
      <c r="A388" s="92" t="s">
        <v>241</v>
      </c>
      <c r="B388" s="93" t="s">
        <v>242</v>
      </c>
      <c r="C388" s="94">
        <v>266344786</v>
      </c>
      <c r="D388" s="94">
        <v>261799727</v>
      </c>
      <c r="E388" s="94">
        <v>253218693.08000001</v>
      </c>
      <c r="F388" s="94">
        <v>253218693.08000001</v>
      </c>
      <c r="G388" s="94">
        <v>7559434.9199999999</v>
      </c>
      <c r="H388" s="72">
        <f t="shared" si="8"/>
        <v>0.9672229073027262</v>
      </c>
    </row>
    <row r="389" spans="1:8" x14ac:dyDescent="0.3">
      <c r="A389" s="92" t="s">
        <v>338</v>
      </c>
      <c r="B389" s="93" t="s">
        <v>339</v>
      </c>
      <c r="C389" s="94">
        <v>2500106</v>
      </c>
      <c r="D389" s="94">
        <v>1518413</v>
      </c>
      <c r="E389" s="94">
        <v>1518412.21</v>
      </c>
      <c r="F389" s="94">
        <v>1518412.21</v>
      </c>
      <c r="G389" s="95">
        <v>0.79</v>
      </c>
      <c r="H389" s="72">
        <f t="shared" si="8"/>
        <v>0.99999947971994441</v>
      </c>
    </row>
    <row r="390" spans="1:8" x14ac:dyDescent="0.3">
      <c r="A390" s="92" t="s">
        <v>449</v>
      </c>
      <c r="B390" s="93" t="s">
        <v>450</v>
      </c>
      <c r="C390" s="94">
        <v>30100000</v>
      </c>
      <c r="D390" s="94">
        <v>30100000</v>
      </c>
      <c r="E390" s="94">
        <v>25273000</v>
      </c>
      <c r="F390" s="94">
        <v>25273000</v>
      </c>
      <c r="G390" s="94">
        <v>4827000</v>
      </c>
      <c r="H390" s="72">
        <f t="shared" ref="H390:H410" si="9">+E390/D390</f>
        <v>0.83963455149501665</v>
      </c>
    </row>
    <row r="391" spans="1:8" x14ac:dyDescent="0.3">
      <c r="A391" s="92" t="s">
        <v>463</v>
      </c>
      <c r="B391" s="93" t="s">
        <v>749</v>
      </c>
      <c r="C391" s="94">
        <v>30100000</v>
      </c>
      <c r="D391" s="94">
        <v>27600000</v>
      </c>
      <c r="E391" s="94">
        <v>26923460</v>
      </c>
      <c r="F391" s="94">
        <v>26923460</v>
      </c>
      <c r="G391" s="94">
        <v>676540</v>
      </c>
      <c r="H391" s="72">
        <f t="shared" si="9"/>
        <v>0.97548768115942031</v>
      </c>
    </row>
    <row r="392" spans="1:8" x14ac:dyDescent="0.3">
      <c r="A392" s="92" t="s">
        <v>492</v>
      </c>
      <c r="B392" s="93" t="s">
        <v>751</v>
      </c>
      <c r="C392" s="94">
        <v>52375926</v>
      </c>
      <c r="D392" s="94">
        <v>52350000</v>
      </c>
      <c r="E392" s="94">
        <v>52350000</v>
      </c>
      <c r="F392" s="94">
        <v>52350000</v>
      </c>
      <c r="G392" s="95">
        <v>0</v>
      </c>
      <c r="H392" s="72">
        <f t="shared" si="9"/>
        <v>1</v>
      </c>
    </row>
    <row r="393" spans="1:8" x14ac:dyDescent="0.3">
      <c r="A393" s="92" t="s">
        <v>507</v>
      </c>
      <c r="B393" s="93" t="s">
        <v>508</v>
      </c>
      <c r="C393" s="94">
        <v>81270000</v>
      </c>
      <c r="D393" s="94">
        <v>81270000</v>
      </c>
      <c r="E393" s="94">
        <v>81269994.909999996</v>
      </c>
      <c r="F393" s="94">
        <v>81269994.909999996</v>
      </c>
      <c r="G393" s="95">
        <v>5.09</v>
      </c>
      <c r="H393" s="72">
        <f t="shared" si="9"/>
        <v>0.99999993736926296</v>
      </c>
    </row>
    <row r="394" spans="1:8" x14ac:dyDescent="0.3">
      <c r="A394" s="92" t="s">
        <v>729</v>
      </c>
      <c r="B394" s="93" t="s">
        <v>753</v>
      </c>
      <c r="C394" s="94">
        <v>291970</v>
      </c>
      <c r="D394" s="94">
        <v>291970</v>
      </c>
      <c r="E394" s="94">
        <v>289802.88</v>
      </c>
      <c r="F394" s="94">
        <v>289802.88</v>
      </c>
      <c r="G394" s="94">
        <v>2167.12</v>
      </c>
      <c r="H394" s="72">
        <f t="shared" si="9"/>
        <v>0.99257759358838238</v>
      </c>
    </row>
    <row r="395" spans="1:8" x14ac:dyDescent="0.3">
      <c r="A395" s="92" t="s">
        <v>756</v>
      </c>
      <c r="B395" s="93" t="s">
        <v>757</v>
      </c>
      <c r="C395" s="95">
        <v>0</v>
      </c>
      <c r="D395" s="94">
        <v>6612500</v>
      </c>
      <c r="E395" s="94">
        <v>6505542.2400000002</v>
      </c>
      <c r="F395" s="94">
        <v>6505542.2400000002</v>
      </c>
      <c r="G395" s="94">
        <v>106957.75999999999</v>
      </c>
      <c r="H395" s="72">
        <f t="shared" si="9"/>
        <v>0.9838249134215501</v>
      </c>
    </row>
    <row r="396" spans="1:8" x14ac:dyDescent="0.3">
      <c r="A396" s="92" t="s">
        <v>407</v>
      </c>
      <c r="B396" s="93" t="s">
        <v>408</v>
      </c>
      <c r="C396" s="94">
        <v>15050000</v>
      </c>
      <c r="D396" s="94">
        <v>12857500</v>
      </c>
      <c r="E396" s="94">
        <v>12857500</v>
      </c>
      <c r="F396" s="94">
        <v>12857500</v>
      </c>
      <c r="G396" s="95">
        <v>0</v>
      </c>
      <c r="H396" s="72">
        <f t="shared" si="9"/>
        <v>1</v>
      </c>
    </row>
    <row r="397" spans="1:8" x14ac:dyDescent="0.3">
      <c r="A397" s="92" t="s">
        <v>417</v>
      </c>
      <c r="B397" s="93" t="s">
        <v>418</v>
      </c>
      <c r="C397" s="94">
        <v>2284590</v>
      </c>
      <c r="D397" s="94">
        <v>2284590</v>
      </c>
      <c r="E397" s="94">
        <v>1783344.3</v>
      </c>
      <c r="F397" s="94">
        <v>1783344.3</v>
      </c>
      <c r="G397" s="94">
        <v>501245.7</v>
      </c>
      <c r="H397" s="72">
        <f t="shared" si="9"/>
        <v>0.78059708744238576</v>
      </c>
    </row>
    <row r="398" spans="1:8" x14ac:dyDescent="0.3">
      <c r="A398" s="92" t="s">
        <v>243</v>
      </c>
      <c r="B398" s="93" t="s">
        <v>244</v>
      </c>
      <c r="C398" s="94">
        <v>1432158</v>
      </c>
      <c r="D398" s="94">
        <v>1262018</v>
      </c>
      <c r="E398" s="94">
        <v>1262017.94</v>
      </c>
      <c r="F398" s="94">
        <v>1262017.94</v>
      </c>
      <c r="G398" s="95">
        <v>0.06</v>
      </c>
      <c r="H398" s="72">
        <f t="shared" si="9"/>
        <v>0.9999999524570965</v>
      </c>
    </row>
    <row r="399" spans="1:8" x14ac:dyDescent="0.3">
      <c r="A399" s="92" t="s">
        <v>301</v>
      </c>
      <c r="B399" s="93" t="s">
        <v>302</v>
      </c>
      <c r="C399" s="94">
        <v>1390620</v>
      </c>
      <c r="D399" s="94">
        <v>1287620</v>
      </c>
      <c r="E399" s="94">
        <v>1287265.2</v>
      </c>
      <c r="F399" s="94">
        <v>1287265.2</v>
      </c>
      <c r="G399" s="95">
        <v>354.8</v>
      </c>
      <c r="H399" s="72">
        <f t="shared" si="9"/>
        <v>0.99972445286652889</v>
      </c>
    </row>
    <row r="400" spans="1:8" x14ac:dyDescent="0.3">
      <c r="A400" s="92" t="s">
        <v>419</v>
      </c>
      <c r="B400" s="93" t="s">
        <v>420</v>
      </c>
      <c r="C400" s="94">
        <v>4695600</v>
      </c>
      <c r="D400" s="94">
        <v>4695600</v>
      </c>
      <c r="E400" s="94">
        <v>3922308</v>
      </c>
      <c r="F400" s="94">
        <v>3922308</v>
      </c>
      <c r="G400" s="94">
        <v>773292</v>
      </c>
      <c r="H400" s="72">
        <f t="shared" si="9"/>
        <v>0.83531561461794024</v>
      </c>
    </row>
    <row r="401" spans="1:9" x14ac:dyDescent="0.3">
      <c r="A401" s="92" t="s">
        <v>245</v>
      </c>
      <c r="B401" s="93" t="s">
        <v>246</v>
      </c>
      <c r="C401" s="94">
        <v>6020000</v>
      </c>
      <c r="D401" s="94">
        <v>5216500</v>
      </c>
      <c r="E401" s="94">
        <v>5216500</v>
      </c>
      <c r="F401" s="94">
        <v>5216500</v>
      </c>
      <c r="G401" s="95">
        <v>0</v>
      </c>
      <c r="H401" s="72">
        <f t="shared" si="9"/>
        <v>1</v>
      </c>
    </row>
    <row r="402" spans="1:9" x14ac:dyDescent="0.3">
      <c r="A402" s="92" t="s">
        <v>767</v>
      </c>
      <c r="B402" s="93" t="s">
        <v>768</v>
      </c>
      <c r="C402" s="95">
        <v>0</v>
      </c>
      <c r="D402" s="95">
        <v>0</v>
      </c>
      <c r="E402" s="95">
        <v>0</v>
      </c>
      <c r="F402" s="95">
        <v>0</v>
      </c>
      <c r="G402" s="95">
        <v>0</v>
      </c>
      <c r="H402" s="72" t="e">
        <f t="shared" si="9"/>
        <v>#DIV/0!</v>
      </c>
    </row>
    <row r="403" spans="1:9" x14ac:dyDescent="0.3">
      <c r="A403" s="92" t="s">
        <v>247</v>
      </c>
      <c r="B403" s="93" t="s">
        <v>248</v>
      </c>
      <c r="C403" s="94">
        <v>7826000</v>
      </c>
      <c r="D403" s="94">
        <v>6419400</v>
      </c>
      <c r="E403" s="94">
        <v>6419400</v>
      </c>
      <c r="F403" s="94">
        <v>6419400</v>
      </c>
      <c r="G403" s="95">
        <v>0</v>
      </c>
      <c r="H403" s="72">
        <f t="shared" si="9"/>
        <v>1</v>
      </c>
    </row>
    <row r="404" spans="1:9" x14ac:dyDescent="0.3">
      <c r="A404" s="92" t="s">
        <v>421</v>
      </c>
      <c r="B404" s="93" t="s">
        <v>422</v>
      </c>
      <c r="C404" s="94">
        <v>9030000</v>
      </c>
      <c r="D404" s="94">
        <v>9030000</v>
      </c>
      <c r="E404" s="94">
        <v>7825650</v>
      </c>
      <c r="F404" s="94">
        <v>7825650</v>
      </c>
      <c r="G404" s="94">
        <v>422989</v>
      </c>
      <c r="H404" s="72">
        <f t="shared" si="9"/>
        <v>0.86662790697674419</v>
      </c>
    </row>
    <row r="405" spans="1:9" x14ac:dyDescent="0.3">
      <c r="A405" s="92" t="s">
        <v>249</v>
      </c>
      <c r="B405" s="93" t="s">
        <v>250</v>
      </c>
      <c r="C405" s="94">
        <v>18060000</v>
      </c>
      <c r="D405" s="94">
        <v>15085800</v>
      </c>
      <c r="E405" s="94">
        <v>15085800</v>
      </c>
      <c r="F405" s="94">
        <v>15085800</v>
      </c>
      <c r="G405" s="95">
        <v>0</v>
      </c>
      <c r="H405" s="72">
        <f t="shared" si="9"/>
        <v>1</v>
      </c>
    </row>
    <row r="406" spans="1:9" x14ac:dyDescent="0.3">
      <c r="A406" s="92" t="s">
        <v>423</v>
      </c>
      <c r="B406" s="93" t="s">
        <v>424</v>
      </c>
      <c r="C406" s="94">
        <v>3010000</v>
      </c>
      <c r="D406" s="94">
        <v>3010000</v>
      </c>
      <c r="E406" s="94">
        <v>2655250</v>
      </c>
      <c r="F406" s="94">
        <v>2655250</v>
      </c>
      <c r="G406" s="94">
        <v>114512</v>
      </c>
      <c r="H406" s="72">
        <f t="shared" si="9"/>
        <v>0.88214285714285712</v>
      </c>
    </row>
    <row r="407" spans="1:9" x14ac:dyDescent="0.3">
      <c r="A407" s="92" t="s">
        <v>425</v>
      </c>
      <c r="B407" s="93" t="s">
        <v>426</v>
      </c>
      <c r="C407" s="94">
        <v>336518</v>
      </c>
      <c r="D407" s="94">
        <v>336518</v>
      </c>
      <c r="E407" s="94">
        <v>282261.81</v>
      </c>
      <c r="F407" s="94">
        <v>282261.81</v>
      </c>
      <c r="G407" s="94">
        <v>54256.19</v>
      </c>
      <c r="H407" s="72">
        <f t="shared" si="9"/>
        <v>0.83877180418283714</v>
      </c>
    </row>
    <row r="408" spans="1:9" x14ac:dyDescent="0.3">
      <c r="A408" s="92" t="s">
        <v>427</v>
      </c>
      <c r="B408" s="93" t="s">
        <v>428</v>
      </c>
      <c r="C408" s="94">
        <v>571298</v>
      </c>
      <c r="D408" s="94">
        <v>571298</v>
      </c>
      <c r="E408" s="94">
        <v>491183.59</v>
      </c>
      <c r="F408" s="94">
        <v>491183.59</v>
      </c>
      <c r="G408" s="94">
        <v>80114.41</v>
      </c>
      <c r="H408" s="72">
        <f t="shared" si="9"/>
        <v>0.85976773942845941</v>
      </c>
      <c r="I408" s="64"/>
    </row>
    <row r="409" spans="1:9" x14ac:dyDescent="0.3">
      <c r="A409" s="92" t="s">
        <v>739</v>
      </c>
      <c r="B409" s="93" t="s">
        <v>740</v>
      </c>
      <c r="C409" s="94">
        <v>20000000</v>
      </c>
      <c r="D409" s="94">
        <v>20000000</v>
      </c>
      <c r="E409" s="94">
        <v>18333326</v>
      </c>
      <c r="F409" s="94">
        <v>18333326</v>
      </c>
      <c r="G409" s="95">
        <v>0</v>
      </c>
      <c r="H409" s="72">
        <f t="shared" si="9"/>
        <v>0.91666630000000004</v>
      </c>
    </row>
    <row r="410" spans="1:9" x14ac:dyDescent="0.3">
      <c r="A410" s="92" t="s">
        <v>741</v>
      </c>
      <c r="B410" s="93" t="s">
        <v>742</v>
      </c>
      <c r="C410" s="94">
        <v>20000000</v>
      </c>
      <c r="D410" s="94">
        <v>20000000</v>
      </c>
      <c r="E410" s="94">
        <v>18333326</v>
      </c>
      <c r="F410" s="94">
        <v>18333326</v>
      </c>
      <c r="G410" s="95">
        <v>0</v>
      </c>
      <c r="H410" s="72">
        <f t="shared" si="9"/>
        <v>0.91666630000000004</v>
      </c>
    </row>
    <row r="411" spans="1:9" x14ac:dyDescent="0.3">
      <c r="A411" s="92" t="s">
        <v>746</v>
      </c>
      <c r="B411" s="93" t="s">
        <v>747</v>
      </c>
      <c r="C411" s="94">
        <v>20000000</v>
      </c>
      <c r="D411" s="94">
        <v>20000000</v>
      </c>
      <c r="E411" s="94">
        <v>18333326</v>
      </c>
      <c r="F411" s="94">
        <v>18333326</v>
      </c>
      <c r="G411" s="95">
        <v>0</v>
      </c>
      <c r="H411" s="71"/>
      <c r="I411" s="21"/>
    </row>
    <row r="412" spans="1:9" x14ac:dyDescent="0.3">
      <c r="C412" s="68"/>
      <c r="D412" s="68"/>
      <c r="E412" s="67"/>
      <c r="F412" s="67"/>
      <c r="G412" s="67"/>
    </row>
    <row r="413" spans="1:9" x14ac:dyDescent="0.3">
      <c r="C413" s="68"/>
      <c r="D413" s="69"/>
      <c r="E413" s="67"/>
      <c r="F413" s="67"/>
      <c r="G413" s="67"/>
    </row>
    <row r="414" spans="1:9" x14ac:dyDescent="0.3">
      <c r="C414" s="68"/>
      <c r="D414" s="69"/>
      <c r="E414" s="67"/>
      <c r="F414" s="67"/>
      <c r="G414" s="67"/>
    </row>
    <row r="415" spans="1:9" x14ac:dyDescent="0.3">
      <c r="C415" s="68"/>
      <c r="D415" s="69"/>
      <c r="E415" s="67"/>
      <c r="F415" s="67"/>
      <c r="G415" s="67"/>
    </row>
    <row r="416" spans="1:9" x14ac:dyDescent="0.3">
      <c r="C416" s="68"/>
      <c r="D416" s="69"/>
      <c r="E416" s="67"/>
      <c r="F416" s="67"/>
      <c r="G416" s="67"/>
    </row>
    <row r="417" spans="3:7" x14ac:dyDescent="0.3">
      <c r="C417" s="68"/>
      <c r="D417" s="69"/>
      <c r="E417" s="67"/>
      <c r="F417" s="67"/>
      <c r="G417" s="67"/>
    </row>
    <row r="418" spans="3:7" x14ac:dyDescent="0.3">
      <c r="C418" s="68"/>
      <c r="D418" s="69"/>
      <c r="E418" s="67"/>
      <c r="F418" s="67"/>
      <c r="G418" s="67"/>
    </row>
    <row r="419" spans="3:7" x14ac:dyDescent="0.3">
      <c r="C419" s="68"/>
      <c r="D419" s="69"/>
      <c r="E419" s="67"/>
      <c r="F419" s="67"/>
      <c r="G419" s="67"/>
    </row>
    <row r="420" spans="3:7" x14ac:dyDescent="0.3">
      <c r="C420" s="68"/>
      <c r="D420" s="70"/>
      <c r="E420" s="67"/>
      <c r="F420" s="67"/>
      <c r="G420" s="67"/>
    </row>
    <row r="421" spans="3:7" x14ac:dyDescent="0.3">
      <c r="C421" s="68"/>
      <c r="D421" s="68"/>
      <c r="E421" s="67"/>
      <c r="F421" s="67"/>
      <c r="G421" s="67"/>
    </row>
    <row r="422" spans="3:7" x14ac:dyDescent="0.3">
      <c r="C422" s="68"/>
      <c r="D422" s="68"/>
      <c r="E422" s="67"/>
      <c r="F422" s="67"/>
      <c r="G422" s="67"/>
    </row>
    <row r="423" spans="3:7" x14ac:dyDescent="0.3">
      <c r="C423" s="68"/>
      <c r="D423" s="68"/>
      <c r="E423" s="67"/>
      <c r="F423" s="67"/>
      <c r="G423" s="67"/>
    </row>
    <row r="424" spans="3:7" x14ac:dyDescent="0.3">
      <c r="C424" s="68"/>
      <c r="D424" s="68"/>
      <c r="E424" s="67"/>
      <c r="F424" s="67"/>
      <c r="G424" s="67"/>
    </row>
    <row r="425" spans="3:7" x14ac:dyDescent="0.3">
      <c r="C425" s="68"/>
      <c r="D425" s="68"/>
      <c r="E425" s="67"/>
      <c r="F425" s="67"/>
      <c r="G425" s="67"/>
    </row>
    <row r="426" spans="3:7" x14ac:dyDescent="0.3">
      <c r="C426" s="68"/>
      <c r="D426" s="68"/>
      <c r="E426" s="67"/>
      <c r="F426" s="67"/>
      <c r="G426" s="67"/>
    </row>
    <row r="427" spans="3:7" x14ac:dyDescent="0.3">
      <c r="C427" s="68"/>
      <c r="D427" s="68"/>
      <c r="E427" s="67"/>
      <c r="F427" s="67"/>
      <c r="G427" s="67"/>
    </row>
    <row r="428" spans="3:7" x14ac:dyDescent="0.3">
      <c r="C428" s="68"/>
      <c r="D428" s="68"/>
      <c r="E428" s="67"/>
      <c r="F428" s="67"/>
      <c r="G428" s="67"/>
    </row>
    <row r="429" spans="3:7" x14ac:dyDescent="0.3">
      <c r="C429" s="68"/>
      <c r="D429" s="68"/>
      <c r="E429" s="67"/>
      <c r="F429" s="67"/>
      <c r="G429" s="67"/>
    </row>
    <row r="430" spans="3:7" x14ac:dyDescent="0.3">
      <c r="C430" s="68"/>
      <c r="D430" s="68"/>
      <c r="E430" s="67"/>
      <c r="F430" s="67"/>
      <c r="G430" s="67"/>
    </row>
    <row r="431" spans="3:7" x14ac:dyDescent="0.3">
      <c r="C431" s="68"/>
      <c r="D431" s="68"/>
      <c r="E431" s="67"/>
      <c r="F431" s="67"/>
      <c r="G431" s="67"/>
    </row>
    <row r="432" spans="3:7" x14ac:dyDescent="0.3">
      <c r="C432" s="68"/>
      <c r="D432" s="68"/>
      <c r="E432" s="67"/>
      <c r="F432" s="67"/>
      <c r="G432" s="67"/>
    </row>
    <row r="433" spans="3:7" x14ac:dyDescent="0.3">
      <c r="C433" s="68"/>
      <c r="D433" s="68"/>
      <c r="E433" s="67"/>
      <c r="F433" s="67"/>
      <c r="G433" s="67"/>
    </row>
    <row r="434" spans="3:7" x14ac:dyDescent="0.3">
      <c r="C434" s="68"/>
      <c r="D434" s="68"/>
      <c r="E434" s="67"/>
      <c r="F434" s="67"/>
      <c r="G434" s="67"/>
    </row>
    <row r="435" spans="3:7" x14ac:dyDescent="0.3">
      <c r="C435" s="68"/>
      <c r="D435" s="68"/>
      <c r="E435" s="67"/>
      <c r="F435" s="67"/>
      <c r="G435" s="67"/>
    </row>
    <row r="436" spans="3:7" x14ac:dyDescent="0.3">
      <c r="C436" s="68"/>
      <c r="D436" s="68"/>
      <c r="E436" s="67"/>
      <c r="F436" s="67"/>
      <c r="G436" s="67"/>
    </row>
    <row r="437" spans="3:7" x14ac:dyDescent="0.3">
      <c r="C437" s="68"/>
      <c r="D437" s="68"/>
      <c r="E437" s="67"/>
      <c r="F437" s="67"/>
      <c r="G437" s="67"/>
    </row>
    <row r="438" spans="3:7" x14ac:dyDescent="0.3">
      <c r="C438" s="68"/>
      <c r="D438" s="68"/>
      <c r="E438" s="67"/>
      <c r="F438" s="67"/>
      <c r="G438" s="67"/>
    </row>
    <row r="439" spans="3:7" x14ac:dyDescent="0.3">
      <c r="C439" s="68"/>
      <c r="D439" s="68"/>
      <c r="E439" s="67"/>
      <c r="F439" s="67"/>
      <c r="G439" s="67"/>
    </row>
    <row r="440" spans="3:7" x14ac:dyDescent="0.3">
      <c r="C440" s="68"/>
      <c r="D440" s="68"/>
      <c r="E440" s="67"/>
      <c r="F440" s="67"/>
      <c r="G440" s="67"/>
    </row>
    <row r="441" spans="3:7" x14ac:dyDescent="0.3">
      <c r="C441" s="68"/>
      <c r="D441" s="68"/>
      <c r="E441" s="67"/>
      <c r="F441" s="67"/>
      <c r="G441" s="67"/>
    </row>
    <row r="442" spans="3:7" x14ac:dyDescent="0.3">
      <c r="C442" s="68"/>
      <c r="D442" s="68"/>
      <c r="E442" s="67"/>
      <c r="F442" s="67"/>
      <c r="G442" s="67"/>
    </row>
    <row r="443" spans="3:7" x14ac:dyDescent="0.3">
      <c r="C443" s="68"/>
      <c r="D443" s="68"/>
      <c r="E443" s="67"/>
      <c r="F443" s="67"/>
      <c r="G443" s="67"/>
    </row>
    <row r="444" spans="3:7" x14ac:dyDescent="0.3">
      <c r="C444" s="68"/>
      <c r="D444" s="68"/>
      <c r="E444" s="67"/>
      <c r="F444" s="67"/>
      <c r="G444" s="67"/>
    </row>
    <row r="445" spans="3:7" x14ac:dyDescent="0.3">
      <c r="C445" s="68"/>
      <c r="D445" s="68"/>
      <c r="E445" s="67"/>
      <c r="F445" s="67"/>
      <c r="G445" s="67"/>
    </row>
    <row r="446" spans="3:7" x14ac:dyDescent="0.3">
      <c r="C446" s="68"/>
      <c r="D446" s="68"/>
      <c r="E446" s="67"/>
      <c r="F446" s="67"/>
      <c r="G446" s="67"/>
    </row>
    <row r="447" spans="3:7" x14ac:dyDescent="0.3">
      <c r="C447" s="68"/>
      <c r="D447" s="68"/>
      <c r="E447" s="67"/>
      <c r="F447" s="67"/>
      <c r="G447" s="67"/>
    </row>
    <row r="448" spans="3:7" x14ac:dyDescent="0.3">
      <c r="C448" s="68"/>
      <c r="D448" s="68"/>
      <c r="E448" s="67"/>
      <c r="F448" s="67"/>
      <c r="G448" s="67"/>
    </row>
    <row r="449" spans="3:7" x14ac:dyDescent="0.3">
      <c r="C449" s="68"/>
      <c r="D449" s="68"/>
      <c r="E449" s="67"/>
      <c r="F449" s="67"/>
      <c r="G449" s="67"/>
    </row>
    <row r="450" spans="3:7" x14ac:dyDescent="0.3">
      <c r="C450" s="68"/>
      <c r="D450" s="68"/>
      <c r="E450" s="67"/>
      <c r="F450" s="67"/>
      <c r="G450" s="67"/>
    </row>
    <row r="451" spans="3:7" x14ac:dyDescent="0.3">
      <c r="C451" s="68"/>
      <c r="D451" s="68"/>
      <c r="E451" s="67"/>
      <c r="F451" s="67"/>
      <c r="G451" s="67"/>
    </row>
    <row r="452" spans="3:7" x14ac:dyDescent="0.3">
      <c r="C452" s="68"/>
      <c r="D452" s="68"/>
      <c r="E452" s="67"/>
      <c r="F452" s="67"/>
      <c r="G452" s="67"/>
    </row>
    <row r="453" spans="3:7" x14ac:dyDescent="0.3">
      <c r="C453" s="68"/>
      <c r="D453" s="68"/>
      <c r="E453" s="67"/>
      <c r="F453" s="67"/>
      <c r="G453" s="67"/>
    </row>
    <row r="454" spans="3:7" x14ac:dyDescent="0.3">
      <c r="C454" s="68"/>
      <c r="D454" s="68"/>
      <c r="E454" s="67"/>
      <c r="F454" s="67"/>
      <c r="G454" s="67"/>
    </row>
    <row r="455" spans="3:7" x14ac:dyDescent="0.3">
      <c r="C455" s="68"/>
      <c r="D455" s="68"/>
      <c r="E455" s="67"/>
      <c r="F455" s="67"/>
      <c r="G455" s="67"/>
    </row>
    <row r="456" spans="3:7" x14ac:dyDescent="0.3">
      <c r="C456" s="68"/>
      <c r="D456" s="68"/>
      <c r="E456" s="67"/>
      <c r="F456" s="67"/>
      <c r="G456" s="67"/>
    </row>
    <row r="457" spans="3:7" x14ac:dyDescent="0.3">
      <c r="C457" s="68"/>
      <c r="D457" s="68"/>
      <c r="E457" s="67"/>
      <c r="F457" s="67"/>
      <c r="G457" s="67"/>
    </row>
    <row r="458" spans="3:7" x14ac:dyDescent="0.3">
      <c r="C458" s="68"/>
      <c r="D458" s="68"/>
      <c r="E458" s="67"/>
      <c r="F458" s="67"/>
      <c r="G458" s="67"/>
    </row>
    <row r="459" spans="3:7" x14ac:dyDescent="0.3">
      <c r="C459" s="68"/>
      <c r="D459" s="68"/>
      <c r="E459" s="67"/>
      <c r="F459" s="67"/>
      <c r="G459" s="67"/>
    </row>
    <row r="460" spans="3:7" x14ac:dyDescent="0.3">
      <c r="C460" s="68"/>
      <c r="D460" s="68"/>
      <c r="E460" s="67"/>
      <c r="F460" s="67"/>
      <c r="G460" s="67"/>
    </row>
    <row r="461" spans="3:7" x14ac:dyDescent="0.3">
      <c r="C461" s="68"/>
      <c r="D461" s="68"/>
      <c r="E461" s="67"/>
      <c r="F461" s="67"/>
      <c r="G461" s="67"/>
    </row>
    <row r="462" spans="3:7" x14ac:dyDescent="0.3">
      <c r="C462" s="68"/>
      <c r="D462" s="68"/>
      <c r="E462" s="67"/>
      <c r="F462" s="67"/>
      <c r="G462" s="67"/>
    </row>
    <row r="463" spans="3:7" x14ac:dyDescent="0.3">
      <c r="C463" s="68"/>
      <c r="D463" s="68"/>
      <c r="E463" s="67"/>
      <c r="F463" s="67"/>
      <c r="G463" s="67"/>
    </row>
    <row r="464" spans="3:7" x14ac:dyDescent="0.3">
      <c r="C464" s="68"/>
      <c r="D464" s="68"/>
      <c r="E464" s="67"/>
      <c r="F464" s="67"/>
      <c r="G464" s="67"/>
    </row>
    <row r="465" spans="3:7" x14ac:dyDescent="0.3">
      <c r="C465" s="68"/>
      <c r="D465" s="68"/>
      <c r="E465" s="67"/>
      <c r="F465" s="67"/>
      <c r="G465" s="67"/>
    </row>
    <row r="466" spans="3:7" x14ac:dyDescent="0.3">
      <c r="C466" s="68"/>
      <c r="D466" s="68"/>
      <c r="E466" s="67"/>
      <c r="F466" s="67"/>
      <c r="G466" s="67"/>
    </row>
    <row r="467" spans="3:7" x14ac:dyDescent="0.3">
      <c r="C467" s="68"/>
      <c r="D467" s="68"/>
      <c r="E467" s="67"/>
      <c r="F467" s="67"/>
      <c r="G467" s="67"/>
    </row>
    <row r="468" spans="3:7" x14ac:dyDescent="0.3">
      <c r="C468" s="68"/>
      <c r="D468" s="68"/>
      <c r="E468" s="67"/>
      <c r="F468" s="67"/>
      <c r="G468" s="67"/>
    </row>
    <row r="469" spans="3:7" x14ac:dyDescent="0.3">
      <c r="C469" s="68"/>
      <c r="D469" s="68"/>
      <c r="E469" s="67"/>
      <c r="F469" s="67"/>
      <c r="G469" s="67"/>
    </row>
    <row r="470" spans="3:7" x14ac:dyDescent="0.3">
      <c r="C470" s="68"/>
      <c r="D470" s="68"/>
      <c r="E470" s="67"/>
      <c r="F470" s="67"/>
      <c r="G470" s="67"/>
    </row>
    <row r="471" spans="3:7" x14ac:dyDescent="0.3">
      <c r="C471" s="68"/>
      <c r="D471" s="68"/>
      <c r="E471" s="67"/>
      <c r="F471" s="67"/>
      <c r="G471" s="67"/>
    </row>
    <row r="472" spans="3:7" x14ac:dyDescent="0.3">
      <c r="C472" s="68"/>
      <c r="D472" s="68"/>
      <c r="E472" s="67"/>
      <c r="F472" s="67"/>
      <c r="G472" s="67"/>
    </row>
    <row r="473" spans="3:7" x14ac:dyDescent="0.3">
      <c r="C473" s="68"/>
      <c r="D473" s="68"/>
      <c r="E473" s="67"/>
      <c r="F473" s="67"/>
      <c r="G473" s="67"/>
    </row>
    <row r="474" spans="3:7" x14ac:dyDescent="0.3">
      <c r="C474" s="68"/>
      <c r="D474" s="68"/>
      <c r="E474" s="67"/>
      <c r="F474" s="67"/>
      <c r="G474" s="67"/>
    </row>
    <row r="475" spans="3:7" x14ac:dyDescent="0.3">
      <c r="C475" s="68"/>
      <c r="D475" s="68"/>
      <c r="E475" s="67"/>
      <c r="F475" s="67"/>
      <c r="G475" s="67"/>
    </row>
    <row r="476" spans="3:7" x14ac:dyDescent="0.3">
      <c r="C476" s="68"/>
      <c r="D476" s="68"/>
      <c r="E476" s="67"/>
      <c r="F476" s="67"/>
      <c r="G476" s="67"/>
    </row>
    <row r="477" spans="3:7" x14ac:dyDescent="0.3">
      <c r="C477" s="68"/>
      <c r="D477" s="68"/>
      <c r="E477" s="67"/>
      <c r="F477" s="67"/>
      <c r="G477" s="67"/>
    </row>
    <row r="478" spans="3:7" x14ac:dyDescent="0.3">
      <c r="C478" s="68"/>
      <c r="D478" s="68"/>
      <c r="E478" s="67"/>
      <c r="F478" s="67"/>
      <c r="G478" s="67"/>
    </row>
    <row r="479" spans="3:7" x14ac:dyDescent="0.3">
      <c r="C479" s="68"/>
      <c r="D479" s="68"/>
      <c r="E479" s="67"/>
      <c r="F479" s="67"/>
      <c r="G479" s="67"/>
    </row>
    <row r="480" spans="3:7" x14ac:dyDescent="0.3">
      <c r="C480" s="68"/>
      <c r="D480" s="68"/>
      <c r="E480" s="67"/>
      <c r="F480" s="67"/>
      <c r="G480" s="67"/>
    </row>
    <row r="481" spans="3:7" x14ac:dyDescent="0.3">
      <c r="C481" s="68"/>
      <c r="D481" s="68"/>
      <c r="E481" s="67"/>
      <c r="F481" s="67"/>
      <c r="G481" s="67"/>
    </row>
    <row r="482" spans="3:7" x14ac:dyDescent="0.3">
      <c r="C482" s="68"/>
      <c r="D482" s="68"/>
      <c r="E482" s="67"/>
      <c r="F482" s="67"/>
      <c r="G482" s="67"/>
    </row>
    <row r="483" spans="3:7" x14ac:dyDescent="0.3">
      <c r="C483" s="68"/>
      <c r="D483" s="68"/>
      <c r="E483" s="67"/>
      <c r="F483" s="67"/>
      <c r="G483" s="67"/>
    </row>
    <row r="484" spans="3:7" x14ac:dyDescent="0.3">
      <c r="C484" s="68"/>
      <c r="D484" s="68"/>
      <c r="E484" s="67"/>
      <c r="F484" s="67"/>
      <c r="G484" s="67"/>
    </row>
    <row r="485" spans="3:7" x14ac:dyDescent="0.3">
      <c r="C485" s="68"/>
      <c r="D485" s="68"/>
      <c r="E485" s="67"/>
      <c r="F485" s="67"/>
      <c r="G485" s="67"/>
    </row>
    <row r="486" spans="3:7" x14ac:dyDescent="0.3">
      <c r="C486" s="68"/>
      <c r="D486" s="68"/>
      <c r="E486" s="67"/>
      <c r="F486" s="67"/>
      <c r="G486" s="67"/>
    </row>
    <row r="487" spans="3:7" x14ac:dyDescent="0.3">
      <c r="C487" s="68"/>
      <c r="D487" s="68"/>
      <c r="E487" s="67"/>
      <c r="F487" s="67"/>
      <c r="G487" s="67"/>
    </row>
    <row r="488" spans="3:7" x14ac:dyDescent="0.3">
      <c r="C488" s="68"/>
      <c r="D488" s="68"/>
      <c r="E488" s="67"/>
      <c r="F488" s="67"/>
      <c r="G488" s="67"/>
    </row>
    <row r="489" spans="3:7" x14ac:dyDescent="0.3">
      <c r="C489" s="68"/>
      <c r="D489" s="68"/>
      <c r="E489" s="67"/>
      <c r="F489" s="67"/>
      <c r="G489" s="67"/>
    </row>
    <row r="490" spans="3:7" x14ac:dyDescent="0.3">
      <c r="C490" s="68"/>
      <c r="D490" s="68"/>
      <c r="E490" s="67"/>
      <c r="F490" s="67"/>
      <c r="G490" s="67"/>
    </row>
    <row r="491" spans="3:7" x14ac:dyDescent="0.3">
      <c r="C491" s="68"/>
      <c r="D491" s="68"/>
      <c r="E491" s="67"/>
      <c r="F491" s="67"/>
      <c r="G491" s="67"/>
    </row>
    <row r="492" spans="3:7" x14ac:dyDescent="0.3">
      <c r="C492" s="68"/>
      <c r="D492" s="68"/>
      <c r="E492" s="67"/>
      <c r="F492" s="67"/>
      <c r="G492" s="67"/>
    </row>
    <row r="493" spans="3:7" x14ac:dyDescent="0.3">
      <c r="C493" s="68"/>
      <c r="D493" s="68"/>
      <c r="E493" s="67"/>
      <c r="F493" s="67"/>
      <c r="G493" s="67"/>
    </row>
    <row r="494" spans="3:7" x14ac:dyDescent="0.3">
      <c r="C494" s="68"/>
      <c r="D494" s="68"/>
      <c r="E494" s="67"/>
      <c r="F494" s="67"/>
      <c r="G494" s="67"/>
    </row>
    <row r="495" spans="3:7" x14ac:dyDescent="0.3">
      <c r="C495" s="68"/>
      <c r="D495" s="68"/>
      <c r="E495" s="67"/>
      <c r="F495" s="67"/>
      <c r="G495" s="67"/>
    </row>
    <row r="496" spans="3:7" x14ac:dyDescent="0.3">
      <c r="C496" s="68"/>
      <c r="D496" s="68"/>
      <c r="E496" s="67"/>
      <c r="F496" s="67"/>
      <c r="G496" s="67"/>
    </row>
    <row r="497" spans="3:7" x14ac:dyDescent="0.3">
      <c r="C497" s="68"/>
      <c r="D497" s="68"/>
      <c r="E497" s="67"/>
      <c r="F497" s="67"/>
      <c r="G497" s="67"/>
    </row>
    <row r="498" spans="3:7" x14ac:dyDescent="0.3">
      <c r="C498" s="68"/>
      <c r="D498" s="68"/>
      <c r="E498" s="67"/>
      <c r="F498" s="67"/>
      <c r="G498" s="67"/>
    </row>
    <row r="499" spans="3:7" x14ac:dyDescent="0.3">
      <c r="C499" s="68"/>
      <c r="D499" s="68"/>
      <c r="E499" s="67"/>
      <c r="F499" s="67"/>
      <c r="G499" s="67"/>
    </row>
    <row r="500" spans="3:7" x14ac:dyDescent="0.3">
      <c r="C500" s="68"/>
      <c r="D500" s="68"/>
      <c r="E500" s="67"/>
      <c r="F500" s="67"/>
      <c r="G500" s="67"/>
    </row>
    <row r="501" spans="3:7" x14ac:dyDescent="0.3">
      <c r="C501" s="68"/>
      <c r="D501" s="68"/>
      <c r="E501" s="67"/>
      <c r="F501" s="67"/>
      <c r="G501" s="67"/>
    </row>
    <row r="502" spans="3:7" x14ac:dyDescent="0.3">
      <c r="C502" s="68"/>
      <c r="D502" s="68"/>
      <c r="E502" s="67"/>
      <c r="F502" s="67"/>
      <c r="G502" s="67"/>
    </row>
    <row r="503" spans="3:7" x14ac:dyDescent="0.3">
      <c r="C503" s="68"/>
      <c r="D503" s="68"/>
      <c r="E503" s="67"/>
      <c r="F503" s="67"/>
      <c r="G503" s="67"/>
    </row>
    <row r="504" spans="3:7" x14ac:dyDescent="0.3">
      <c r="C504" s="68"/>
      <c r="D504" s="68"/>
      <c r="E504" s="67"/>
      <c r="F504" s="67"/>
      <c r="G504" s="67"/>
    </row>
    <row r="505" spans="3:7" x14ac:dyDescent="0.3">
      <c r="C505" s="68"/>
      <c r="D505" s="68"/>
      <c r="E505" s="67"/>
      <c r="F505" s="67"/>
      <c r="G505" s="67"/>
    </row>
    <row r="506" spans="3:7" x14ac:dyDescent="0.3">
      <c r="C506" s="68"/>
      <c r="D506" s="68"/>
      <c r="E506" s="67"/>
      <c r="F506" s="67"/>
      <c r="G506" s="67"/>
    </row>
    <row r="507" spans="3:7" x14ac:dyDescent="0.3">
      <c r="C507" s="68"/>
      <c r="D507" s="68"/>
      <c r="E507" s="67"/>
      <c r="F507" s="67"/>
      <c r="G507" s="67"/>
    </row>
    <row r="508" spans="3:7" x14ac:dyDescent="0.3">
      <c r="C508" s="68"/>
      <c r="D508" s="68"/>
      <c r="E508" s="67"/>
      <c r="F508" s="67"/>
      <c r="G508" s="67"/>
    </row>
    <row r="509" spans="3:7" x14ac:dyDescent="0.3">
      <c r="C509" s="68"/>
      <c r="D509" s="68"/>
      <c r="E509" s="67"/>
      <c r="F509" s="67"/>
      <c r="G509" s="67"/>
    </row>
    <row r="510" spans="3:7" x14ac:dyDescent="0.3">
      <c r="C510" s="68"/>
      <c r="D510" s="68"/>
      <c r="E510" s="67"/>
      <c r="F510" s="67"/>
      <c r="G510" s="67"/>
    </row>
    <row r="511" spans="3:7" x14ac:dyDescent="0.3">
      <c r="C511" s="68"/>
      <c r="D511" s="68"/>
      <c r="E511" s="67"/>
      <c r="F511" s="67"/>
      <c r="G511" s="67"/>
    </row>
    <row r="512" spans="3:7" x14ac:dyDescent="0.3">
      <c r="C512" s="68"/>
      <c r="D512" s="68"/>
      <c r="E512" s="67"/>
      <c r="F512" s="67"/>
      <c r="G512" s="67"/>
    </row>
    <row r="513" spans="3:7" x14ac:dyDescent="0.3">
      <c r="C513" s="68"/>
      <c r="D513" s="68"/>
      <c r="E513" s="67"/>
      <c r="F513" s="67"/>
      <c r="G513" s="67"/>
    </row>
    <row r="514" spans="3:7" x14ac:dyDescent="0.3">
      <c r="C514" s="68"/>
      <c r="D514" s="68"/>
      <c r="E514" s="67"/>
      <c r="F514" s="67"/>
      <c r="G514" s="67"/>
    </row>
    <row r="515" spans="3:7" x14ac:dyDescent="0.3">
      <c r="C515" s="68"/>
      <c r="D515" s="68"/>
      <c r="E515" s="67"/>
      <c r="F515" s="67"/>
      <c r="G515" s="67"/>
    </row>
    <row r="516" spans="3:7" x14ac:dyDescent="0.3">
      <c r="C516" s="68"/>
      <c r="D516" s="68"/>
      <c r="E516" s="67"/>
      <c r="F516" s="67"/>
      <c r="G516" s="67"/>
    </row>
    <row r="517" spans="3:7" x14ac:dyDescent="0.3">
      <c r="C517" s="68"/>
      <c r="D517" s="68"/>
      <c r="E517" s="67"/>
      <c r="F517" s="67"/>
      <c r="G517" s="67"/>
    </row>
    <row r="518" spans="3:7" x14ac:dyDescent="0.3">
      <c r="C518" s="68"/>
      <c r="D518" s="68"/>
      <c r="E518" s="67"/>
      <c r="F518" s="67"/>
      <c r="G518" s="67"/>
    </row>
    <row r="519" spans="3:7" x14ac:dyDescent="0.3">
      <c r="C519" s="68"/>
      <c r="D519" s="68"/>
      <c r="E519" s="67"/>
      <c r="F519" s="67"/>
      <c r="G519" s="67"/>
    </row>
    <row r="520" spans="3:7" x14ac:dyDescent="0.3">
      <c r="C520" s="68"/>
      <c r="D520" s="68"/>
      <c r="E520" s="67"/>
      <c r="F520" s="67"/>
      <c r="G520" s="67"/>
    </row>
    <row r="521" spans="3:7" x14ac:dyDescent="0.3">
      <c r="C521" s="68"/>
      <c r="D521" s="68"/>
      <c r="E521" s="67"/>
      <c r="F521" s="67"/>
      <c r="G521" s="67"/>
    </row>
    <row r="522" spans="3:7" x14ac:dyDescent="0.3">
      <c r="C522" s="68"/>
      <c r="D522" s="68"/>
      <c r="E522" s="67"/>
      <c r="F522" s="67"/>
      <c r="G522" s="67"/>
    </row>
    <row r="523" spans="3:7" x14ac:dyDescent="0.3">
      <c r="C523" s="68"/>
      <c r="D523" s="68"/>
      <c r="E523" s="67"/>
      <c r="F523" s="67"/>
      <c r="G523" s="67"/>
    </row>
    <row r="524" spans="3:7" x14ac:dyDescent="0.3">
      <c r="C524" s="68"/>
      <c r="D524" s="68"/>
      <c r="E524" s="67"/>
      <c r="F524" s="67"/>
      <c r="G524" s="67"/>
    </row>
    <row r="525" spans="3:7" x14ac:dyDescent="0.3">
      <c r="C525" s="68"/>
      <c r="D525" s="68"/>
      <c r="E525" s="67"/>
      <c r="F525" s="67"/>
      <c r="G525" s="67"/>
    </row>
    <row r="526" spans="3:7" x14ac:dyDescent="0.3">
      <c r="C526" s="68"/>
      <c r="D526" s="68"/>
      <c r="E526" s="67"/>
      <c r="F526" s="67"/>
      <c r="G526" s="67"/>
    </row>
    <row r="527" spans="3:7" x14ac:dyDescent="0.3">
      <c r="C527" s="68"/>
      <c r="D527" s="68"/>
      <c r="E527" s="67"/>
      <c r="F527" s="67"/>
      <c r="G527" s="67"/>
    </row>
    <row r="528" spans="3:7" x14ac:dyDescent="0.3">
      <c r="C528" s="68"/>
      <c r="D528" s="68"/>
      <c r="E528" s="67"/>
      <c r="F528" s="67"/>
      <c r="G528" s="67"/>
    </row>
    <row r="529" spans="3:7" x14ac:dyDescent="0.3">
      <c r="C529" s="68"/>
      <c r="D529" s="68"/>
      <c r="E529" s="67"/>
      <c r="F529" s="67"/>
      <c r="G529" s="67"/>
    </row>
    <row r="530" spans="3:7" x14ac:dyDescent="0.3">
      <c r="C530" s="68"/>
      <c r="D530" s="68"/>
      <c r="E530" s="67"/>
      <c r="F530" s="67"/>
      <c r="G530" s="67"/>
    </row>
    <row r="531" spans="3:7" x14ac:dyDescent="0.3">
      <c r="C531" s="68"/>
      <c r="D531" s="68"/>
      <c r="E531" s="67"/>
      <c r="F531" s="67"/>
      <c r="G531" s="67"/>
    </row>
    <row r="532" spans="3:7" x14ac:dyDescent="0.3">
      <c r="C532" s="68"/>
      <c r="D532" s="68"/>
      <c r="E532" s="67"/>
      <c r="F532" s="67"/>
      <c r="G532" s="67"/>
    </row>
    <row r="533" spans="3:7" x14ac:dyDescent="0.3">
      <c r="C533" s="68"/>
      <c r="D533" s="68"/>
      <c r="E533" s="67"/>
      <c r="F533" s="67"/>
      <c r="G533" s="67"/>
    </row>
    <row r="534" spans="3:7" x14ac:dyDescent="0.3">
      <c r="C534" s="68"/>
      <c r="D534" s="68"/>
      <c r="E534" s="67"/>
      <c r="F534" s="67"/>
      <c r="G534" s="67"/>
    </row>
    <row r="535" spans="3:7" x14ac:dyDescent="0.3">
      <c r="C535" s="68"/>
      <c r="D535" s="68"/>
      <c r="E535" s="67"/>
      <c r="F535" s="67"/>
      <c r="G535" s="67"/>
    </row>
    <row r="536" spans="3:7" x14ac:dyDescent="0.3">
      <c r="C536" s="68"/>
      <c r="D536" s="68"/>
      <c r="E536" s="67"/>
      <c r="F536" s="67"/>
      <c r="G536" s="67"/>
    </row>
    <row r="537" spans="3:7" x14ac:dyDescent="0.3">
      <c r="C537" s="68"/>
      <c r="D537" s="68"/>
      <c r="E537" s="67"/>
      <c r="F537" s="67"/>
      <c r="G537" s="67"/>
    </row>
    <row r="538" spans="3:7" x14ac:dyDescent="0.3">
      <c r="C538" s="68"/>
      <c r="D538" s="68"/>
      <c r="E538" s="67"/>
      <c r="F538" s="67"/>
      <c r="G538" s="67"/>
    </row>
    <row r="539" spans="3:7" x14ac:dyDescent="0.3">
      <c r="C539" s="68"/>
      <c r="D539" s="68"/>
      <c r="E539" s="67"/>
      <c r="F539" s="67"/>
      <c r="G539" s="67"/>
    </row>
    <row r="540" spans="3:7" x14ac:dyDescent="0.3">
      <c r="C540" s="68"/>
      <c r="D540" s="68"/>
      <c r="E540" s="67"/>
      <c r="F540" s="67"/>
      <c r="G540" s="67"/>
    </row>
    <row r="541" spans="3:7" x14ac:dyDescent="0.3">
      <c r="C541" s="68"/>
      <c r="D541" s="68"/>
      <c r="E541" s="67"/>
      <c r="F541" s="67"/>
      <c r="G541" s="67"/>
    </row>
    <row r="542" spans="3:7" x14ac:dyDescent="0.3">
      <c r="C542" s="68"/>
      <c r="D542" s="68"/>
      <c r="E542" s="67"/>
      <c r="F542" s="67"/>
      <c r="G542" s="67"/>
    </row>
    <row r="543" spans="3:7" x14ac:dyDescent="0.3">
      <c r="C543" s="68"/>
      <c r="D543" s="68"/>
      <c r="E543" s="67"/>
      <c r="F543" s="67"/>
      <c r="G543" s="67"/>
    </row>
    <row r="544" spans="3:7" x14ac:dyDescent="0.3">
      <c r="C544" s="68"/>
      <c r="D544" s="68"/>
      <c r="E544" s="67"/>
      <c r="F544" s="67"/>
      <c r="G544" s="67"/>
    </row>
    <row r="545" spans="3:7" x14ac:dyDescent="0.3">
      <c r="C545" s="68"/>
      <c r="D545" s="68"/>
      <c r="E545" s="67"/>
      <c r="F545" s="67"/>
      <c r="G545" s="67"/>
    </row>
    <row r="546" spans="3:7" x14ac:dyDescent="0.3">
      <c r="C546" s="68"/>
      <c r="D546" s="68"/>
      <c r="E546" s="67"/>
      <c r="F546" s="67"/>
      <c r="G546" s="67"/>
    </row>
    <row r="547" spans="3:7" x14ac:dyDescent="0.3">
      <c r="C547" s="68"/>
      <c r="D547" s="68"/>
      <c r="E547" s="67"/>
      <c r="F547" s="67"/>
      <c r="G547" s="67"/>
    </row>
    <row r="548" spans="3:7" x14ac:dyDescent="0.3">
      <c r="C548" s="68"/>
      <c r="D548" s="68"/>
      <c r="E548" s="67"/>
      <c r="F548" s="67"/>
      <c r="G548" s="67"/>
    </row>
    <row r="549" spans="3:7" x14ac:dyDescent="0.3">
      <c r="C549" s="68"/>
      <c r="D549" s="68"/>
      <c r="E549" s="67"/>
      <c r="F549" s="67"/>
      <c r="G549" s="67"/>
    </row>
    <row r="550" spans="3:7" x14ac:dyDescent="0.3">
      <c r="C550" s="68"/>
      <c r="D550" s="68"/>
      <c r="E550" s="67"/>
      <c r="F550" s="67"/>
      <c r="G550" s="67"/>
    </row>
    <row r="551" spans="3:7" x14ac:dyDescent="0.3">
      <c r="C551" s="68"/>
      <c r="D551" s="68"/>
      <c r="E551" s="67"/>
      <c r="F551" s="67"/>
      <c r="G551" s="67"/>
    </row>
    <row r="552" spans="3:7" x14ac:dyDescent="0.3">
      <c r="C552" s="68"/>
      <c r="D552" s="68"/>
      <c r="E552" s="67"/>
      <c r="F552" s="67"/>
      <c r="G552" s="67"/>
    </row>
    <row r="553" spans="3:7" x14ac:dyDescent="0.3">
      <c r="C553" s="68"/>
      <c r="D553" s="68"/>
      <c r="E553" s="67"/>
      <c r="F553" s="67"/>
      <c r="G553" s="67"/>
    </row>
    <row r="554" spans="3:7" x14ac:dyDescent="0.3">
      <c r="C554" s="68"/>
      <c r="D554" s="68"/>
      <c r="E554" s="67"/>
      <c r="F554" s="67"/>
      <c r="G554" s="67"/>
    </row>
    <row r="555" spans="3:7" x14ac:dyDescent="0.3">
      <c r="C555" s="68"/>
      <c r="D555" s="68"/>
      <c r="E555" s="67"/>
      <c r="F555" s="67"/>
      <c r="G555" s="67"/>
    </row>
    <row r="556" spans="3:7" x14ac:dyDescent="0.3">
      <c r="C556" s="68"/>
      <c r="D556" s="68"/>
      <c r="E556" s="67"/>
      <c r="F556" s="67"/>
      <c r="G556" s="67"/>
    </row>
    <row r="557" spans="3:7" x14ac:dyDescent="0.3">
      <c r="C557" s="68"/>
      <c r="D557" s="68"/>
      <c r="E557" s="67"/>
      <c r="F557" s="67"/>
      <c r="G557" s="67"/>
    </row>
    <row r="558" spans="3:7" x14ac:dyDescent="0.3">
      <c r="C558" s="68"/>
      <c r="D558" s="68"/>
      <c r="E558" s="67"/>
      <c r="F558" s="67"/>
      <c r="G558" s="67"/>
    </row>
    <row r="559" spans="3:7" x14ac:dyDescent="0.3">
      <c r="C559" s="68"/>
      <c r="D559" s="68"/>
      <c r="E559" s="67"/>
      <c r="F559" s="67"/>
      <c r="G559" s="67"/>
    </row>
    <row r="560" spans="3:7" x14ac:dyDescent="0.3">
      <c r="C560" s="68"/>
      <c r="D560" s="68"/>
      <c r="E560" s="67"/>
      <c r="F560" s="67"/>
      <c r="G560" s="67"/>
    </row>
    <row r="561" spans="3:7" x14ac:dyDescent="0.3">
      <c r="C561" s="68"/>
      <c r="D561" s="68"/>
      <c r="E561" s="67"/>
      <c r="F561" s="67"/>
      <c r="G561" s="67"/>
    </row>
    <row r="562" spans="3:7" x14ac:dyDescent="0.3">
      <c r="C562" s="68"/>
      <c r="D562" s="68"/>
      <c r="E562" s="67"/>
      <c r="F562" s="67"/>
      <c r="G562" s="67"/>
    </row>
    <row r="563" spans="3:7" x14ac:dyDescent="0.3">
      <c r="C563" s="68"/>
      <c r="D563" s="68"/>
      <c r="E563" s="67"/>
      <c r="F563" s="67"/>
      <c r="G563" s="67"/>
    </row>
    <row r="564" spans="3:7" x14ac:dyDescent="0.3">
      <c r="C564" s="68"/>
      <c r="D564" s="68"/>
      <c r="E564" s="67"/>
      <c r="F564" s="67"/>
      <c r="G564" s="67"/>
    </row>
    <row r="565" spans="3:7" x14ac:dyDescent="0.3">
      <c r="C565" s="68"/>
      <c r="D565" s="68"/>
      <c r="E565" s="67"/>
      <c r="F565" s="67"/>
      <c r="G565" s="67"/>
    </row>
    <row r="566" spans="3:7" x14ac:dyDescent="0.3">
      <c r="C566" s="68"/>
      <c r="D566" s="68"/>
      <c r="E566" s="67"/>
      <c r="F566" s="67"/>
      <c r="G566" s="67"/>
    </row>
    <row r="567" spans="3:7" x14ac:dyDescent="0.3">
      <c r="C567" s="68"/>
      <c r="D567" s="68"/>
      <c r="E567" s="67"/>
      <c r="F567" s="67"/>
      <c r="G567" s="67"/>
    </row>
    <row r="568" spans="3:7" x14ac:dyDescent="0.3">
      <c r="C568" s="68"/>
      <c r="D568" s="68"/>
      <c r="E568" s="67"/>
      <c r="F568" s="67"/>
      <c r="G568" s="67"/>
    </row>
    <row r="569" spans="3:7" x14ac:dyDescent="0.3">
      <c r="C569" s="68"/>
      <c r="D569" s="68"/>
      <c r="E569" s="67"/>
      <c r="F569" s="67"/>
      <c r="G569" s="67"/>
    </row>
    <row r="570" spans="3:7" x14ac:dyDescent="0.3">
      <c r="C570" s="68"/>
      <c r="D570" s="68"/>
      <c r="E570" s="67"/>
      <c r="F570" s="67"/>
      <c r="G570" s="67"/>
    </row>
    <row r="571" spans="3:7" x14ac:dyDescent="0.3">
      <c r="C571" s="68"/>
      <c r="D571" s="68"/>
      <c r="E571" s="67"/>
      <c r="F571" s="67"/>
      <c r="G571" s="67"/>
    </row>
    <row r="572" spans="3:7" x14ac:dyDescent="0.3">
      <c r="C572" s="68"/>
      <c r="D572" s="68"/>
      <c r="E572" s="67"/>
      <c r="F572" s="67"/>
      <c r="G572" s="67"/>
    </row>
    <row r="573" spans="3:7" x14ac:dyDescent="0.3">
      <c r="C573" s="68"/>
      <c r="D573" s="68"/>
      <c r="E573" s="67"/>
      <c r="F573" s="67"/>
      <c r="G573" s="67"/>
    </row>
    <row r="574" spans="3:7" x14ac:dyDescent="0.3">
      <c r="C574" s="68"/>
      <c r="D574" s="68"/>
      <c r="E574" s="67"/>
      <c r="F574" s="67"/>
      <c r="G574" s="67"/>
    </row>
    <row r="575" spans="3:7" x14ac:dyDescent="0.3">
      <c r="C575" s="68"/>
      <c r="D575" s="68"/>
      <c r="E575" s="67"/>
      <c r="F575" s="67"/>
      <c r="G575" s="67"/>
    </row>
    <row r="576" spans="3:7" x14ac:dyDescent="0.3">
      <c r="C576" s="68"/>
      <c r="D576" s="68"/>
      <c r="E576" s="67"/>
      <c r="F576" s="67"/>
      <c r="G576" s="67"/>
    </row>
    <row r="577" spans="3:7" x14ac:dyDescent="0.3">
      <c r="C577" s="68"/>
      <c r="D577" s="68"/>
      <c r="E577" s="67"/>
      <c r="F577" s="67"/>
      <c r="G577" s="67"/>
    </row>
    <row r="578" spans="3:7" x14ac:dyDescent="0.3">
      <c r="C578" s="68"/>
      <c r="D578" s="68"/>
      <c r="E578" s="67"/>
      <c r="F578" s="67"/>
      <c r="G578" s="67"/>
    </row>
    <row r="579" spans="3:7" x14ac:dyDescent="0.3">
      <c r="C579" s="68"/>
      <c r="D579" s="68"/>
      <c r="E579" s="67"/>
      <c r="F579" s="67"/>
      <c r="G579" s="67"/>
    </row>
    <row r="580" spans="3:7" x14ac:dyDescent="0.3">
      <c r="C580" s="68"/>
      <c r="D580" s="68"/>
      <c r="E580" s="67"/>
      <c r="F580" s="67"/>
      <c r="G580" s="67"/>
    </row>
    <row r="581" spans="3:7" x14ac:dyDescent="0.3">
      <c r="C581" s="68"/>
      <c r="D581" s="68"/>
      <c r="E581" s="67"/>
      <c r="F581" s="67"/>
      <c r="G581" s="67"/>
    </row>
    <row r="582" spans="3:7" x14ac:dyDescent="0.3">
      <c r="C582" s="68"/>
      <c r="D582" s="68"/>
      <c r="E582" s="67"/>
      <c r="F582" s="67"/>
      <c r="G582" s="67"/>
    </row>
    <row r="583" spans="3:7" x14ac:dyDescent="0.3">
      <c r="C583" s="68"/>
      <c r="D583" s="68"/>
      <c r="E583" s="67"/>
      <c r="F583" s="67"/>
      <c r="G583" s="67"/>
    </row>
    <row r="584" spans="3:7" x14ac:dyDescent="0.3">
      <c r="C584" s="68"/>
      <c r="D584" s="68"/>
      <c r="E584" s="67"/>
      <c r="F584" s="67"/>
      <c r="G584" s="67"/>
    </row>
    <row r="585" spans="3:7" x14ac:dyDescent="0.3">
      <c r="C585" s="68"/>
      <c r="D585" s="68"/>
      <c r="E585" s="67"/>
      <c r="F585" s="67"/>
      <c r="G585" s="67"/>
    </row>
    <row r="586" spans="3:7" x14ac:dyDescent="0.3">
      <c r="C586" s="68"/>
      <c r="D586" s="68"/>
      <c r="E586" s="67"/>
      <c r="F586" s="67"/>
      <c r="G586" s="67"/>
    </row>
    <row r="587" spans="3:7" x14ac:dyDescent="0.3">
      <c r="C587" s="68"/>
      <c r="D587" s="68"/>
      <c r="E587" s="67"/>
      <c r="F587" s="67"/>
      <c r="G587" s="67"/>
    </row>
    <row r="588" spans="3:7" x14ac:dyDescent="0.3">
      <c r="C588" s="68"/>
      <c r="D588" s="68"/>
      <c r="E588" s="67"/>
      <c r="F588" s="67"/>
      <c r="G588" s="67"/>
    </row>
    <row r="589" spans="3:7" x14ac:dyDescent="0.3">
      <c r="C589" s="68"/>
      <c r="D589" s="68"/>
      <c r="E589" s="67"/>
      <c r="F589" s="67"/>
      <c r="G589" s="67"/>
    </row>
    <row r="590" spans="3:7" x14ac:dyDescent="0.3">
      <c r="C590" s="68"/>
      <c r="D590" s="68"/>
      <c r="E590" s="67"/>
      <c r="F590" s="67"/>
      <c r="G590" s="67"/>
    </row>
    <row r="591" spans="3:7" x14ac:dyDescent="0.3">
      <c r="C591" s="68"/>
      <c r="D591" s="68"/>
      <c r="E591" s="67"/>
      <c r="F591" s="67"/>
      <c r="G591" s="67"/>
    </row>
    <row r="592" spans="3:7" x14ac:dyDescent="0.3">
      <c r="C592" s="68"/>
      <c r="D592" s="68"/>
      <c r="E592" s="67"/>
      <c r="F592" s="67"/>
      <c r="G592" s="67"/>
    </row>
    <row r="593" spans="3:7" x14ac:dyDescent="0.3">
      <c r="C593" s="68"/>
      <c r="D593" s="68"/>
      <c r="E593" s="67"/>
      <c r="F593" s="67"/>
      <c r="G593" s="67"/>
    </row>
    <row r="594" spans="3:7" x14ac:dyDescent="0.3">
      <c r="C594" s="68"/>
      <c r="D594" s="68"/>
      <c r="E594" s="67"/>
      <c r="F594" s="67"/>
      <c r="G594" s="67"/>
    </row>
    <row r="595" spans="3:7" x14ac:dyDescent="0.3">
      <c r="C595" s="68"/>
      <c r="D595" s="68"/>
      <c r="E595" s="67"/>
      <c r="F595" s="67"/>
      <c r="G595" s="67"/>
    </row>
    <row r="596" spans="3:7" x14ac:dyDescent="0.3">
      <c r="C596" s="68"/>
      <c r="D596" s="68"/>
      <c r="E596" s="67"/>
      <c r="F596" s="67"/>
      <c r="G596" s="67"/>
    </row>
    <row r="597" spans="3:7" x14ac:dyDescent="0.3">
      <c r="C597" s="68"/>
      <c r="D597" s="68"/>
      <c r="E597" s="67"/>
      <c r="F597" s="67"/>
      <c r="G597" s="67"/>
    </row>
    <row r="598" spans="3:7" x14ac:dyDescent="0.3">
      <c r="C598" s="68"/>
      <c r="D598" s="68"/>
      <c r="E598" s="67"/>
      <c r="F598" s="67"/>
      <c r="G598" s="67"/>
    </row>
    <row r="599" spans="3:7" x14ac:dyDescent="0.3">
      <c r="C599" s="68"/>
      <c r="D599" s="68"/>
      <c r="E599" s="67"/>
      <c r="F599" s="67"/>
      <c r="G599" s="67"/>
    </row>
    <row r="600" spans="3:7" x14ac:dyDescent="0.3">
      <c r="C600" s="68"/>
      <c r="D600" s="68"/>
      <c r="E600" s="67"/>
      <c r="F600" s="67"/>
      <c r="G600" s="67"/>
    </row>
    <row r="601" spans="3:7" x14ac:dyDescent="0.3">
      <c r="C601" s="68"/>
      <c r="D601" s="68"/>
      <c r="E601" s="67"/>
      <c r="F601" s="67"/>
      <c r="G601" s="67"/>
    </row>
    <row r="602" spans="3:7" x14ac:dyDescent="0.3">
      <c r="C602" s="68"/>
      <c r="D602" s="68"/>
      <c r="E602" s="67"/>
      <c r="F602" s="67"/>
      <c r="G602" s="67"/>
    </row>
    <row r="603" spans="3:7" x14ac:dyDescent="0.3">
      <c r="C603" s="68"/>
      <c r="D603" s="68"/>
      <c r="E603" s="67"/>
      <c r="F603" s="67"/>
      <c r="G603" s="67"/>
    </row>
    <row r="604" spans="3:7" x14ac:dyDescent="0.3">
      <c r="C604" s="68"/>
      <c r="D604" s="68"/>
      <c r="E604" s="67"/>
      <c r="F604" s="67"/>
      <c r="G604" s="67"/>
    </row>
    <row r="605" spans="3:7" x14ac:dyDescent="0.3">
      <c r="C605" s="68"/>
      <c r="D605" s="68"/>
      <c r="E605" s="67"/>
      <c r="F605" s="67"/>
      <c r="G605" s="67"/>
    </row>
    <row r="606" spans="3:7" x14ac:dyDescent="0.3">
      <c r="C606" s="68"/>
      <c r="D606" s="68"/>
      <c r="E606" s="67"/>
      <c r="F606" s="67"/>
      <c r="G606" s="67"/>
    </row>
    <row r="607" spans="3:7" x14ac:dyDescent="0.3">
      <c r="C607" s="68"/>
      <c r="D607" s="68"/>
      <c r="E607" s="67"/>
      <c r="F607" s="67"/>
      <c r="G607" s="67"/>
    </row>
    <row r="608" spans="3:7" x14ac:dyDescent="0.3">
      <c r="C608" s="68"/>
      <c r="D608" s="68"/>
      <c r="E608" s="67"/>
      <c r="F608" s="67"/>
      <c r="G608" s="67"/>
    </row>
    <row r="609" spans="3:7" x14ac:dyDescent="0.3">
      <c r="C609" s="68"/>
      <c r="D609" s="68"/>
      <c r="E609" s="67"/>
      <c r="F609" s="67"/>
      <c r="G609" s="67"/>
    </row>
    <row r="610" spans="3:7" x14ac:dyDescent="0.3">
      <c r="C610" s="68"/>
      <c r="D610" s="68"/>
      <c r="E610" s="67"/>
      <c r="F610" s="67"/>
      <c r="G610" s="67"/>
    </row>
    <row r="611" spans="3:7" x14ac:dyDescent="0.3">
      <c r="C611" s="68"/>
      <c r="D611" s="68"/>
      <c r="E611" s="67"/>
      <c r="F611" s="67"/>
      <c r="G611" s="67"/>
    </row>
    <row r="612" spans="3:7" x14ac:dyDescent="0.3">
      <c r="C612" s="68"/>
      <c r="D612" s="68"/>
      <c r="E612" s="67"/>
      <c r="F612" s="67"/>
      <c r="G612" s="67"/>
    </row>
    <row r="613" spans="3:7" x14ac:dyDescent="0.3">
      <c r="C613" s="68"/>
      <c r="D613" s="68"/>
      <c r="E613" s="67"/>
      <c r="F613" s="67"/>
      <c r="G613" s="67"/>
    </row>
    <row r="614" spans="3:7" x14ac:dyDescent="0.3">
      <c r="C614" s="68"/>
      <c r="D614" s="68"/>
      <c r="E614" s="67"/>
      <c r="F614" s="67"/>
      <c r="G614" s="67"/>
    </row>
    <row r="615" spans="3:7" x14ac:dyDescent="0.3">
      <c r="C615" s="68"/>
      <c r="D615" s="68"/>
      <c r="E615" s="67"/>
      <c r="F615" s="67"/>
      <c r="G615" s="67"/>
    </row>
    <row r="616" spans="3:7" x14ac:dyDescent="0.3">
      <c r="C616" s="68"/>
      <c r="D616" s="68"/>
      <c r="E616" s="67"/>
      <c r="F616" s="67"/>
      <c r="G616" s="67"/>
    </row>
    <row r="617" spans="3:7" x14ac:dyDescent="0.3">
      <c r="C617" s="68"/>
      <c r="D617" s="68"/>
      <c r="E617" s="67"/>
      <c r="F617" s="67"/>
      <c r="G617" s="67"/>
    </row>
    <row r="618" spans="3:7" x14ac:dyDescent="0.3">
      <c r="C618" s="68"/>
      <c r="D618" s="68"/>
      <c r="E618" s="67"/>
      <c r="F618" s="67"/>
      <c r="G618" s="67"/>
    </row>
    <row r="619" spans="3:7" x14ac:dyDescent="0.3">
      <c r="C619" s="68"/>
      <c r="D619" s="68"/>
      <c r="E619" s="67"/>
      <c r="F619" s="67"/>
      <c r="G619" s="67"/>
    </row>
    <row r="620" spans="3:7" x14ac:dyDescent="0.3">
      <c r="C620" s="68"/>
      <c r="D620" s="68"/>
      <c r="E620" s="67"/>
      <c r="F620" s="67"/>
      <c r="G620" s="67"/>
    </row>
    <row r="621" spans="3:7" x14ac:dyDescent="0.3">
      <c r="C621" s="68"/>
      <c r="D621" s="68"/>
      <c r="E621" s="67"/>
      <c r="F621" s="67"/>
      <c r="G621" s="67"/>
    </row>
    <row r="622" spans="3:7" x14ac:dyDescent="0.3">
      <c r="C622" s="68"/>
      <c r="D622" s="68"/>
      <c r="E622" s="67"/>
      <c r="F622" s="67"/>
      <c r="G622" s="67"/>
    </row>
    <row r="623" spans="3:7" x14ac:dyDescent="0.3">
      <c r="C623" s="68"/>
      <c r="D623" s="68"/>
      <c r="E623" s="67"/>
      <c r="F623" s="67"/>
      <c r="G623" s="67"/>
    </row>
    <row r="624" spans="3:7" x14ac:dyDescent="0.3">
      <c r="C624" s="68"/>
      <c r="D624" s="68"/>
      <c r="E624" s="67"/>
      <c r="F624" s="67"/>
      <c r="G624" s="67"/>
    </row>
    <row r="625" spans="3:7" x14ac:dyDescent="0.3">
      <c r="C625" s="68"/>
      <c r="D625" s="68"/>
      <c r="E625" s="67"/>
      <c r="F625" s="67"/>
      <c r="G625" s="67"/>
    </row>
    <row r="626" spans="3:7" x14ac:dyDescent="0.3">
      <c r="C626" s="68"/>
      <c r="D626" s="68"/>
      <c r="E626" s="67"/>
      <c r="F626" s="67"/>
      <c r="G626" s="67"/>
    </row>
    <row r="627" spans="3:7" x14ac:dyDescent="0.3">
      <c r="C627" s="68"/>
      <c r="D627" s="68"/>
      <c r="E627" s="67"/>
      <c r="F627" s="67"/>
      <c r="G627" s="67"/>
    </row>
    <row r="628" spans="3:7" x14ac:dyDescent="0.3">
      <c r="C628" s="68"/>
      <c r="D628" s="68"/>
      <c r="E628" s="67"/>
      <c r="F628" s="67"/>
      <c r="G628" s="67"/>
    </row>
    <row r="629" spans="3:7" x14ac:dyDescent="0.3">
      <c r="C629" s="68"/>
      <c r="D629" s="68"/>
      <c r="E629" s="67"/>
      <c r="F629" s="67"/>
      <c r="G629" s="67"/>
    </row>
    <row r="630" spans="3:7" x14ac:dyDescent="0.3">
      <c r="C630" s="68"/>
      <c r="D630" s="68"/>
      <c r="E630" s="67"/>
      <c r="F630" s="67"/>
      <c r="G630" s="67"/>
    </row>
    <row r="631" spans="3:7" x14ac:dyDescent="0.3">
      <c r="C631" s="68"/>
      <c r="D631" s="68"/>
      <c r="E631" s="67"/>
      <c r="F631" s="67"/>
      <c r="G631" s="67"/>
    </row>
    <row r="632" spans="3:7" x14ac:dyDescent="0.3">
      <c r="C632" s="68"/>
      <c r="D632" s="68"/>
      <c r="E632" s="67"/>
      <c r="F632" s="67"/>
      <c r="G632" s="67"/>
    </row>
    <row r="633" spans="3:7" x14ac:dyDescent="0.3">
      <c r="C633" s="68"/>
      <c r="D633" s="68"/>
      <c r="E633" s="67"/>
      <c r="F633" s="67"/>
      <c r="G633" s="67"/>
    </row>
    <row r="634" spans="3:7" x14ac:dyDescent="0.3">
      <c r="C634" s="68"/>
      <c r="D634" s="68"/>
      <c r="E634" s="67"/>
      <c r="F634" s="67"/>
      <c r="G634" s="67"/>
    </row>
    <row r="635" spans="3:7" x14ac:dyDescent="0.3">
      <c r="C635" s="68"/>
      <c r="D635" s="68"/>
      <c r="E635" s="67"/>
      <c r="F635" s="67"/>
      <c r="G635" s="67"/>
    </row>
    <row r="636" spans="3:7" x14ac:dyDescent="0.3">
      <c r="C636" s="68"/>
      <c r="D636" s="68"/>
      <c r="E636" s="67"/>
      <c r="F636" s="67"/>
      <c r="G636" s="67"/>
    </row>
    <row r="637" spans="3:7" x14ac:dyDescent="0.3">
      <c r="C637" s="68"/>
      <c r="D637" s="68"/>
      <c r="E637" s="67"/>
      <c r="F637" s="67"/>
      <c r="G637" s="67"/>
    </row>
    <row r="638" spans="3:7" x14ac:dyDescent="0.3">
      <c r="C638" s="68"/>
      <c r="D638" s="68"/>
      <c r="E638" s="67"/>
      <c r="F638" s="67"/>
      <c r="G638" s="67"/>
    </row>
    <row r="639" spans="3:7" x14ac:dyDescent="0.3">
      <c r="C639" s="68"/>
      <c r="D639" s="68"/>
      <c r="E639" s="67"/>
      <c r="F639" s="67"/>
      <c r="G639" s="67"/>
    </row>
    <row r="640" spans="3:7" x14ac:dyDescent="0.3">
      <c r="C640" s="68"/>
      <c r="D640" s="68"/>
      <c r="E640" s="67"/>
      <c r="F640" s="67"/>
      <c r="G640" s="67"/>
    </row>
    <row r="641" spans="3:7" x14ac:dyDescent="0.3">
      <c r="C641" s="68"/>
      <c r="D641" s="68"/>
      <c r="E641" s="67"/>
      <c r="F641" s="67"/>
      <c r="G641" s="67"/>
    </row>
    <row r="642" spans="3:7" x14ac:dyDescent="0.3">
      <c r="C642" s="68"/>
      <c r="D642" s="68"/>
      <c r="E642" s="67"/>
      <c r="F642" s="67"/>
      <c r="G642" s="67"/>
    </row>
    <row r="643" spans="3:7" x14ac:dyDescent="0.3">
      <c r="C643" s="68"/>
      <c r="D643" s="68"/>
      <c r="E643" s="67"/>
      <c r="F643" s="67"/>
      <c r="G643" s="67"/>
    </row>
    <row r="644" spans="3:7" x14ac:dyDescent="0.3">
      <c r="C644" s="68"/>
      <c r="D644" s="68"/>
      <c r="E644" s="67"/>
      <c r="F644" s="67"/>
      <c r="G644" s="67"/>
    </row>
    <row r="645" spans="3:7" x14ac:dyDescent="0.3">
      <c r="C645" s="68"/>
      <c r="D645" s="68"/>
      <c r="E645" s="67"/>
      <c r="F645" s="67"/>
      <c r="G645" s="67"/>
    </row>
    <row r="646" spans="3:7" x14ac:dyDescent="0.3">
      <c r="C646" s="68"/>
      <c r="D646" s="68"/>
      <c r="E646" s="67"/>
      <c r="F646" s="67"/>
      <c r="G646" s="67"/>
    </row>
    <row r="647" spans="3:7" x14ac:dyDescent="0.3">
      <c r="C647" s="68"/>
      <c r="D647" s="68"/>
      <c r="E647" s="67"/>
      <c r="F647" s="67"/>
      <c r="G647" s="67"/>
    </row>
    <row r="648" spans="3:7" x14ac:dyDescent="0.3">
      <c r="C648" s="68"/>
      <c r="D648" s="68"/>
      <c r="E648" s="67"/>
      <c r="F648" s="67"/>
      <c r="G648" s="67"/>
    </row>
    <row r="649" spans="3:7" x14ac:dyDescent="0.3">
      <c r="C649" s="68"/>
      <c r="D649" s="68"/>
      <c r="E649" s="67"/>
      <c r="F649" s="67"/>
      <c r="G649" s="67"/>
    </row>
    <row r="650" spans="3:7" x14ac:dyDescent="0.3">
      <c r="C650" s="68"/>
      <c r="D650" s="68"/>
      <c r="E650" s="67"/>
      <c r="F650" s="67"/>
      <c r="G650" s="67"/>
    </row>
    <row r="651" spans="3:7" x14ac:dyDescent="0.3">
      <c r="C651" s="68"/>
      <c r="D651" s="68"/>
      <c r="E651" s="67"/>
      <c r="F651" s="67"/>
      <c r="G651" s="67"/>
    </row>
    <row r="652" spans="3:7" x14ac:dyDescent="0.3">
      <c r="C652" s="68"/>
      <c r="D652" s="68"/>
      <c r="E652" s="67"/>
      <c r="F652" s="67"/>
      <c r="G652" s="67"/>
    </row>
    <row r="653" spans="3:7" x14ac:dyDescent="0.3">
      <c r="C653" s="68"/>
      <c r="D653" s="68"/>
      <c r="E653" s="67"/>
      <c r="F653" s="67"/>
      <c r="G653" s="67"/>
    </row>
    <row r="654" spans="3:7" x14ac:dyDescent="0.3">
      <c r="C654" s="68"/>
      <c r="D654" s="68"/>
      <c r="E654" s="67"/>
      <c r="F654" s="67"/>
      <c r="G654" s="67"/>
    </row>
    <row r="655" spans="3:7" x14ac:dyDescent="0.3">
      <c r="C655" s="68"/>
      <c r="D655" s="68"/>
      <c r="E655" s="67"/>
      <c r="F655" s="67"/>
      <c r="G655" s="67"/>
    </row>
    <row r="656" spans="3:7" x14ac:dyDescent="0.3">
      <c r="C656" s="68"/>
      <c r="D656" s="68"/>
      <c r="E656" s="67"/>
      <c r="F656" s="67"/>
      <c r="G656" s="67"/>
    </row>
    <row r="657" spans="3:7" x14ac:dyDescent="0.3">
      <c r="C657" s="68"/>
      <c r="D657" s="68"/>
      <c r="E657" s="67"/>
      <c r="F657" s="67"/>
      <c r="G657" s="67"/>
    </row>
    <row r="658" spans="3:7" x14ac:dyDescent="0.3">
      <c r="C658" s="68"/>
      <c r="D658" s="68"/>
      <c r="E658" s="67"/>
      <c r="F658" s="67"/>
      <c r="G658" s="67"/>
    </row>
    <row r="659" spans="3:7" x14ac:dyDescent="0.3">
      <c r="C659" s="68"/>
      <c r="D659" s="68"/>
      <c r="E659" s="67"/>
      <c r="F659" s="67"/>
      <c r="G659" s="67"/>
    </row>
    <row r="660" spans="3:7" x14ac:dyDescent="0.3">
      <c r="C660" s="68"/>
      <c r="D660" s="68"/>
      <c r="E660" s="67"/>
      <c r="F660" s="67"/>
      <c r="G660" s="67"/>
    </row>
    <row r="661" spans="3:7" x14ac:dyDescent="0.3">
      <c r="C661" s="68"/>
      <c r="D661" s="68"/>
      <c r="E661" s="67"/>
      <c r="F661" s="67"/>
      <c r="G661" s="67"/>
    </row>
    <row r="662" spans="3:7" x14ac:dyDescent="0.3">
      <c r="C662" s="68"/>
      <c r="D662" s="68"/>
      <c r="E662" s="67"/>
      <c r="F662" s="67"/>
      <c r="G662" s="67"/>
    </row>
    <row r="663" spans="3:7" x14ac:dyDescent="0.3">
      <c r="C663" s="68"/>
      <c r="D663" s="68"/>
      <c r="E663" s="67"/>
      <c r="F663" s="67"/>
      <c r="G663" s="67"/>
    </row>
    <row r="664" spans="3:7" x14ac:dyDescent="0.3">
      <c r="C664" s="68"/>
      <c r="D664" s="68"/>
      <c r="E664" s="67"/>
      <c r="F664" s="67"/>
      <c r="G664" s="67"/>
    </row>
    <row r="665" spans="3:7" x14ac:dyDescent="0.3">
      <c r="C665" s="68"/>
      <c r="D665" s="68"/>
      <c r="E665" s="67"/>
      <c r="F665" s="67"/>
      <c r="G665" s="67"/>
    </row>
    <row r="666" spans="3:7" x14ac:dyDescent="0.3">
      <c r="C666" s="68"/>
      <c r="D666" s="68"/>
      <c r="E666" s="67"/>
      <c r="F666" s="67"/>
      <c r="G666" s="67"/>
    </row>
    <row r="667" spans="3:7" x14ac:dyDescent="0.3">
      <c r="C667" s="68"/>
      <c r="D667" s="68"/>
      <c r="E667" s="67"/>
      <c r="F667" s="67"/>
      <c r="G667" s="67"/>
    </row>
    <row r="668" spans="3:7" x14ac:dyDescent="0.3">
      <c r="C668" s="68"/>
      <c r="D668" s="68"/>
      <c r="E668" s="67"/>
      <c r="F668" s="67"/>
      <c r="G668" s="67"/>
    </row>
    <row r="669" spans="3:7" x14ac:dyDescent="0.3">
      <c r="C669" s="68"/>
      <c r="D669" s="68"/>
      <c r="E669" s="67"/>
      <c r="F669" s="67"/>
      <c r="G669" s="67"/>
    </row>
    <row r="670" spans="3:7" x14ac:dyDescent="0.3">
      <c r="C670" s="68"/>
      <c r="D670" s="68"/>
      <c r="E670" s="67"/>
      <c r="F670" s="67"/>
      <c r="G670" s="67"/>
    </row>
    <row r="671" spans="3:7" x14ac:dyDescent="0.3">
      <c r="C671" s="68"/>
      <c r="D671" s="68"/>
      <c r="E671" s="67"/>
      <c r="F671" s="67"/>
      <c r="G671" s="67"/>
    </row>
    <row r="672" spans="3:7" x14ac:dyDescent="0.3">
      <c r="C672" s="68"/>
      <c r="D672" s="68"/>
      <c r="E672" s="67"/>
      <c r="F672" s="67"/>
      <c r="G672" s="67"/>
    </row>
    <row r="673" spans="3:7" x14ac:dyDescent="0.3">
      <c r="C673" s="68"/>
      <c r="D673" s="68"/>
      <c r="E673" s="67"/>
      <c r="F673" s="67"/>
      <c r="G673" s="67"/>
    </row>
    <row r="674" spans="3:7" x14ac:dyDescent="0.3">
      <c r="C674" s="68"/>
      <c r="D674" s="68"/>
      <c r="E674" s="67"/>
      <c r="F674" s="67"/>
      <c r="G674" s="67"/>
    </row>
    <row r="675" spans="3:7" x14ac:dyDescent="0.3">
      <c r="C675" s="68"/>
      <c r="D675" s="68"/>
      <c r="E675" s="67"/>
      <c r="F675" s="67"/>
      <c r="G675" s="67"/>
    </row>
    <row r="676" spans="3:7" x14ac:dyDescent="0.3">
      <c r="C676" s="68"/>
      <c r="D676" s="68"/>
      <c r="E676" s="67"/>
      <c r="F676" s="67"/>
      <c r="G676" s="67"/>
    </row>
    <row r="677" spans="3:7" x14ac:dyDescent="0.3">
      <c r="C677" s="68"/>
      <c r="D677" s="68"/>
      <c r="E677" s="67"/>
      <c r="F677" s="67"/>
      <c r="G677" s="67"/>
    </row>
    <row r="678" spans="3:7" x14ac:dyDescent="0.3">
      <c r="C678" s="68"/>
      <c r="D678" s="68"/>
      <c r="E678" s="67"/>
      <c r="F678" s="67"/>
      <c r="G678" s="67"/>
    </row>
    <row r="679" spans="3:7" x14ac:dyDescent="0.3">
      <c r="C679" s="68"/>
      <c r="D679" s="68"/>
      <c r="E679" s="67"/>
      <c r="F679" s="67"/>
      <c r="G679" s="67"/>
    </row>
    <row r="680" spans="3:7" x14ac:dyDescent="0.3">
      <c r="C680" s="68"/>
      <c r="D680" s="68"/>
      <c r="E680" s="67"/>
      <c r="F680" s="67"/>
      <c r="G680" s="67"/>
    </row>
    <row r="681" spans="3:7" x14ac:dyDescent="0.3">
      <c r="C681" s="68"/>
      <c r="D681" s="68"/>
      <c r="E681" s="67"/>
      <c r="F681" s="67"/>
      <c r="G681" s="67"/>
    </row>
    <row r="682" spans="3:7" x14ac:dyDescent="0.3">
      <c r="C682" s="68"/>
      <c r="D682" s="68"/>
      <c r="E682" s="67"/>
      <c r="F682" s="67"/>
      <c r="G682" s="67"/>
    </row>
    <row r="683" spans="3:7" x14ac:dyDescent="0.3">
      <c r="C683" s="68"/>
      <c r="D683" s="68"/>
      <c r="E683" s="67"/>
      <c r="F683" s="67"/>
      <c r="G683" s="67"/>
    </row>
    <row r="684" spans="3:7" x14ac:dyDescent="0.3">
      <c r="C684" s="68"/>
      <c r="D684" s="68"/>
      <c r="E684" s="67"/>
      <c r="F684" s="67"/>
      <c r="G684" s="67"/>
    </row>
    <row r="685" spans="3:7" x14ac:dyDescent="0.3">
      <c r="C685" s="68"/>
      <c r="D685" s="68"/>
      <c r="E685" s="67"/>
      <c r="F685" s="67"/>
      <c r="G685" s="67"/>
    </row>
    <row r="686" spans="3:7" x14ac:dyDescent="0.3">
      <c r="C686" s="68"/>
      <c r="D686" s="68"/>
      <c r="E686" s="67"/>
      <c r="F686" s="67"/>
      <c r="G686" s="67"/>
    </row>
    <row r="687" spans="3:7" x14ac:dyDescent="0.3">
      <c r="C687" s="68"/>
      <c r="D687" s="68"/>
      <c r="E687" s="67"/>
      <c r="F687" s="67"/>
      <c r="G687" s="67"/>
    </row>
    <row r="688" spans="3:7" x14ac:dyDescent="0.3">
      <c r="C688" s="68"/>
      <c r="D688" s="68"/>
      <c r="E688" s="67"/>
      <c r="F688" s="67"/>
      <c r="G688" s="67"/>
    </row>
    <row r="689" spans="3:7" x14ac:dyDescent="0.3">
      <c r="C689" s="68"/>
      <c r="D689" s="68"/>
      <c r="E689" s="67"/>
      <c r="F689" s="67"/>
      <c r="G689" s="67"/>
    </row>
    <row r="690" spans="3:7" x14ac:dyDescent="0.3">
      <c r="C690" s="68"/>
      <c r="D690" s="68"/>
      <c r="E690" s="67"/>
      <c r="F690" s="67"/>
      <c r="G690" s="67"/>
    </row>
    <row r="691" spans="3:7" x14ac:dyDescent="0.3">
      <c r="C691" s="68"/>
      <c r="D691" s="68"/>
      <c r="E691" s="67"/>
      <c r="F691" s="67"/>
      <c r="G691" s="67"/>
    </row>
    <row r="692" spans="3:7" x14ac:dyDescent="0.3">
      <c r="C692" s="68"/>
      <c r="D692" s="68"/>
      <c r="E692" s="67"/>
      <c r="F692" s="67"/>
      <c r="G692" s="67"/>
    </row>
    <row r="693" spans="3:7" x14ac:dyDescent="0.3">
      <c r="C693" s="68"/>
      <c r="D693" s="68"/>
      <c r="E693" s="67"/>
      <c r="F693" s="67"/>
      <c r="G693" s="67"/>
    </row>
    <row r="694" spans="3:7" x14ac:dyDescent="0.3">
      <c r="C694" s="68"/>
      <c r="D694" s="68"/>
      <c r="E694" s="67"/>
      <c r="F694" s="67"/>
      <c r="G694" s="67"/>
    </row>
    <row r="695" spans="3:7" x14ac:dyDescent="0.3">
      <c r="C695" s="68"/>
      <c r="D695" s="68"/>
      <c r="E695" s="67"/>
      <c r="F695" s="67"/>
      <c r="G695" s="67"/>
    </row>
    <row r="696" spans="3:7" x14ac:dyDescent="0.3">
      <c r="C696" s="68"/>
      <c r="D696" s="68"/>
      <c r="E696" s="67"/>
      <c r="F696" s="67"/>
      <c r="G696" s="67"/>
    </row>
    <row r="697" spans="3:7" x14ac:dyDescent="0.3">
      <c r="C697" s="68"/>
      <c r="D697" s="68"/>
      <c r="E697" s="67"/>
      <c r="F697" s="67"/>
      <c r="G697" s="67"/>
    </row>
    <row r="698" spans="3:7" x14ac:dyDescent="0.3">
      <c r="C698" s="68"/>
      <c r="D698" s="68"/>
      <c r="E698" s="67"/>
      <c r="F698" s="67"/>
      <c r="G698" s="67"/>
    </row>
    <row r="699" spans="3:7" x14ac:dyDescent="0.3">
      <c r="C699" s="68"/>
      <c r="D699" s="68"/>
      <c r="E699" s="67"/>
      <c r="F699" s="67"/>
      <c r="G699" s="67"/>
    </row>
    <row r="700" spans="3:7" x14ac:dyDescent="0.3">
      <c r="C700" s="68"/>
      <c r="D700" s="68"/>
      <c r="E700" s="67"/>
      <c r="F700" s="67"/>
      <c r="G700" s="67"/>
    </row>
    <row r="701" spans="3:7" x14ac:dyDescent="0.3">
      <c r="C701" s="68"/>
      <c r="D701" s="68"/>
      <c r="E701" s="67"/>
      <c r="F701" s="67"/>
      <c r="G701" s="67"/>
    </row>
    <row r="702" spans="3:7" x14ac:dyDescent="0.3">
      <c r="C702" s="68"/>
      <c r="D702" s="68"/>
      <c r="E702" s="67"/>
      <c r="F702" s="67"/>
      <c r="G702" s="67"/>
    </row>
    <row r="703" spans="3:7" x14ac:dyDescent="0.3">
      <c r="C703" s="68"/>
      <c r="D703" s="68"/>
      <c r="E703" s="67"/>
      <c r="F703" s="67"/>
      <c r="G703" s="67"/>
    </row>
    <row r="704" spans="3:7" x14ac:dyDescent="0.3">
      <c r="C704" s="68"/>
      <c r="D704" s="68"/>
      <c r="E704" s="67"/>
      <c r="F704" s="67"/>
      <c r="G704" s="67"/>
    </row>
    <row r="705" spans="3:7" x14ac:dyDescent="0.3">
      <c r="C705" s="68"/>
      <c r="D705" s="68"/>
      <c r="E705" s="67"/>
      <c r="F705" s="67"/>
      <c r="G705" s="67"/>
    </row>
    <row r="706" spans="3:7" x14ac:dyDescent="0.3">
      <c r="C706" s="68"/>
      <c r="D706" s="68"/>
      <c r="E706" s="67"/>
      <c r="F706" s="67"/>
      <c r="G706" s="67"/>
    </row>
    <row r="707" spans="3:7" x14ac:dyDescent="0.3">
      <c r="C707" s="68"/>
      <c r="D707" s="68"/>
      <c r="E707" s="67"/>
      <c r="F707" s="67"/>
      <c r="G707" s="67"/>
    </row>
    <row r="708" spans="3:7" x14ac:dyDescent="0.3">
      <c r="C708" s="68"/>
      <c r="D708" s="68"/>
      <c r="E708" s="67"/>
      <c r="F708" s="67"/>
      <c r="G708" s="67"/>
    </row>
    <row r="709" spans="3:7" x14ac:dyDescent="0.3">
      <c r="C709" s="68"/>
      <c r="D709" s="68"/>
      <c r="E709" s="67"/>
      <c r="F709" s="67"/>
      <c r="G709" s="67"/>
    </row>
    <row r="710" spans="3:7" x14ac:dyDescent="0.3">
      <c r="C710" s="68"/>
      <c r="D710" s="68"/>
      <c r="E710" s="67"/>
      <c r="F710" s="67"/>
      <c r="G710" s="67"/>
    </row>
    <row r="711" spans="3:7" x14ac:dyDescent="0.3">
      <c r="C711" s="68"/>
      <c r="D711" s="68"/>
      <c r="E711" s="67"/>
      <c r="F711" s="67"/>
      <c r="G711" s="67"/>
    </row>
    <row r="712" spans="3:7" x14ac:dyDescent="0.3">
      <c r="C712" s="68"/>
      <c r="D712" s="68"/>
      <c r="E712" s="67"/>
      <c r="F712" s="67"/>
      <c r="G712" s="67"/>
    </row>
    <row r="713" spans="3:7" x14ac:dyDescent="0.3">
      <c r="C713" s="68"/>
      <c r="D713" s="68"/>
      <c r="E713" s="67"/>
      <c r="F713" s="67"/>
      <c r="G713" s="67"/>
    </row>
    <row r="714" spans="3:7" x14ac:dyDescent="0.3">
      <c r="C714" s="68"/>
      <c r="D714" s="68"/>
      <c r="E714" s="67"/>
      <c r="F714" s="67"/>
      <c r="G714" s="67"/>
    </row>
    <row r="715" spans="3:7" x14ac:dyDescent="0.3">
      <c r="C715" s="68"/>
      <c r="D715" s="68"/>
      <c r="E715" s="67"/>
      <c r="F715" s="67"/>
      <c r="G715" s="67"/>
    </row>
    <row r="716" spans="3:7" x14ac:dyDescent="0.3">
      <c r="C716" s="68"/>
      <c r="D716" s="68"/>
      <c r="E716" s="67"/>
      <c r="F716" s="67"/>
      <c r="G716" s="67"/>
    </row>
    <row r="717" spans="3:7" x14ac:dyDescent="0.3">
      <c r="C717" s="68"/>
      <c r="D717" s="68"/>
      <c r="E717" s="67"/>
      <c r="F717" s="67"/>
      <c r="G717" s="67"/>
    </row>
    <row r="718" spans="3:7" x14ac:dyDescent="0.3">
      <c r="C718" s="68"/>
      <c r="D718" s="68"/>
      <c r="E718" s="67"/>
      <c r="F718" s="67"/>
      <c r="G718" s="67"/>
    </row>
    <row r="719" spans="3:7" x14ac:dyDescent="0.3">
      <c r="C719" s="68"/>
      <c r="D719" s="68"/>
      <c r="E719" s="67"/>
      <c r="F719" s="67"/>
      <c r="G719" s="67"/>
    </row>
    <row r="720" spans="3:7" x14ac:dyDescent="0.3">
      <c r="C720" s="68"/>
      <c r="D720" s="68"/>
      <c r="E720" s="67"/>
      <c r="F720" s="67"/>
      <c r="G720" s="67"/>
    </row>
    <row r="721" spans="3:7" x14ac:dyDescent="0.3">
      <c r="C721" s="68"/>
      <c r="D721" s="68"/>
      <c r="E721" s="67"/>
      <c r="F721" s="67"/>
      <c r="G721" s="67"/>
    </row>
    <row r="722" spans="3:7" x14ac:dyDescent="0.3">
      <c r="C722" s="68"/>
      <c r="D722" s="68"/>
      <c r="E722" s="67"/>
      <c r="F722" s="67"/>
      <c r="G722" s="67"/>
    </row>
    <row r="723" spans="3:7" x14ac:dyDescent="0.3">
      <c r="C723" s="68"/>
      <c r="D723" s="68"/>
      <c r="E723" s="67"/>
      <c r="F723" s="67"/>
      <c r="G723" s="67"/>
    </row>
    <row r="724" spans="3:7" x14ac:dyDescent="0.3">
      <c r="C724" s="68"/>
      <c r="D724" s="68"/>
      <c r="E724" s="67"/>
      <c r="F724" s="67"/>
      <c r="G724" s="67"/>
    </row>
    <row r="725" spans="3:7" x14ac:dyDescent="0.3">
      <c r="C725" s="68"/>
      <c r="D725" s="68"/>
      <c r="E725" s="67"/>
      <c r="F725" s="67"/>
      <c r="G725" s="67"/>
    </row>
    <row r="726" spans="3:7" x14ac:dyDescent="0.3">
      <c r="C726" s="68"/>
      <c r="D726" s="68"/>
      <c r="E726" s="67"/>
      <c r="F726" s="67"/>
      <c r="G726" s="67"/>
    </row>
    <row r="727" spans="3:7" x14ac:dyDescent="0.3">
      <c r="C727" s="68"/>
      <c r="D727" s="68"/>
      <c r="E727" s="67"/>
      <c r="F727" s="67"/>
      <c r="G727" s="67"/>
    </row>
    <row r="728" spans="3:7" x14ac:dyDescent="0.3">
      <c r="C728" s="68"/>
      <c r="D728" s="68"/>
      <c r="E728" s="67"/>
      <c r="F728" s="67"/>
      <c r="G728" s="67"/>
    </row>
    <row r="729" spans="3:7" x14ac:dyDescent="0.3">
      <c r="C729" s="68"/>
      <c r="D729" s="68"/>
      <c r="E729" s="67"/>
      <c r="F729" s="67"/>
      <c r="G729" s="67"/>
    </row>
    <row r="730" spans="3:7" x14ac:dyDescent="0.3">
      <c r="C730" s="68"/>
      <c r="D730" s="68"/>
      <c r="E730" s="67"/>
      <c r="F730" s="67"/>
      <c r="G730" s="67"/>
    </row>
    <row r="731" spans="3:7" x14ac:dyDescent="0.3">
      <c r="C731" s="68"/>
      <c r="D731" s="68"/>
      <c r="E731" s="67"/>
      <c r="F731" s="67"/>
      <c r="G731" s="67"/>
    </row>
    <row r="732" spans="3:7" x14ac:dyDescent="0.3">
      <c r="C732" s="68"/>
      <c r="D732" s="68"/>
      <c r="E732" s="67"/>
      <c r="F732" s="67"/>
      <c r="G732" s="67"/>
    </row>
    <row r="733" spans="3:7" x14ac:dyDescent="0.3">
      <c r="C733" s="68"/>
      <c r="D733" s="68"/>
      <c r="E733" s="67"/>
      <c r="F733" s="67"/>
      <c r="G733" s="67"/>
    </row>
    <row r="734" spans="3:7" x14ac:dyDescent="0.3">
      <c r="C734" s="68"/>
      <c r="D734" s="68"/>
      <c r="E734" s="67"/>
      <c r="F734" s="67"/>
      <c r="G734" s="67"/>
    </row>
    <row r="735" spans="3:7" x14ac:dyDescent="0.3">
      <c r="C735" s="68"/>
      <c r="D735" s="68"/>
      <c r="E735" s="67"/>
      <c r="F735" s="67"/>
      <c r="G735" s="67"/>
    </row>
    <row r="736" spans="3:7" x14ac:dyDescent="0.3">
      <c r="C736" s="68"/>
      <c r="D736" s="68"/>
      <c r="E736" s="67"/>
      <c r="F736" s="67"/>
      <c r="G736" s="67"/>
    </row>
    <row r="737" spans="3:7" x14ac:dyDescent="0.3">
      <c r="C737" s="68"/>
      <c r="D737" s="68"/>
      <c r="E737" s="67"/>
      <c r="F737" s="67"/>
      <c r="G737" s="67"/>
    </row>
    <row r="738" spans="3:7" x14ac:dyDescent="0.3">
      <c r="C738" s="68"/>
      <c r="D738" s="68"/>
      <c r="E738" s="67"/>
      <c r="F738" s="67"/>
      <c r="G738" s="67"/>
    </row>
    <row r="739" spans="3:7" x14ac:dyDescent="0.3">
      <c r="C739" s="68"/>
      <c r="D739" s="68"/>
      <c r="E739" s="67"/>
      <c r="F739" s="67"/>
      <c r="G739" s="67"/>
    </row>
    <row r="740" spans="3:7" x14ac:dyDescent="0.3">
      <c r="C740" s="68"/>
      <c r="D740" s="68"/>
      <c r="E740" s="67"/>
      <c r="F740" s="67"/>
      <c r="G740" s="67"/>
    </row>
    <row r="741" spans="3:7" x14ac:dyDescent="0.3">
      <c r="C741" s="68"/>
      <c r="D741" s="68"/>
      <c r="E741" s="67"/>
      <c r="F741" s="67"/>
      <c r="G741" s="67"/>
    </row>
    <row r="742" spans="3:7" x14ac:dyDescent="0.3">
      <c r="C742" s="68"/>
      <c r="D742" s="68"/>
      <c r="E742" s="67"/>
      <c r="F742" s="67"/>
      <c r="G742" s="67"/>
    </row>
    <row r="743" spans="3:7" x14ac:dyDescent="0.3">
      <c r="C743" s="68"/>
      <c r="D743" s="68"/>
      <c r="E743" s="67"/>
      <c r="F743" s="67"/>
      <c r="G743" s="67"/>
    </row>
    <row r="744" spans="3:7" x14ac:dyDescent="0.3">
      <c r="C744" s="68"/>
      <c r="D744" s="68"/>
      <c r="E744" s="67"/>
      <c r="F744" s="67"/>
      <c r="G744" s="67"/>
    </row>
    <row r="745" spans="3:7" x14ac:dyDescent="0.3">
      <c r="C745" s="68"/>
      <c r="D745" s="68"/>
      <c r="E745" s="67"/>
      <c r="F745" s="67"/>
      <c r="G745" s="67"/>
    </row>
    <row r="746" spans="3:7" x14ac:dyDescent="0.3">
      <c r="C746" s="68"/>
      <c r="D746" s="68"/>
      <c r="E746" s="67"/>
      <c r="F746" s="67"/>
      <c r="G746" s="67"/>
    </row>
    <row r="747" spans="3:7" x14ac:dyDescent="0.3">
      <c r="C747" s="68"/>
      <c r="D747" s="68"/>
      <c r="E747" s="67"/>
      <c r="F747" s="67"/>
      <c r="G747" s="67"/>
    </row>
    <row r="748" spans="3:7" x14ac:dyDescent="0.3">
      <c r="C748" s="68"/>
      <c r="D748" s="68"/>
      <c r="E748" s="67"/>
      <c r="F748" s="67"/>
      <c r="G748" s="67"/>
    </row>
    <row r="749" spans="3:7" x14ac:dyDescent="0.3">
      <c r="C749" s="68"/>
      <c r="D749" s="68"/>
      <c r="E749" s="67"/>
      <c r="F749" s="67"/>
      <c r="G749" s="67"/>
    </row>
    <row r="750" spans="3:7" x14ac:dyDescent="0.3">
      <c r="C750" s="68"/>
      <c r="D750" s="68"/>
      <c r="E750" s="67"/>
      <c r="F750" s="67"/>
      <c r="G750" s="67"/>
    </row>
    <row r="751" spans="3:7" x14ac:dyDescent="0.3">
      <c r="C751" s="68"/>
      <c r="D751" s="68"/>
      <c r="E751" s="67"/>
      <c r="F751" s="67"/>
      <c r="G751" s="67"/>
    </row>
    <row r="752" spans="3:7" x14ac:dyDescent="0.3">
      <c r="C752" s="68"/>
      <c r="D752" s="68"/>
      <c r="E752" s="67"/>
      <c r="F752" s="67"/>
      <c r="G752" s="67"/>
    </row>
    <row r="753" spans="3:7" x14ac:dyDescent="0.3">
      <c r="C753" s="68"/>
      <c r="D753" s="68"/>
      <c r="E753" s="67"/>
      <c r="F753" s="67"/>
      <c r="G753" s="67"/>
    </row>
    <row r="754" spans="3:7" x14ac:dyDescent="0.3">
      <c r="C754" s="68"/>
      <c r="D754" s="68"/>
      <c r="E754" s="67"/>
      <c r="F754" s="67"/>
      <c r="G754" s="67"/>
    </row>
    <row r="755" spans="3:7" x14ac:dyDescent="0.3">
      <c r="C755" s="68"/>
      <c r="D755" s="68"/>
      <c r="E755" s="67"/>
      <c r="F755" s="67"/>
      <c r="G755" s="67"/>
    </row>
    <row r="756" spans="3:7" x14ac:dyDescent="0.3">
      <c r="C756" s="68"/>
      <c r="D756" s="68"/>
      <c r="E756" s="67"/>
      <c r="F756" s="67"/>
      <c r="G756" s="67"/>
    </row>
    <row r="757" spans="3:7" x14ac:dyDescent="0.3">
      <c r="C757" s="68"/>
      <c r="D757" s="68"/>
      <c r="E757" s="67"/>
      <c r="F757" s="67"/>
      <c r="G757" s="67"/>
    </row>
    <row r="758" spans="3:7" x14ac:dyDescent="0.3">
      <c r="C758" s="68"/>
      <c r="D758" s="68"/>
      <c r="E758" s="67"/>
      <c r="F758" s="67"/>
      <c r="G758" s="67"/>
    </row>
    <row r="759" spans="3:7" x14ac:dyDescent="0.3">
      <c r="C759" s="68"/>
      <c r="D759" s="68"/>
      <c r="E759" s="67"/>
      <c r="F759" s="67"/>
      <c r="G759" s="67"/>
    </row>
    <row r="760" spans="3:7" x14ac:dyDescent="0.3">
      <c r="C760" s="68"/>
      <c r="D760" s="68"/>
      <c r="E760" s="67"/>
      <c r="F760" s="67"/>
      <c r="G760" s="67"/>
    </row>
    <row r="761" spans="3:7" x14ac:dyDescent="0.3">
      <c r="C761" s="68"/>
      <c r="D761" s="68"/>
      <c r="E761" s="67"/>
      <c r="F761" s="67"/>
      <c r="G761" s="67"/>
    </row>
    <row r="762" spans="3:7" x14ac:dyDescent="0.3">
      <c r="C762" s="68"/>
      <c r="D762" s="68"/>
      <c r="E762" s="67"/>
      <c r="F762" s="67"/>
      <c r="G762" s="67"/>
    </row>
    <row r="763" spans="3:7" x14ac:dyDescent="0.3">
      <c r="C763" s="68"/>
      <c r="D763" s="68"/>
      <c r="E763" s="67"/>
      <c r="F763" s="67"/>
      <c r="G763" s="67"/>
    </row>
    <row r="764" spans="3:7" x14ac:dyDescent="0.3">
      <c r="C764" s="68"/>
      <c r="D764" s="68"/>
      <c r="E764" s="67"/>
      <c r="F764" s="67"/>
      <c r="G764" s="67"/>
    </row>
    <row r="765" spans="3:7" x14ac:dyDescent="0.3">
      <c r="C765" s="68"/>
      <c r="D765" s="68"/>
      <c r="E765" s="67"/>
      <c r="F765" s="67"/>
      <c r="G765" s="67"/>
    </row>
    <row r="766" spans="3:7" x14ac:dyDescent="0.3">
      <c r="C766" s="68"/>
      <c r="D766" s="68"/>
      <c r="E766" s="67"/>
      <c r="F766" s="67"/>
      <c r="G766" s="67"/>
    </row>
    <row r="767" spans="3:7" x14ac:dyDescent="0.3">
      <c r="C767" s="68"/>
      <c r="D767" s="68"/>
      <c r="E767" s="67"/>
      <c r="F767" s="67"/>
      <c r="G767" s="67"/>
    </row>
    <row r="768" spans="3:7" x14ac:dyDescent="0.3">
      <c r="C768" s="68"/>
      <c r="D768" s="68"/>
      <c r="E768" s="67"/>
      <c r="F768" s="67"/>
      <c r="G768" s="67"/>
    </row>
    <row r="769" spans="3:7" x14ac:dyDescent="0.3">
      <c r="C769" s="68"/>
      <c r="D769" s="68"/>
      <c r="E769" s="67"/>
      <c r="F769" s="67"/>
      <c r="G769" s="67"/>
    </row>
    <row r="770" spans="3:7" x14ac:dyDescent="0.3">
      <c r="C770" s="68"/>
      <c r="D770" s="68"/>
      <c r="E770" s="67"/>
      <c r="F770" s="67"/>
      <c r="G770" s="67"/>
    </row>
    <row r="771" spans="3:7" x14ac:dyDescent="0.3">
      <c r="C771" s="68"/>
      <c r="D771" s="68"/>
      <c r="E771" s="67"/>
      <c r="F771" s="67"/>
      <c r="G771" s="67"/>
    </row>
    <row r="772" spans="3:7" x14ac:dyDescent="0.3">
      <c r="C772" s="68"/>
      <c r="D772" s="68"/>
      <c r="E772" s="67"/>
      <c r="F772" s="67"/>
      <c r="G772" s="67"/>
    </row>
    <row r="773" spans="3:7" x14ac:dyDescent="0.3">
      <c r="C773" s="68"/>
      <c r="D773" s="68"/>
      <c r="E773" s="67"/>
      <c r="F773" s="67"/>
      <c r="G773" s="67"/>
    </row>
    <row r="774" spans="3:7" x14ac:dyDescent="0.3">
      <c r="C774" s="68"/>
      <c r="D774" s="68"/>
      <c r="E774" s="67"/>
      <c r="F774" s="67"/>
      <c r="G774" s="67"/>
    </row>
    <row r="775" spans="3:7" x14ac:dyDescent="0.3">
      <c r="C775" s="68"/>
      <c r="D775" s="68"/>
      <c r="E775" s="67"/>
      <c r="F775" s="67"/>
      <c r="G775" s="67"/>
    </row>
    <row r="776" spans="3:7" x14ac:dyDescent="0.3">
      <c r="C776" s="68"/>
      <c r="D776" s="68"/>
      <c r="E776" s="67"/>
      <c r="F776" s="67"/>
      <c r="G776" s="67"/>
    </row>
    <row r="777" spans="3:7" x14ac:dyDescent="0.3">
      <c r="C777" s="68"/>
      <c r="D777" s="68"/>
      <c r="E777" s="67"/>
      <c r="F777" s="67"/>
      <c r="G777" s="67"/>
    </row>
    <row r="778" spans="3:7" x14ac:dyDescent="0.3">
      <c r="C778" s="68"/>
      <c r="D778" s="68"/>
      <c r="E778" s="67"/>
      <c r="F778" s="67"/>
      <c r="G778" s="67"/>
    </row>
    <row r="779" spans="3:7" x14ac:dyDescent="0.3">
      <c r="C779" s="68"/>
      <c r="D779" s="68"/>
      <c r="E779" s="67"/>
      <c r="F779" s="67"/>
      <c r="G779" s="67"/>
    </row>
    <row r="780" spans="3:7" x14ac:dyDescent="0.3">
      <c r="C780" s="68"/>
      <c r="D780" s="68"/>
      <c r="E780" s="67"/>
      <c r="F780" s="67"/>
      <c r="G780" s="67"/>
    </row>
    <row r="781" spans="3:7" x14ac:dyDescent="0.3">
      <c r="C781" s="68"/>
      <c r="D781" s="68"/>
      <c r="E781" s="67"/>
      <c r="F781" s="67"/>
      <c r="G781" s="67"/>
    </row>
    <row r="782" spans="3:7" x14ac:dyDescent="0.3">
      <c r="C782" s="68"/>
      <c r="D782" s="68"/>
      <c r="E782" s="67"/>
      <c r="F782" s="67"/>
      <c r="G782" s="67"/>
    </row>
    <row r="783" spans="3:7" x14ac:dyDescent="0.3">
      <c r="C783" s="68"/>
      <c r="D783" s="68"/>
      <c r="E783" s="67"/>
      <c r="F783" s="67"/>
      <c r="G783" s="67"/>
    </row>
    <row r="784" spans="3:7" x14ac:dyDescent="0.3">
      <c r="C784" s="68"/>
      <c r="D784" s="68"/>
      <c r="E784" s="67"/>
      <c r="F784" s="67"/>
      <c r="G784" s="67"/>
    </row>
    <row r="785" spans="3:7" x14ac:dyDescent="0.3">
      <c r="C785" s="68"/>
      <c r="D785" s="68"/>
      <c r="E785" s="67"/>
      <c r="F785" s="67"/>
      <c r="G785" s="67"/>
    </row>
    <row r="786" spans="3:7" x14ac:dyDescent="0.3">
      <c r="C786" s="68"/>
      <c r="D786" s="68"/>
      <c r="E786" s="67"/>
      <c r="F786" s="67"/>
      <c r="G786" s="67"/>
    </row>
    <row r="787" spans="3:7" x14ac:dyDescent="0.3">
      <c r="C787" s="68"/>
      <c r="D787" s="68"/>
      <c r="E787" s="67"/>
      <c r="F787" s="67"/>
      <c r="G787" s="67"/>
    </row>
    <row r="788" spans="3:7" x14ac:dyDescent="0.3">
      <c r="C788" s="68"/>
      <c r="D788" s="68"/>
      <c r="E788" s="67"/>
      <c r="F788" s="67"/>
      <c r="G788" s="67"/>
    </row>
    <row r="789" spans="3:7" x14ac:dyDescent="0.3">
      <c r="C789" s="68"/>
      <c r="D789" s="68"/>
      <c r="E789" s="67"/>
      <c r="F789" s="67"/>
      <c r="G789" s="67"/>
    </row>
    <row r="790" spans="3:7" x14ac:dyDescent="0.3">
      <c r="C790" s="68"/>
      <c r="D790" s="68"/>
      <c r="E790" s="67"/>
      <c r="F790" s="67"/>
      <c r="G790" s="67"/>
    </row>
    <row r="791" spans="3:7" x14ac:dyDescent="0.3">
      <c r="C791" s="68"/>
      <c r="D791" s="68"/>
      <c r="E791" s="67"/>
      <c r="F791" s="67"/>
      <c r="G791" s="67"/>
    </row>
    <row r="792" spans="3:7" x14ac:dyDescent="0.3">
      <c r="C792" s="68"/>
      <c r="D792" s="68"/>
      <c r="E792" s="67"/>
      <c r="F792" s="67"/>
      <c r="G792" s="67"/>
    </row>
    <row r="793" spans="3:7" x14ac:dyDescent="0.3">
      <c r="C793" s="68"/>
      <c r="D793" s="68"/>
      <c r="E793" s="67"/>
      <c r="F793" s="67"/>
      <c r="G793" s="67"/>
    </row>
    <row r="794" spans="3:7" x14ac:dyDescent="0.3">
      <c r="C794" s="68"/>
      <c r="D794" s="68"/>
      <c r="E794" s="67"/>
      <c r="F794" s="67"/>
      <c r="G794" s="67"/>
    </row>
    <row r="795" spans="3:7" x14ac:dyDescent="0.3">
      <c r="C795" s="68"/>
      <c r="D795" s="68"/>
      <c r="E795" s="67"/>
      <c r="F795" s="67"/>
      <c r="G795" s="67"/>
    </row>
    <row r="796" spans="3:7" x14ac:dyDescent="0.3">
      <c r="C796" s="68"/>
      <c r="D796" s="68"/>
      <c r="E796" s="67"/>
      <c r="F796" s="67"/>
      <c r="G796" s="67"/>
    </row>
    <row r="797" spans="3:7" x14ac:dyDescent="0.3">
      <c r="C797" s="68"/>
      <c r="D797" s="68"/>
      <c r="E797" s="67"/>
      <c r="F797" s="67"/>
      <c r="G797" s="67"/>
    </row>
    <row r="798" spans="3:7" x14ac:dyDescent="0.3">
      <c r="C798" s="68"/>
      <c r="D798" s="68"/>
      <c r="E798" s="67"/>
      <c r="F798" s="67"/>
      <c r="G798" s="67"/>
    </row>
    <row r="799" spans="3:7" x14ac:dyDescent="0.3">
      <c r="C799" s="68"/>
      <c r="D799" s="68"/>
      <c r="E799" s="67"/>
      <c r="F799" s="67"/>
      <c r="G799" s="67"/>
    </row>
    <row r="800" spans="3:7" x14ac:dyDescent="0.3">
      <c r="C800" s="68"/>
      <c r="D800" s="68"/>
      <c r="E800" s="67"/>
      <c r="F800" s="67"/>
      <c r="G800" s="67"/>
    </row>
    <row r="801" spans="3:7" x14ac:dyDescent="0.3">
      <c r="C801" s="68"/>
      <c r="D801" s="68"/>
      <c r="E801" s="67"/>
      <c r="F801" s="67"/>
      <c r="G801" s="67"/>
    </row>
    <row r="802" spans="3:7" x14ac:dyDescent="0.3">
      <c r="C802" s="68"/>
      <c r="D802" s="68"/>
      <c r="E802" s="67"/>
      <c r="F802" s="67"/>
      <c r="G802" s="67"/>
    </row>
    <row r="803" spans="3:7" x14ac:dyDescent="0.3">
      <c r="C803" s="68"/>
      <c r="D803" s="68"/>
      <c r="E803" s="67"/>
      <c r="F803" s="67"/>
      <c r="G803" s="67"/>
    </row>
    <row r="804" spans="3:7" x14ac:dyDescent="0.3">
      <c r="C804" s="68"/>
      <c r="D804" s="68"/>
      <c r="E804" s="67"/>
      <c r="F804" s="67"/>
      <c r="G804" s="67"/>
    </row>
    <row r="805" spans="3:7" x14ac:dyDescent="0.3">
      <c r="C805" s="68"/>
      <c r="D805" s="68"/>
      <c r="E805" s="67"/>
      <c r="F805" s="67"/>
      <c r="G805" s="67"/>
    </row>
    <row r="806" spans="3:7" x14ac:dyDescent="0.3">
      <c r="C806" s="68"/>
      <c r="D806" s="68"/>
      <c r="E806" s="67"/>
      <c r="F806" s="67"/>
      <c r="G806" s="67"/>
    </row>
    <row r="807" spans="3:7" x14ac:dyDescent="0.3">
      <c r="C807" s="68"/>
      <c r="D807" s="68"/>
      <c r="E807" s="67"/>
      <c r="F807" s="67"/>
      <c r="G807" s="67"/>
    </row>
    <row r="808" spans="3:7" x14ac:dyDescent="0.3">
      <c r="C808" s="68"/>
      <c r="D808" s="68"/>
      <c r="E808" s="67"/>
      <c r="F808" s="67"/>
      <c r="G808" s="67"/>
    </row>
    <row r="809" spans="3:7" x14ac:dyDescent="0.3">
      <c r="C809" s="68"/>
      <c r="D809" s="68"/>
      <c r="E809" s="67"/>
      <c r="F809" s="67"/>
      <c r="G809" s="67"/>
    </row>
    <row r="810" spans="3:7" x14ac:dyDescent="0.3">
      <c r="C810" s="68"/>
      <c r="D810" s="68"/>
      <c r="E810" s="67"/>
      <c r="F810" s="67"/>
      <c r="G810" s="67"/>
    </row>
    <row r="811" spans="3:7" x14ac:dyDescent="0.3">
      <c r="C811" s="68"/>
      <c r="D811" s="68"/>
      <c r="E811" s="67"/>
      <c r="F811" s="67"/>
      <c r="G811" s="67"/>
    </row>
    <row r="812" spans="3:7" x14ac:dyDescent="0.3">
      <c r="C812" s="68"/>
      <c r="D812" s="68"/>
      <c r="E812" s="67"/>
      <c r="F812" s="67"/>
      <c r="G812" s="67"/>
    </row>
    <row r="813" spans="3:7" x14ac:dyDescent="0.3">
      <c r="C813" s="68"/>
      <c r="D813" s="68"/>
      <c r="E813" s="67"/>
      <c r="F813" s="67"/>
      <c r="G813" s="67"/>
    </row>
    <row r="814" spans="3:7" x14ac:dyDescent="0.3">
      <c r="C814" s="68"/>
      <c r="D814" s="68"/>
      <c r="E814" s="67"/>
      <c r="F814" s="67"/>
      <c r="G814" s="67"/>
    </row>
    <row r="815" spans="3:7" x14ac:dyDescent="0.3">
      <c r="C815" s="68"/>
      <c r="D815" s="68"/>
      <c r="E815" s="67"/>
      <c r="F815" s="67"/>
      <c r="G815" s="67"/>
    </row>
    <row r="816" spans="3:7" x14ac:dyDescent="0.3">
      <c r="C816" s="68"/>
      <c r="D816" s="68"/>
      <c r="E816" s="67"/>
      <c r="F816" s="67"/>
      <c r="G816" s="67"/>
    </row>
    <row r="817" spans="3:7" x14ac:dyDescent="0.3">
      <c r="C817" s="68"/>
      <c r="D817" s="68"/>
      <c r="E817" s="67"/>
      <c r="F817" s="67"/>
      <c r="G817" s="67"/>
    </row>
    <row r="818" spans="3:7" x14ac:dyDescent="0.3">
      <c r="C818" s="68"/>
      <c r="D818" s="68"/>
      <c r="E818" s="67"/>
      <c r="F818" s="67"/>
      <c r="G818" s="67"/>
    </row>
    <row r="819" spans="3:7" x14ac:dyDescent="0.3">
      <c r="C819" s="68"/>
      <c r="D819" s="68"/>
      <c r="E819" s="67"/>
      <c r="F819" s="67"/>
      <c r="G819" s="67"/>
    </row>
    <row r="820" spans="3:7" x14ac:dyDescent="0.3">
      <c r="C820" s="68"/>
      <c r="D820" s="68"/>
      <c r="E820" s="67"/>
      <c r="F820" s="67"/>
      <c r="G820" s="67"/>
    </row>
    <row r="821" spans="3:7" x14ac:dyDescent="0.3">
      <c r="C821" s="68"/>
      <c r="D821" s="68"/>
      <c r="E821" s="67"/>
      <c r="F821" s="67"/>
      <c r="G821" s="67"/>
    </row>
    <row r="822" spans="3:7" x14ac:dyDescent="0.3">
      <c r="C822" s="68"/>
      <c r="D822" s="68"/>
      <c r="E822" s="67"/>
      <c r="F822" s="67"/>
      <c r="G822" s="67"/>
    </row>
    <row r="823" spans="3:7" x14ac:dyDescent="0.3">
      <c r="C823" s="68"/>
      <c r="D823" s="68"/>
      <c r="E823" s="67"/>
      <c r="F823" s="67"/>
      <c r="G823" s="67"/>
    </row>
    <row r="824" spans="3:7" x14ac:dyDescent="0.3">
      <c r="C824" s="68"/>
      <c r="D824" s="68"/>
      <c r="E824" s="67"/>
      <c r="F824" s="67"/>
      <c r="G824" s="67"/>
    </row>
    <row r="825" spans="3:7" x14ac:dyDescent="0.3">
      <c r="C825" s="68"/>
      <c r="D825" s="68"/>
      <c r="E825" s="67"/>
      <c r="F825" s="67"/>
      <c r="G825" s="67"/>
    </row>
    <row r="826" spans="3:7" x14ac:dyDescent="0.3">
      <c r="C826" s="68"/>
      <c r="D826" s="68"/>
      <c r="E826" s="67"/>
      <c r="F826" s="67"/>
      <c r="G826" s="67"/>
    </row>
    <row r="827" spans="3:7" x14ac:dyDescent="0.3">
      <c r="C827" s="68"/>
      <c r="D827" s="68"/>
      <c r="E827" s="67"/>
      <c r="F827" s="67"/>
      <c r="G827" s="67"/>
    </row>
    <row r="828" spans="3:7" x14ac:dyDescent="0.3">
      <c r="C828" s="68"/>
      <c r="D828" s="68"/>
      <c r="E828" s="67"/>
      <c r="F828" s="67"/>
      <c r="G828" s="67"/>
    </row>
    <row r="829" spans="3:7" x14ac:dyDescent="0.3">
      <c r="C829" s="68"/>
      <c r="D829" s="68"/>
      <c r="E829" s="67"/>
      <c r="F829" s="67"/>
      <c r="G829" s="67"/>
    </row>
    <row r="830" spans="3:7" x14ac:dyDescent="0.3">
      <c r="C830" s="68"/>
      <c r="D830" s="68"/>
      <c r="E830" s="67"/>
      <c r="F830" s="67"/>
      <c r="G830" s="67"/>
    </row>
    <row r="831" spans="3:7" x14ac:dyDescent="0.3">
      <c r="C831" s="68"/>
      <c r="D831" s="68"/>
      <c r="E831" s="67"/>
      <c r="F831" s="67"/>
      <c r="G831" s="67"/>
    </row>
    <row r="832" spans="3:7" x14ac:dyDescent="0.3">
      <c r="C832" s="68"/>
      <c r="D832" s="68"/>
      <c r="E832" s="67"/>
      <c r="F832" s="67"/>
      <c r="G832" s="67"/>
    </row>
    <row r="833" spans="3:7" x14ac:dyDescent="0.3">
      <c r="C833" s="68"/>
      <c r="D833" s="68"/>
      <c r="E833" s="67"/>
      <c r="F833" s="67"/>
      <c r="G833" s="67"/>
    </row>
    <row r="834" spans="3:7" x14ac:dyDescent="0.3">
      <c r="C834" s="68"/>
      <c r="D834" s="68"/>
      <c r="E834" s="67"/>
      <c r="F834" s="67"/>
      <c r="G834" s="67"/>
    </row>
    <row r="835" spans="3:7" x14ac:dyDescent="0.3">
      <c r="C835" s="68"/>
      <c r="D835" s="68"/>
      <c r="E835" s="67"/>
      <c r="F835" s="67"/>
      <c r="G835" s="67"/>
    </row>
    <row r="836" spans="3:7" x14ac:dyDescent="0.3">
      <c r="C836" s="68"/>
      <c r="D836" s="68"/>
      <c r="E836" s="67"/>
      <c r="F836" s="67"/>
      <c r="G836" s="67"/>
    </row>
    <row r="837" spans="3:7" x14ac:dyDescent="0.3">
      <c r="C837" s="68"/>
      <c r="D837" s="68"/>
      <c r="E837" s="67"/>
      <c r="F837" s="67"/>
      <c r="G837" s="67"/>
    </row>
    <row r="838" spans="3:7" x14ac:dyDescent="0.3">
      <c r="C838" s="68"/>
      <c r="D838" s="68"/>
      <c r="E838" s="67"/>
      <c r="F838" s="67"/>
      <c r="G838" s="67"/>
    </row>
    <row r="839" spans="3:7" x14ac:dyDescent="0.3">
      <c r="C839" s="68"/>
      <c r="D839" s="68"/>
      <c r="E839" s="67"/>
      <c r="F839" s="67"/>
      <c r="G839" s="67"/>
    </row>
    <row r="840" spans="3:7" x14ac:dyDescent="0.3">
      <c r="C840" s="68"/>
      <c r="D840" s="68"/>
      <c r="E840" s="67"/>
      <c r="F840" s="67"/>
      <c r="G840" s="67"/>
    </row>
    <row r="841" spans="3:7" x14ac:dyDescent="0.3">
      <c r="C841" s="68"/>
      <c r="D841" s="68"/>
      <c r="E841" s="67"/>
      <c r="F841" s="67"/>
      <c r="G841" s="67"/>
    </row>
    <row r="842" spans="3:7" x14ac:dyDescent="0.3">
      <c r="C842" s="68"/>
      <c r="D842" s="68"/>
      <c r="E842" s="67"/>
      <c r="F842" s="67"/>
      <c r="G842" s="67"/>
    </row>
    <row r="843" spans="3:7" x14ac:dyDescent="0.3">
      <c r="C843" s="68"/>
      <c r="D843" s="68"/>
      <c r="E843" s="67"/>
      <c r="F843" s="67"/>
      <c r="G843" s="67"/>
    </row>
    <row r="844" spans="3:7" x14ac:dyDescent="0.3">
      <c r="C844" s="68"/>
      <c r="D844" s="68"/>
      <c r="E844" s="67"/>
      <c r="F844" s="67"/>
      <c r="G844" s="67"/>
    </row>
    <row r="845" spans="3:7" x14ac:dyDescent="0.3">
      <c r="C845" s="68"/>
      <c r="D845" s="68"/>
      <c r="E845" s="67"/>
      <c r="F845" s="67"/>
      <c r="G845" s="67"/>
    </row>
    <row r="846" spans="3:7" x14ac:dyDescent="0.3">
      <c r="C846" s="68"/>
      <c r="D846" s="68"/>
      <c r="E846" s="67"/>
      <c r="F846" s="67"/>
      <c r="G846" s="67"/>
    </row>
    <row r="847" spans="3:7" x14ac:dyDescent="0.3">
      <c r="C847" s="68"/>
      <c r="D847" s="68"/>
      <c r="E847" s="67"/>
      <c r="F847" s="67"/>
      <c r="G847" s="67"/>
    </row>
    <row r="848" spans="3:7" x14ac:dyDescent="0.3">
      <c r="C848" s="68"/>
      <c r="D848" s="68"/>
      <c r="E848" s="67"/>
      <c r="F848" s="67"/>
      <c r="G848" s="67"/>
    </row>
    <row r="849" spans="3:7" x14ac:dyDescent="0.3">
      <c r="C849" s="68"/>
      <c r="D849" s="68"/>
      <c r="E849" s="67"/>
      <c r="F849" s="67"/>
      <c r="G849" s="67"/>
    </row>
    <row r="850" spans="3:7" x14ac:dyDescent="0.3">
      <c r="C850" s="68"/>
      <c r="D850" s="68"/>
      <c r="E850" s="67"/>
      <c r="F850" s="67"/>
      <c r="G850" s="67"/>
    </row>
    <row r="851" spans="3:7" x14ac:dyDescent="0.3">
      <c r="C851" s="68"/>
      <c r="D851" s="68"/>
      <c r="E851" s="67"/>
      <c r="F851" s="67"/>
      <c r="G851" s="67"/>
    </row>
    <row r="852" spans="3:7" x14ac:dyDescent="0.3">
      <c r="C852" s="68"/>
      <c r="D852" s="68"/>
      <c r="E852" s="67"/>
      <c r="F852" s="67"/>
      <c r="G852" s="67"/>
    </row>
    <row r="853" spans="3:7" x14ac:dyDescent="0.3">
      <c r="C853" s="68"/>
      <c r="D853" s="68"/>
      <c r="E853" s="67"/>
      <c r="F853" s="67"/>
      <c r="G853" s="67"/>
    </row>
    <row r="854" spans="3:7" x14ac:dyDescent="0.3">
      <c r="C854" s="68"/>
      <c r="D854" s="68"/>
      <c r="E854" s="67"/>
      <c r="F854" s="67"/>
      <c r="G854" s="67"/>
    </row>
    <row r="855" spans="3:7" x14ac:dyDescent="0.3">
      <c r="C855" s="68"/>
      <c r="D855" s="68"/>
      <c r="E855" s="67"/>
      <c r="F855" s="67"/>
      <c r="G855" s="67"/>
    </row>
    <row r="856" spans="3:7" x14ac:dyDescent="0.3">
      <c r="C856" s="68"/>
      <c r="D856" s="68"/>
      <c r="E856" s="67"/>
      <c r="F856" s="67"/>
      <c r="G856" s="67"/>
    </row>
    <row r="857" spans="3:7" x14ac:dyDescent="0.3">
      <c r="C857" s="68"/>
      <c r="D857" s="68"/>
      <c r="E857" s="67"/>
      <c r="F857" s="67"/>
      <c r="G857" s="67"/>
    </row>
    <row r="858" spans="3:7" x14ac:dyDescent="0.3">
      <c r="C858" s="68"/>
      <c r="D858" s="68"/>
      <c r="E858" s="67"/>
      <c r="F858" s="67"/>
      <c r="G858" s="67"/>
    </row>
    <row r="859" spans="3:7" x14ac:dyDescent="0.3">
      <c r="C859" s="68"/>
      <c r="D859" s="68"/>
      <c r="E859" s="67"/>
      <c r="F859" s="67"/>
      <c r="G859" s="67"/>
    </row>
    <row r="860" spans="3:7" x14ac:dyDescent="0.3">
      <c r="C860" s="68"/>
      <c r="D860" s="68"/>
      <c r="E860" s="67"/>
      <c r="F860" s="67"/>
      <c r="G860" s="67"/>
    </row>
    <row r="861" spans="3:7" x14ac:dyDescent="0.3">
      <c r="C861" s="68"/>
      <c r="D861" s="68"/>
      <c r="E861" s="67"/>
      <c r="F861" s="67"/>
      <c r="G861" s="67"/>
    </row>
    <row r="862" spans="3:7" x14ac:dyDescent="0.3">
      <c r="C862" s="68"/>
      <c r="D862" s="68"/>
      <c r="E862" s="67"/>
      <c r="F862" s="67"/>
      <c r="G862" s="67"/>
    </row>
    <row r="863" spans="3:7" x14ac:dyDescent="0.3">
      <c r="C863" s="68"/>
      <c r="D863" s="68"/>
      <c r="E863" s="67"/>
      <c r="F863" s="67"/>
      <c r="G863" s="67"/>
    </row>
    <row r="864" spans="3:7" x14ac:dyDescent="0.3">
      <c r="C864" s="68"/>
      <c r="D864" s="68"/>
      <c r="E864" s="67"/>
      <c r="F864" s="67"/>
      <c r="G864" s="67"/>
    </row>
    <row r="865" spans="3:7" x14ac:dyDescent="0.3">
      <c r="C865" s="68"/>
      <c r="D865" s="68"/>
      <c r="E865" s="67"/>
      <c r="F865" s="67"/>
      <c r="G865" s="67"/>
    </row>
    <row r="866" spans="3:7" x14ac:dyDescent="0.3">
      <c r="C866" s="68"/>
      <c r="D866" s="68"/>
      <c r="E866" s="67"/>
      <c r="F866" s="67"/>
      <c r="G866" s="67"/>
    </row>
    <row r="867" spans="3:7" x14ac:dyDescent="0.3">
      <c r="C867" s="68"/>
      <c r="D867" s="68"/>
      <c r="E867" s="67"/>
      <c r="F867" s="67"/>
      <c r="G867" s="67"/>
    </row>
    <row r="868" spans="3:7" x14ac:dyDescent="0.3">
      <c r="C868" s="68"/>
      <c r="D868" s="68"/>
      <c r="E868" s="67"/>
      <c r="F868" s="67"/>
      <c r="G868" s="67"/>
    </row>
    <row r="869" spans="3:7" x14ac:dyDescent="0.3">
      <c r="C869" s="68"/>
      <c r="D869" s="68"/>
      <c r="E869" s="67"/>
      <c r="F869" s="67"/>
      <c r="G869" s="67"/>
    </row>
    <row r="870" spans="3:7" x14ac:dyDescent="0.3">
      <c r="C870" s="68"/>
      <c r="D870" s="68"/>
      <c r="E870" s="67"/>
      <c r="F870" s="67"/>
      <c r="G870" s="67"/>
    </row>
    <row r="871" spans="3:7" x14ac:dyDescent="0.3">
      <c r="C871" s="68"/>
      <c r="D871" s="68"/>
      <c r="E871" s="67"/>
      <c r="F871" s="67"/>
      <c r="G871" s="67"/>
    </row>
    <row r="872" spans="3:7" x14ac:dyDescent="0.3">
      <c r="C872" s="68"/>
      <c r="D872" s="68"/>
      <c r="E872" s="67"/>
      <c r="F872" s="67"/>
      <c r="G872" s="67"/>
    </row>
    <row r="873" spans="3:7" x14ac:dyDescent="0.3">
      <c r="C873" s="68"/>
      <c r="D873" s="68"/>
      <c r="E873" s="67"/>
      <c r="F873" s="67"/>
      <c r="G873" s="67"/>
    </row>
    <row r="874" spans="3:7" x14ac:dyDescent="0.3">
      <c r="C874" s="68"/>
      <c r="D874" s="68"/>
      <c r="E874" s="67"/>
      <c r="F874" s="67"/>
      <c r="G874" s="67"/>
    </row>
    <row r="875" spans="3:7" x14ac:dyDescent="0.3">
      <c r="C875" s="68"/>
      <c r="D875" s="68"/>
      <c r="E875" s="67"/>
      <c r="F875" s="67"/>
      <c r="G875" s="67"/>
    </row>
    <row r="876" spans="3:7" x14ac:dyDescent="0.3">
      <c r="C876" s="68"/>
      <c r="D876" s="68"/>
      <c r="E876" s="67"/>
      <c r="F876" s="67"/>
      <c r="G876" s="67"/>
    </row>
    <row r="877" spans="3:7" x14ac:dyDescent="0.3">
      <c r="C877" s="68"/>
      <c r="D877" s="68"/>
      <c r="E877" s="67"/>
      <c r="F877" s="67"/>
      <c r="G877" s="67"/>
    </row>
    <row r="878" spans="3:7" x14ac:dyDescent="0.3">
      <c r="C878" s="68"/>
      <c r="D878" s="68"/>
      <c r="E878" s="67"/>
      <c r="F878" s="67"/>
      <c r="G878" s="67"/>
    </row>
    <row r="879" spans="3:7" x14ac:dyDescent="0.3">
      <c r="C879" s="68"/>
      <c r="D879" s="68"/>
      <c r="E879" s="67"/>
      <c r="F879" s="67"/>
      <c r="G879" s="67"/>
    </row>
    <row r="880" spans="3:7" x14ac:dyDescent="0.3">
      <c r="C880" s="68"/>
      <c r="D880" s="68"/>
      <c r="E880" s="67"/>
      <c r="F880" s="67"/>
      <c r="G880" s="67"/>
    </row>
    <row r="881" spans="3:7" x14ac:dyDescent="0.3">
      <c r="C881" s="68"/>
      <c r="D881" s="68"/>
      <c r="E881" s="67"/>
      <c r="F881" s="67"/>
      <c r="G881" s="67"/>
    </row>
    <row r="882" spans="3:7" x14ac:dyDescent="0.3">
      <c r="C882" s="68"/>
      <c r="D882" s="68"/>
      <c r="E882" s="67"/>
      <c r="F882" s="67"/>
      <c r="G882" s="67"/>
    </row>
    <row r="883" spans="3:7" x14ac:dyDescent="0.3">
      <c r="C883" s="68"/>
      <c r="D883" s="68"/>
      <c r="E883" s="67"/>
      <c r="F883" s="67"/>
      <c r="G883" s="67"/>
    </row>
    <row r="884" spans="3:7" x14ac:dyDescent="0.3">
      <c r="C884" s="68"/>
      <c r="D884" s="68"/>
      <c r="E884" s="67"/>
      <c r="F884" s="67"/>
      <c r="G884" s="67"/>
    </row>
    <row r="885" spans="3:7" x14ac:dyDescent="0.3">
      <c r="C885" s="68"/>
      <c r="D885" s="68"/>
      <c r="E885" s="67"/>
      <c r="F885" s="67"/>
      <c r="G885" s="67"/>
    </row>
    <row r="886" spans="3:7" x14ac:dyDescent="0.3">
      <c r="C886" s="68"/>
      <c r="D886" s="68"/>
      <c r="E886" s="67"/>
      <c r="F886" s="67"/>
      <c r="G886" s="67"/>
    </row>
    <row r="887" spans="3:7" x14ac:dyDescent="0.3">
      <c r="C887" s="68"/>
      <c r="D887" s="68"/>
      <c r="E887" s="67"/>
      <c r="F887" s="67"/>
      <c r="G887" s="67"/>
    </row>
    <row r="888" spans="3:7" x14ac:dyDescent="0.3">
      <c r="C888" s="68"/>
      <c r="D888" s="68"/>
      <c r="E888" s="67"/>
      <c r="F888" s="67"/>
      <c r="G888" s="67"/>
    </row>
    <row r="889" spans="3:7" x14ac:dyDescent="0.3">
      <c r="C889" s="68"/>
      <c r="D889" s="68"/>
      <c r="E889" s="67"/>
      <c r="F889" s="67"/>
      <c r="G889" s="67"/>
    </row>
    <row r="890" spans="3:7" x14ac:dyDescent="0.3">
      <c r="C890" s="68"/>
      <c r="D890" s="68"/>
      <c r="E890" s="67"/>
      <c r="F890" s="67"/>
      <c r="G890" s="67"/>
    </row>
    <row r="891" spans="3:7" x14ac:dyDescent="0.3">
      <c r="C891" s="68"/>
      <c r="D891" s="68"/>
      <c r="E891" s="67"/>
      <c r="F891" s="67"/>
      <c r="G891" s="67"/>
    </row>
    <row r="892" spans="3:7" x14ac:dyDescent="0.3">
      <c r="C892" s="68"/>
      <c r="D892" s="68"/>
      <c r="E892" s="67"/>
      <c r="F892" s="67"/>
      <c r="G892" s="67"/>
    </row>
    <row r="893" spans="3:7" x14ac:dyDescent="0.3">
      <c r="C893" s="68"/>
      <c r="D893" s="68"/>
      <c r="E893" s="67"/>
      <c r="F893" s="67"/>
      <c r="G893" s="67"/>
    </row>
    <row r="894" spans="3:7" x14ac:dyDescent="0.3">
      <c r="C894" s="68"/>
      <c r="D894" s="68"/>
      <c r="E894" s="67"/>
      <c r="F894" s="67"/>
      <c r="G894" s="67"/>
    </row>
    <row r="895" spans="3:7" x14ac:dyDescent="0.3">
      <c r="C895" s="68"/>
      <c r="D895" s="68"/>
      <c r="E895" s="67"/>
      <c r="F895" s="67"/>
      <c r="G895" s="67"/>
    </row>
    <row r="896" spans="3:7" x14ac:dyDescent="0.3">
      <c r="C896" s="68"/>
      <c r="D896" s="68"/>
      <c r="E896" s="67"/>
      <c r="F896" s="67"/>
      <c r="G896" s="67"/>
    </row>
    <row r="897" spans="3:7" x14ac:dyDescent="0.3">
      <c r="C897" s="68"/>
      <c r="D897" s="68"/>
      <c r="E897" s="67"/>
      <c r="F897" s="67"/>
      <c r="G897" s="67"/>
    </row>
    <row r="898" spans="3:7" x14ac:dyDescent="0.3">
      <c r="C898" s="68"/>
      <c r="D898" s="68"/>
      <c r="E898" s="67"/>
      <c r="F898" s="67"/>
      <c r="G898" s="67"/>
    </row>
    <row r="899" spans="3:7" x14ac:dyDescent="0.3">
      <c r="C899" s="68"/>
      <c r="D899" s="68"/>
      <c r="E899" s="67"/>
      <c r="F899" s="67"/>
      <c r="G899" s="67"/>
    </row>
    <row r="900" spans="3:7" x14ac:dyDescent="0.3">
      <c r="C900" s="68"/>
      <c r="D900" s="68"/>
      <c r="E900" s="67"/>
      <c r="F900" s="67"/>
      <c r="G900" s="67"/>
    </row>
    <row r="901" spans="3:7" x14ac:dyDescent="0.3">
      <c r="C901" s="68"/>
      <c r="D901" s="68"/>
      <c r="E901" s="67"/>
      <c r="F901" s="67"/>
      <c r="G901" s="67"/>
    </row>
    <row r="902" spans="3:7" x14ac:dyDescent="0.3">
      <c r="C902" s="68"/>
      <c r="D902" s="68"/>
      <c r="E902" s="67"/>
      <c r="F902" s="67"/>
      <c r="G902" s="67"/>
    </row>
    <row r="903" spans="3:7" x14ac:dyDescent="0.3">
      <c r="C903" s="68"/>
      <c r="D903" s="68"/>
      <c r="E903" s="67"/>
      <c r="F903" s="67"/>
      <c r="G903" s="67"/>
    </row>
    <row r="904" spans="3:7" x14ac:dyDescent="0.3">
      <c r="C904" s="68"/>
      <c r="D904" s="68"/>
      <c r="E904" s="67"/>
      <c r="F904" s="67"/>
      <c r="G904" s="67"/>
    </row>
    <row r="905" spans="3:7" x14ac:dyDescent="0.3">
      <c r="C905" s="68"/>
      <c r="D905" s="68"/>
      <c r="E905" s="67"/>
      <c r="F905" s="67"/>
      <c r="G905" s="67"/>
    </row>
    <row r="906" spans="3:7" x14ac:dyDescent="0.3">
      <c r="C906" s="68"/>
      <c r="D906" s="68"/>
      <c r="E906" s="67"/>
      <c r="F906" s="67"/>
      <c r="G906" s="67"/>
    </row>
    <row r="907" spans="3:7" x14ac:dyDescent="0.3">
      <c r="C907" s="68"/>
      <c r="D907" s="68"/>
      <c r="E907" s="67"/>
      <c r="F907" s="67"/>
      <c r="G907" s="67"/>
    </row>
    <row r="908" spans="3:7" x14ac:dyDescent="0.3">
      <c r="C908" s="68"/>
      <c r="D908" s="68"/>
      <c r="E908" s="67"/>
      <c r="F908" s="67"/>
      <c r="G908" s="67"/>
    </row>
    <row r="909" spans="3:7" x14ac:dyDescent="0.3">
      <c r="C909" s="68"/>
      <c r="D909" s="68"/>
      <c r="E909" s="67"/>
      <c r="F909" s="67"/>
      <c r="G909" s="67"/>
    </row>
    <row r="910" spans="3:7" x14ac:dyDescent="0.3">
      <c r="C910" s="68"/>
      <c r="D910" s="68"/>
      <c r="E910" s="67"/>
      <c r="F910" s="67"/>
      <c r="G910" s="67"/>
    </row>
    <row r="911" spans="3:7" x14ac:dyDescent="0.3">
      <c r="C911" s="68"/>
      <c r="D911" s="68"/>
      <c r="E911" s="67"/>
      <c r="F911" s="67"/>
      <c r="G911" s="67"/>
    </row>
    <row r="912" spans="3:7" x14ac:dyDescent="0.3">
      <c r="C912" s="68"/>
      <c r="D912" s="68"/>
      <c r="E912" s="67"/>
      <c r="F912" s="67"/>
      <c r="G912" s="67"/>
    </row>
    <row r="913" spans="3:7" x14ac:dyDescent="0.3">
      <c r="C913" s="68"/>
      <c r="D913" s="68"/>
      <c r="E913" s="67"/>
      <c r="F913" s="67"/>
      <c r="G913" s="67"/>
    </row>
    <row r="914" spans="3:7" x14ac:dyDescent="0.3">
      <c r="C914" s="68"/>
      <c r="D914" s="68"/>
      <c r="E914" s="67"/>
      <c r="F914" s="67"/>
      <c r="G914" s="67"/>
    </row>
    <row r="915" spans="3:7" x14ac:dyDescent="0.3">
      <c r="C915" s="68"/>
      <c r="D915" s="68"/>
      <c r="E915" s="67"/>
      <c r="F915" s="67"/>
      <c r="G915" s="67"/>
    </row>
    <row r="916" spans="3:7" x14ac:dyDescent="0.3">
      <c r="C916" s="68"/>
      <c r="D916" s="68"/>
      <c r="E916" s="67"/>
      <c r="F916" s="67"/>
      <c r="G916" s="67"/>
    </row>
    <row r="917" spans="3:7" x14ac:dyDescent="0.3">
      <c r="C917" s="68"/>
      <c r="D917" s="68"/>
      <c r="E917" s="67"/>
      <c r="F917" s="67"/>
      <c r="G917" s="67"/>
    </row>
    <row r="918" spans="3:7" x14ac:dyDescent="0.3">
      <c r="C918" s="68"/>
      <c r="D918" s="68"/>
      <c r="E918" s="67"/>
      <c r="F918" s="67"/>
      <c r="G918" s="67"/>
    </row>
    <row r="919" spans="3:7" x14ac:dyDescent="0.3">
      <c r="C919" s="68"/>
      <c r="D919" s="68"/>
      <c r="E919" s="67"/>
      <c r="F919" s="67"/>
      <c r="G919" s="67"/>
    </row>
    <row r="920" spans="3:7" x14ac:dyDescent="0.3">
      <c r="C920" s="68"/>
      <c r="D920" s="68"/>
      <c r="E920" s="67"/>
      <c r="F920" s="67"/>
      <c r="G920" s="67"/>
    </row>
    <row r="921" spans="3:7" x14ac:dyDescent="0.3">
      <c r="C921" s="68"/>
      <c r="D921" s="68"/>
      <c r="E921" s="67"/>
      <c r="F921" s="67"/>
      <c r="G921" s="67"/>
    </row>
    <row r="922" spans="3:7" x14ac:dyDescent="0.3">
      <c r="C922" s="68"/>
      <c r="D922" s="68"/>
      <c r="E922" s="67"/>
      <c r="F922" s="67"/>
      <c r="G922" s="67"/>
    </row>
    <row r="923" spans="3:7" x14ac:dyDescent="0.3">
      <c r="C923" s="68"/>
      <c r="D923" s="68"/>
      <c r="E923" s="67"/>
      <c r="F923" s="67"/>
      <c r="G923" s="67"/>
    </row>
    <row r="924" spans="3:7" x14ac:dyDescent="0.3">
      <c r="C924" s="68"/>
      <c r="D924" s="68"/>
      <c r="E924" s="67"/>
      <c r="F924" s="67"/>
      <c r="G924" s="67"/>
    </row>
    <row r="925" spans="3:7" x14ac:dyDescent="0.3">
      <c r="C925" s="68"/>
      <c r="D925" s="68"/>
      <c r="E925" s="67"/>
      <c r="F925" s="67"/>
      <c r="G925" s="67"/>
    </row>
    <row r="926" spans="3:7" x14ac:dyDescent="0.3">
      <c r="C926" s="68"/>
      <c r="D926" s="68"/>
      <c r="E926" s="67"/>
      <c r="F926" s="67"/>
      <c r="G926" s="67"/>
    </row>
    <row r="927" spans="3:7" x14ac:dyDescent="0.3">
      <c r="C927" s="68"/>
      <c r="D927" s="68"/>
      <c r="E927" s="67"/>
      <c r="F927" s="67"/>
      <c r="G927" s="67"/>
    </row>
    <row r="928" spans="3:7" x14ac:dyDescent="0.3">
      <c r="C928" s="68"/>
      <c r="D928" s="68"/>
      <c r="E928" s="67"/>
      <c r="F928" s="67"/>
      <c r="G928" s="67"/>
    </row>
    <row r="929" spans="3:7" x14ac:dyDescent="0.3">
      <c r="C929" s="68"/>
      <c r="D929" s="68"/>
      <c r="E929" s="67"/>
      <c r="F929" s="67"/>
      <c r="G929" s="67"/>
    </row>
    <row r="930" spans="3:7" x14ac:dyDescent="0.3">
      <c r="C930" s="68"/>
      <c r="D930" s="68"/>
      <c r="E930" s="67"/>
      <c r="F930" s="67"/>
      <c r="G930" s="67"/>
    </row>
    <row r="931" spans="3:7" x14ac:dyDescent="0.3">
      <c r="C931" s="68"/>
      <c r="D931" s="68"/>
      <c r="E931" s="67"/>
      <c r="F931" s="67"/>
      <c r="G931" s="67"/>
    </row>
    <row r="932" spans="3:7" x14ac:dyDescent="0.3">
      <c r="C932" s="68"/>
      <c r="D932" s="68"/>
      <c r="E932" s="67"/>
      <c r="F932" s="67"/>
      <c r="G932" s="67"/>
    </row>
    <row r="933" spans="3:7" x14ac:dyDescent="0.3">
      <c r="C933" s="68"/>
      <c r="D933" s="68"/>
      <c r="E933" s="67"/>
      <c r="F933" s="67"/>
      <c r="G933" s="67"/>
    </row>
    <row r="934" spans="3:7" x14ac:dyDescent="0.3">
      <c r="C934" s="68"/>
      <c r="D934" s="68"/>
      <c r="E934" s="67"/>
      <c r="F934" s="67"/>
      <c r="G934" s="67"/>
    </row>
    <row r="935" spans="3:7" x14ac:dyDescent="0.3">
      <c r="C935" s="68"/>
      <c r="D935" s="68"/>
      <c r="E935" s="67"/>
      <c r="F935" s="67"/>
      <c r="G935" s="67"/>
    </row>
    <row r="936" spans="3:7" x14ac:dyDescent="0.3">
      <c r="C936" s="68"/>
      <c r="D936" s="68"/>
      <c r="E936" s="67"/>
      <c r="F936" s="67"/>
      <c r="G936" s="67"/>
    </row>
    <row r="937" spans="3:7" x14ac:dyDescent="0.3">
      <c r="C937" s="68"/>
      <c r="D937" s="68"/>
      <c r="E937" s="67"/>
      <c r="F937" s="67"/>
      <c r="G937" s="67"/>
    </row>
    <row r="938" spans="3:7" x14ac:dyDescent="0.3">
      <c r="C938" s="68"/>
      <c r="D938" s="68"/>
      <c r="E938" s="67"/>
      <c r="F938" s="67"/>
      <c r="G938" s="67"/>
    </row>
    <row r="939" spans="3:7" x14ac:dyDescent="0.3">
      <c r="C939" s="68"/>
      <c r="D939" s="68"/>
      <c r="E939" s="67"/>
      <c r="F939" s="67"/>
      <c r="G939" s="67"/>
    </row>
    <row r="940" spans="3:7" x14ac:dyDescent="0.3">
      <c r="C940" s="68"/>
      <c r="D940" s="68"/>
      <c r="E940" s="67"/>
      <c r="F940" s="67"/>
      <c r="G940" s="67"/>
    </row>
    <row r="941" spans="3:7" x14ac:dyDescent="0.3">
      <c r="C941" s="68"/>
      <c r="D941" s="68"/>
      <c r="E941" s="67"/>
      <c r="F941" s="67"/>
      <c r="G941" s="67"/>
    </row>
    <row r="942" spans="3:7" x14ac:dyDescent="0.3">
      <c r="C942" s="68"/>
      <c r="D942" s="68"/>
      <c r="E942" s="67"/>
      <c r="F942" s="67"/>
      <c r="G942" s="67"/>
    </row>
    <row r="943" spans="3:7" x14ac:dyDescent="0.3">
      <c r="C943" s="68"/>
      <c r="D943" s="68"/>
      <c r="E943" s="67"/>
      <c r="F943" s="67"/>
      <c r="G943" s="67"/>
    </row>
    <row r="944" spans="3:7" x14ac:dyDescent="0.3">
      <c r="C944" s="68"/>
      <c r="D944" s="68"/>
      <c r="E944" s="67"/>
      <c r="F944" s="67"/>
      <c r="G944" s="67"/>
    </row>
    <row r="945" spans="3:7" x14ac:dyDescent="0.3">
      <c r="C945" s="68"/>
      <c r="D945" s="68"/>
      <c r="E945" s="67"/>
      <c r="F945" s="67"/>
      <c r="G945" s="67"/>
    </row>
    <row r="946" spans="3:7" x14ac:dyDescent="0.3">
      <c r="C946" s="68"/>
      <c r="D946" s="68"/>
      <c r="E946" s="67"/>
      <c r="F946" s="67"/>
      <c r="G946" s="67"/>
    </row>
    <row r="947" spans="3:7" x14ac:dyDescent="0.3">
      <c r="C947" s="68"/>
      <c r="D947" s="68"/>
      <c r="E947" s="67"/>
      <c r="F947" s="67"/>
      <c r="G947" s="67"/>
    </row>
    <row r="948" spans="3:7" x14ac:dyDescent="0.3">
      <c r="C948" s="68"/>
      <c r="D948" s="68"/>
      <c r="E948" s="67"/>
      <c r="F948" s="67"/>
      <c r="G948" s="67"/>
    </row>
    <row r="949" spans="3:7" x14ac:dyDescent="0.3">
      <c r="C949" s="68"/>
      <c r="D949" s="68"/>
      <c r="E949" s="67"/>
      <c r="F949" s="67"/>
      <c r="G949" s="67"/>
    </row>
    <row r="950" spans="3:7" x14ac:dyDescent="0.3">
      <c r="C950" s="68"/>
      <c r="D950" s="68"/>
      <c r="E950" s="67"/>
      <c r="F950" s="67"/>
      <c r="G950" s="67"/>
    </row>
    <row r="951" spans="3:7" x14ac:dyDescent="0.3">
      <c r="C951" s="68"/>
      <c r="D951" s="68"/>
      <c r="E951" s="67"/>
      <c r="F951" s="67"/>
      <c r="G951" s="67"/>
    </row>
    <row r="952" spans="3:7" x14ac:dyDescent="0.3">
      <c r="C952" s="68"/>
      <c r="D952" s="68"/>
      <c r="E952" s="67"/>
      <c r="F952" s="67"/>
      <c r="G952" s="67"/>
    </row>
    <row r="953" spans="3:7" x14ac:dyDescent="0.3">
      <c r="C953" s="68"/>
      <c r="D953" s="68"/>
      <c r="E953" s="67"/>
      <c r="F953" s="67"/>
      <c r="G953" s="67"/>
    </row>
    <row r="954" spans="3:7" x14ac:dyDescent="0.3">
      <c r="C954" s="68"/>
      <c r="D954" s="68"/>
      <c r="E954" s="67"/>
      <c r="F954" s="67"/>
      <c r="G954" s="67"/>
    </row>
    <row r="955" spans="3:7" x14ac:dyDescent="0.3">
      <c r="C955" s="68"/>
      <c r="D955" s="68"/>
      <c r="E955" s="67"/>
      <c r="F955" s="67"/>
      <c r="G955" s="67"/>
    </row>
    <row r="956" spans="3:7" x14ac:dyDescent="0.3">
      <c r="C956" s="68"/>
      <c r="D956" s="68"/>
      <c r="E956" s="67"/>
      <c r="F956" s="67"/>
      <c r="G956" s="67"/>
    </row>
    <row r="957" spans="3:7" x14ac:dyDescent="0.3">
      <c r="C957" s="68"/>
      <c r="D957" s="68"/>
      <c r="E957" s="67"/>
      <c r="F957" s="67"/>
      <c r="G957" s="67"/>
    </row>
    <row r="958" spans="3:7" x14ac:dyDescent="0.3">
      <c r="C958" s="68"/>
      <c r="D958" s="68"/>
      <c r="E958" s="67"/>
      <c r="F958" s="67"/>
      <c r="G958" s="67"/>
    </row>
    <row r="959" spans="3:7" x14ac:dyDescent="0.3">
      <c r="C959" s="68"/>
      <c r="D959" s="68"/>
      <c r="E959" s="67"/>
      <c r="F959" s="67"/>
      <c r="G959" s="67"/>
    </row>
    <row r="960" spans="3:7" x14ac:dyDescent="0.3">
      <c r="C960" s="68"/>
      <c r="D960" s="68"/>
      <c r="E960" s="67"/>
      <c r="F960" s="67"/>
      <c r="G960" s="67"/>
    </row>
    <row r="961" spans="3:7" x14ac:dyDescent="0.3">
      <c r="C961" s="68"/>
      <c r="D961" s="68"/>
      <c r="E961" s="67"/>
      <c r="F961" s="67"/>
      <c r="G961" s="67"/>
    </row>
    <row r="962" spans="3:7" x14ac:dyDescent="0.3">
      <c r="C962" s="68"/>
      <c r="D962" s="68"/>
      <c r="E962" s="67"/>
      <c r="F962" s="67"/>
      <c r="G962" s="67"/>
    </row>
    <row r="963" spans="3:7" x14ac:dyDescent="0.3">
      <c r="C963" s="68"/>
      <c r="D963" s="68"/>
      <c r="E963" s="67"/>
      <c r="F963" s="67"/>
      <c r="G963" s="67"/>
    </row>
    <row r="964" spans="3:7" x14ac:dyDescent="0.3">
      <c r="C964" s="68"/>
      <c r="D964" s="68"/>
      <c r="E964" s="67"/>
      <c r="F964" s="67"/>
      <c r="G964" s="67"/>
    </row>
    <row r="965" spans="3:7" x14ac:dyDescent="0.3">
      <c r="C965" s="68"/>
      <c r="D965" s="68"/>
      <c r="E965" s="67"/>
      <c r="F965" s="67"/>
      <c r="G965" s="67"/>
    </row>
    <row r="966" spans="3:7" x14ac:dyDescent="0.3">
      <c r="C966" s="68"/>
      <c r="D966" s="68"/>
      <c r="E966" s="67"/>
      <c r="F966" s="67"/>
      <c r="G966" s="67"/>
    </row>
    <row r="967" spans="3:7" x14ac:dyDescent="0.3">
      <c r="C967" s="68"/>
      <c r="D967" s="68"/>
      <c r="E967" s="67"/>
      <c r="F967" s="67"/>
      <c r="G967" s="67"/>
    </row>
    <row r="968" spans="3:7" x14ac:dyDescent="0.3">
      <c r="C968" s="68"/>
      <c r="D968" s="68"/>
      <c r="E968" s="67"/>
      <c r="F968" s="67"/>
      <c r="G968" s="67"/>
    </row>
    <row r="969" spans="3:7" x14ac:dyDescent="0.3">
      <c r="C969" s="68"/>
      <c r="D969" s="68"/>
      <c r="E969" s="67"/>
      <c r="F969" s="67"/>
      <c r="G969" s="67"/>
    </row>
    <row r="970" spans="3:7" x14ac:dyDescent="0.3">
      <c r="C970" s="68"/>
      <c r="D970" s="68"/>
      <c r="E970" s="67"/>
      <c r="F970" s="67"/>
      <c r="G970" s="67"/>
    </row>
    <row r="971" spans="3:7" x14ac:dyDescent="0.3">
      <c r="C971" s="68"/>
      <c r="D971" s="68"/>
      <c r="E971" s="67"/>
      <c r="F971" s="67"/>
      <c r="G971" s="67"/>
    </row>
    <row r="972" spans="3:7" x14ac:dyDescent="0.3">
      <c r="C972" s="68"/>
      <c r="D972" s="68"/>
      <c r="E972" s="67"/>
      <c r="F972" s="67"/>
      <c r="G972" s="67"/>
    </row>
    <row r="973" spans="3:7" x14ac:dyDescent="0.3">
      <c r="C973" s="68"/>
      <c r="D973" s="68"/>
      <c r="E973" s="67"/>
      <c r="F973" s="67"/>
      <c r="G973" s="67"/>
    </row>
    <row r="974" spans="3:7" x14ac:dyDescent="0.3">
      <c r="C974" s="68"/>
      <c r="D974" s="68"/>
      <c r="E974" s="67"/>
      <c r="F974" s="67"/>
      <c r="G974" s="67"/>
    </row>
    <row r="975" spans="3:7" x14ac:dyDescent="0.3">
      <c r="C975" s="68"/>
      <c r="D975" s="68"/>
      <c r="E975" s="67"/>
      <c r="F975" s="67"/>
      <c r="G975" s="67"/>
    </row>
    <row r="976" spans="3:7" x14ac:dyDescent="0.3">
      <c r="C976" s="68"/>
      <c r="D976" s="68"/>
      <c r="E976" s="67"/>
      <c r="F976" s="67"/>
      <c r="G976" s="67"/>
    </row>
    <row r="977" spans="3:7" x14ac:dyDescent="0.3">
      <c r="C977" s="68"/>
      <c r="D977" s="68"/>
      <c r="E977" s="67"/>
      <c r="F977" s="67"/>
      <c r="G977" s="67"/>
    </row>
    <row r="978" spans="3:7" x14ac:dyDescent="0.3">
      <c r="C978" s="68"/>
      <c r="D978" s="68"/>
      <c r="E978" s="67"/>
      <c r="F978" s="67"/>
      <c r="G978" s="67"/>
    </row>
    <row r="979" spans="3:7" x14ac:dyDescent="0.3">
      <c r="C979" s="68"/>
      <c r="D979" s="68"/>
      <c r="E979" s="67"/>
      <c r="F979" s="67"/>
      <c r="G979" s="67"/>
    </row>
    <row r="980" spans="3:7" x14ac:dyDescent="0.3">
      <c r="C980" s="68"/>
      <c r="D980" s="68"/>
      <c r="E980" s="67"/>
      <c r="F980" s="67"/>
      <c r="G980" s="67"/>
    </row>
    <row r="981" spans="3:7" x14ac:dyDescent="0.3">
      <c r="C981" s="68"/>
      <c r="D981" s="68"/>
      <c r="E981" s="67"/>
      <c r="F981" s="67"/>
      <c r="G981" s="67"/>
    </row>
    <row r="982" spans="3:7" x14ac:dyDescent="0.3">
      <c r="C982" s="68"/>
      <c r="D982" s="68"/>
      <c r="E982" s="67"/>
      <c r="F982" s="67"/>
      <c r="G982" s="67"/>
    </row>
    <row r="983" spans="3:7" x14ac:dyDescent="0.3">
      <c r="C983" s="68"/>
      <c r="D983" s="68"/>
      <c r="E983" s="67"/>
      <c r="F983" s="67"/>
      <c r="G983" s="67"/>
    </row>
    <row r="984" spans="3:7" x14ac:dyDescent="0.3">
      <c r="C984" s="68"/>
      <c r="D984" s="68"/>
      <c r="E984" s="67"/>
      <c r="F984" s="67"/>
      <c r="G984" s="67"/>
    </row>
    <row r="985" spans="3:7" x14ac:dyDescent="0.3">
      <c r="C985" s="68"/>
      <c r="D985" s="68"/>
      <c r="E985" s="67"/>
      <c r="F985" s="67"/>
      <c r="G985" s="67"/>
    </row>
    <row r="986" spans="3:7" x14ac:dyDescent="0.3">
      <c r="C986" s="68"/>
      <c r="D986" s="68"/>
      <c r="E986" s="67"/>
      <c r="F986" s="67"/>
      <c r="G986" s="67"/>
    </row>
    <row r="987" spans="3:7" x14ac:dyDescent="0.3">
      <c r="C987" s="68"/>
      <c r="D987" s="68"/>
      <c r="E987" s="67"/>
      <c r="F987" s="67"/>
      <c r="G987" s="67"/>
    </row>
    <row r="988" spans="3:7" x14ac:dyDescent="0.3">
      <c r="C988" s="68"/>
      <c r="D988" s="68"/>
      <c r="E988" s="67"/>
      <c r="F988" s="67"/>
      <c r="G988" s="67"/>
    </row>
    <row r="989" spans="3:7" x14ac:dyDescent="0.3">
      <c r="C989" s="68"/>
      <c r="D989" s="68"/>
      <c r="E989" s="67"/>
      <c r="F989" s="67"/>
      <c r="G989" s="67"/>
    </row>
    <row r="990" spans="3:7" x14ac:dyDescent="0.3">
      <c r="C990" s="68"/>
      <c r="D990" s="68"/>
      <c r="E990" s="67"/>
      <c r="F990" s="67"/>
      <c r="G990" s="67"/>
    </row>
    <row r="991" spans="3:7" x14ac:dyDescent="0.3">
      <c r="C991" s="68"/>
      <c r="D991" s="68"/>
      <c r="E991" s="67"/>
      <c r="F991" s="67"/>
      <c r="G991" s="67"/>
    </row>
    <row r="992" spans="3:7" x14ac:dyDescent="0.3">
      <c r="C992" s="68"/>
      <c r="D992" s="68"/>
      <c r="E992" s="67"/>
      <c r="F992" s="67"/>
      <c r="G992" s="67"/>
    </row>
    <row r="993" spans="3:7" x14ac:dyDescent="0.3">
      <c r="C993" s="68"/>
      <c r="D993" s="68"/>
      <c r="E993" s="67"/>
      <c r="F993" s="67"/>
      <c r="G993" s="67"/>
    </row>
    <row r="994" spans="3:7" x14ac:dyDescent="0.3">
      <c r="C994" s="68"/>
      <c r="D994" s="68"/>
      <c r="E994" s="67"/>
      <c r="F994" s="67"/>
      <c r="G994" s="67"/>
    </row>
    <row r="995" spans="3:7" x14ac:dyDescent="0.3">
      <c r="C995" s="68"/>
      <c r="D995" s="68"/>
      <c r="E995" s="67"/>
      <c r="F995" s="67"/>
      <c r="G995" s="67"/>
    </row>
    <row r="996" spans="3:7" x14ac:dyDescent="0.3">
      <c r="C996" s="68"/>
      <c r="D996" s="68"/>
      <c r="E996" s="67"/>
      <c r="F996" s="67"/>
      <c r="G996" s="67"/>
    </row>
    <row r="997" spans="3:7" x14ac:dyDescent="0.3">
      <c r="C997" s="68"/>
      <c r="D997" s="68"/>
      <c r="E997" s="67"/>
      <c r="F997" s="67"/>
      <c r="G997" s="67"/>
    </row>
    <row r="998" spans="3:7" x14ac:dyDescent="0.3">
      <c r="C998" s="68"/>
      <c r="D998" s="68"/>
      <c r="E998" s="67"/>
      <c r="F998" s="67"/>
      <c r="G998" s="67"/>
    </row>
    <row r="999" spans="3:7" x14ac:dyDescent="0.3">
      <c r="C999" s="68"/>
      <c r="D999" s="68"/>
      <c r="E999" s="67"/>
      <c r="F999" s="67"/>
      <c r="G999" s="67"/>
    </row>
    <row r="1000" spans="3:7" x14ac:dyDescent="0.3">
      <c r="C1000" s="68"/>
      <c r="D1000" s="68"/>
      <c r="E1000" s="67"/>
      <c r="F1000" s="67"/>
      <c r="G1000" s="67"/>
    </row>
    <row r="1001" spans="3:7" x14ac:dyDescent="0.3">
      <c r="C1001" s="68"/>
      <c r="D1001" s="68"/>
      <c r="E1001" s="67"/>
      <c r="F1001" s="67"/>
      <c r="G1001" s="67"/>
    </row>
    <row r="1002" spans="3:7" x14ac:dyDescent="0.3">
      <c r="C1002" s="68"/>
      <c r="D1002" s="68"/>
      <c r="E1002" s="67"/>
      <c r="F1002" s="67"/>
      <c r="G1002" s="67"/>
    </row>
    <row r="1003" spans="3:7" x14ac:dyDescent="0.3">
      <c r="C1003" s="68"/>
      <c r="D1003" s="68"/>
      <c r="E1003" s="67"/>
      <c r="F1003" s="67"/>
      <c r="G1003" s="67"/>
    </row>
    <row r="1004" spans="3:7" x14ac:dyDescent="0.3">
      <c r="C1004" s="68"/>
      <c r="D1004" s="68"/>
      <c r="E1004" s="67"/>
      <c r="F1004" s="67"/>
      <c r="G1004" s="67"/>
    </row>
    <row r="1005" spans="3:7" x14ac:dyDescent="0.3">
      <c r="C1005" s="68"/>
      <c r="D1005" s="68"/>
      <c r="E1005" s="67"/>
      <c r="F1005" s="67"/>
      <c r="G1005" s="67"/>
    </row>
    <row r="1006" spans="3:7" x14ac:dyDescent="0.3">
      <c r="C1006" s="68"/>
      <c r="D1006" s="68"/>
      <c r="E1006" s="67"/>
      <c r="F1006" s="67"/>
      <c r="G1006" s="67"/>
    </row>
    <row r="1007" spans="3:7" x14ac:dyDescent="0.3">
      <c r="C1007" s="68"/>
      <c r="D1007" s="68"/>
      <c r="E1007" s="67"/>
      <c r="F1007" s="67"/>
      <c r="G1007" s="67"/>
    </row>
    <row r="1008" spans="3:7" x14ac:dyDescent="0.3">
      <c r="C1008" s="68"/>
      <c r="D1008" s="68"/>
      <c r="E1008" s="67"/>
      <c r="F1008" s="67"/>
      <c r="G1008" s="67"/>
    </row>
    <row r="1009" spans="3:7" x14ac:dyDescent="0.3">
      <c r="C1009" s="68"/>
      <c r="D1009" s="68"/>
      <c r="E1009" s="67"/>
      <c r="F1009" s="67"/>
      <c r="G1009" s="67"/>
    </row>
    <row r="1010" spans="3:7" x14ac:dyDescent="0.3">
      <c r="C1010" s="68"/>
      <c r="D1010" s="68"/>
      <c r="E1010" s="67"/>
      <c r="F1010" s="67"/>
      <c r="G1010" s="67"/>
    </row>
    <row r="1011" spans="3:7" x14ac:dyDescent="0.3">
      <c r="C1011" s="68"/>
      <c r="D1011" s="68"/>
      <c r="E1011" s="67"/>
      <c r="F1011" s="67"/>
      <c r="G1011" s="67"/>
    </row>
    <row r="1012" spans="3:7" x14ac:dyDescent="0.3">
      <c r="C1012" s="68"/>
      <c r="D1012" s="68"/>
      <c r="E1012" s="67"/>
      <c r="F1012" s="67"/>
      <c r="G1012" s="67"/>
    </row>
    <row r="1013" spans="3:7" x14ac:dyDescent="0.3">
      <c r="C1013" s="68"/>
      <c r="D1013" s="68"/>
      <c r="E1013" s="67"/>
      <c r="F1013" s="67"/>
      <c r="G1013" s="67"/>
    </row>
    <row r="1014" spans="3:7" x14ac:dyDescent="0.3">
      <c r="C1014" s="68"/>
      <c r="D1014" s="68"/>
      <c r="E1014" s="67"/>
      <c r="F1014" s="67"/>
      <c r="G1014" s="67"/>
    </row>
    <row r="1015" spans="3:7" x14ac:dyDescent="0.3">
      <c r="C1015" s="68"/>
      <c r="D1015" s="68"/>
      <c r="E1015" s="67"/>
      <c r="F1015" s="67"/>
      <c r="G1015" s="67"/>
    </row>
    <row r="1016" spans="3:7" x14ac:dyDescent="0.3">
      <c r="C1016" s="68"/>
      <c r="D1016" s="68"/>
      <c r="E1016" s="67"/>
      <c r="F1016" s="67"/>
      <c r="G1016" s="67"/>
    </row>
    <row r="1017" spans="3:7" x14ac:dyDescent="0.3">
      <c r="C1017" s="68"/>
      <c r="D1017" s="68"/>
      <c r="E1017" s="67"/>
      <c r="F1017" s="67"/>
      <c r="G1017" s="67"/>
    </row>
    <row r="1018" spans="3:7" x14ac:dyDescent="0.3">
      <c r="C1018" s="68"/>
      <c r="D1018" s="68"/>
      <c r="E1018" s="67"/>
      <c r="F1018" s="67"/>
      <c r="G1018" s="67"/>
    </row>
    <row r="1019" spans="3:7" x14ac:dyDescent="0.3">
      <c r="C1019" s="68"/>
      <c r="D1019" s="68"/>
      <c r="E1019" s="67"/>
      <c r="F1019" s="67"/>
      <c r="G1019" s="67"/>
    </row>
    <row r="1020" spans="3:7" x14ac:dyDescent="0.3">
      <c r="C1020" s="68"/>
      <c r="D1020" s="68"/>
      <c r="E1020" s="67"/>
      <c r="F1020" s="67"/>
      <c r="G1020" s="67"/>
    </row>
    <row r="1021" spans="3:7" x14ac:dyDescent="0.3">
      <c r="C1021" s="68"/>
      <c r="D1021" s="68"/>
      <c r="E1021" s="67"/>
      <c r="F1021" s="67"/>
      <c r="G1021" s="67"/>
    </row>
    <row r="1022" spans="3:7" x14ac:dyDescent="0.3">
      <c r="C1022" s="68"/>
      <c r="D1022" s="68"/>
      <c r="E1022" s="67"/>
      <c r="F1022" s="67"/>
      <c r="G1022" s="67"/>
    </row>
    <row r="1023" spans="3:7" x14ac:dyDescent="0.3">
      <c r="C1023" s="68"/>
      <c r="D1023" s="68"/>
      <c r="E1023" s="67"/>
      <c r="F1023" s="67"/>
      <c r="G1023" s="67"/>
    </row>
    <row r="1024" spans="3:7" x14ac:dyDescent="0.3">
      <c r="C1024" s="68"/>
      <c r="D1024" s="68"/>
      <c r="E1024" s="67"/>
      <c r="F1024" s="67"/>
      <c r="G1024" s="67"/>
    </row>
    <row r="1025" spans="3:7" x14ac:dyDescent="0.3">
      <c r="C1025" s="68"/>
      <c r="D1025" s="68"/>
      <c r="E1025" s="67"/>
      <c r="F1025" s="67"/>
      <c r="G1025" s="67"/>
    </row>
    <row r="1026" spans="3:7" x14ac:dyDescent="0.3">
      <c r="C1026" s="68"/>
      <c r="D1026" s="68"/>
      <c r="E1026" s="67"/>
      <c r="F1026" s="67"/>
      <c r="G1026" s="67"/>
    </row>
    <row r="1027" spans="3:7" x14ac:dyDescent="0.3">
      <c r="C1027" s="68"/>
      <c r="D1027" s="68"/>
      <c r="E1027" s="67"/>
      <c r="F1027" s="67"/>
      <c r="G1027" s="67"/>
    </row>
    <row r="1028" spans="3:7" x14ac:dyDescent="0.3">
      <c r="C1028" s="68"/>
      <c r="D1028" s="68"/>
      <c r="E1028" s="67"/>
      <c r="F1028" s="67"/>
      <c r="G1028" s="67"/>
    </row>
    <row r="1029" spans="3:7" x14ac:dyDescent="0.3">
      <c r="C1029" s="68"/>
      <c r="D1029" s="68"/>
      <c r="E1029" s="67"/>
      <c r="F1029" s="67"/>
      <c r="G1029" s="67"/>
    </row>
    <row r="1030" spans="3:7" x14ac:dyDescent="0.3">
      <c r="C1030" s="68"/>
      <c r="D1030" s="68"/>
      <c r="E1030" s="67"/>
      <c r="F1030" s="67"/>
      <c r="G1030" s="67"/>
    </row>
    <row r="1031" spans="3:7" x14ac:dyDescent="0.3">
      <c r="C1031" s="68"/>
      <c r="D1031" s="68"/>
      <c r="E1031" s="67"/>
      <c r="F1031" s="67"/>
      <c r="G1031" s="67"/>
    </row>
    <row r="1032" spans="3:7" x14ac:dyDescent="0.3">
      <c r="C1032" s="68"/>
      <c r="D1032" s="68"/>
      <c r="E1032" s="67"/>
      <c r="F1032" s="67"/>
      <c r="G1032" s="67"/>
    </row>
    <row r="1033" spans="3:7" x14ac:dyDescent="0.3">
      <c r="C1033" s="68"/>
      <c r="D1033" s="68"/>
      <c r="E1033" s="67"/>
      <c r="F1033" s="67"/>
      <c r="G1033" s="67"/>
    </row>
    <row r="1034" spans="3:7" x14ac:dyDescent="0.3">
      <c r="C1034" s="68"/>
      <c r="D1034" s="68"/>
      <c r="E1034" s="67"/>
      <c r="F1034" s="67"/>
      <c r="G1034" s="67"/>
    </row>
    <row r="1035" spans="3:7" x14ac:dyDescent="0.3">
      <c r="C1035" s="68"/>
      <c r="D1035" s="68"/>
      <c r="E1035" s="67"/>
      <c r="F1035" s="67"/>
      <c r="G1035" s="67"/>
    </row>
    <row r="1036" spans="3:7" x14ac:dyDescent="0.3">
      <c r="C1036" s="68"/>
      <c r="D1036" s="68"/>
      <c r="E1036" s="67"/>
      <c r="F1036" s="67"/>
      <c r="G1036" s="67"/>
    </row>
    <row r="1037" spans="3:7" x14ac:dyDescent="0.3">
      <c r="C1037" s="68"/>
      <c r="D1037" s="68"/>
      <c r="E1037" s="67"/>
      <c r="F1037" s="67"/>
      <c r="G1037" s="67"/>
    </row>
    <row r="1038" spans="3:7" x14ac:dyDescent="0.3">
      <c r="C1038" s="68"/>
      <c r="D1038" s="68"/>
      <c r="E1038" s="67"/>
      <c r="F1038" s="67"/>
      <c r="G1038" s="67"/>
    </row>
    <row r="1039" spans="3:7" x14ac:dyDescent="0.3">
      <c r="C1039" s="68"/>
      <c r="D1039" s="68"/>
      <c r="E1039" s="67"/>
      <c r="F1039" s="67"/>
      <c r="G1039" s="67"/>
    </row>
    <row r="1040" spans="3:7" x14ac:dyDescent="0.3">
      <c r="C1040" s="68"/>
      <c r="D1040" s="68"/>
      <c r="E1040" s="67"/>
      <c r="F1040" s="67"/>
      <c r="G1040" s="67"/>
    </row>
    <row r="1041" spans="3:7" x14ac:dyDescent="0.3">
      <c r="C1041" s="68"/>
      <c r="D1041" s="68"/>
      <c r="E1041" s="67"/>
      <c r="F1041" s="67"/>
      <c r="G1041" s="67"/>
    </row>
    <row r="1042" spans="3:7" x14ac:dyDescent="0.3">
      <c r="C1042" s="68"/>
      <c r="D1042" s="68"/>
      <c r="E1042" s="67"/>
      <c r="F1042" s="67"/>
      <c r="G1042" s="67"/>
    </row>
    <row r="1043" spans="3:7" x14ac:dyDescent="0.3">
      <c r="C1043" s="68"/>
      <c r="D1043" s="68"/>
      <c r="E1043" s="67"/>
      <c r="F1043" s="67"/>
      <c r="G1043" s="67"/>
    </row>
    <row r="1044" spans="3:7" x14ac:dyDescent="0.3">
      <c r="C1044" s="68"/>
      <c r="D1044" s="68"/>
      <c r="E1044" s="67"/>
      <c r="F1044" s="67"/>
      <c r="G1044" s="67"/>
    </row>
    <row r="1045" spans="3:7" x14ac:dyDescent="0.3">
      <c r="C1045" s="68"/>
      <c r="D1045" s="68"/>
      <c r="E1045" s="67"/>
      <c r="F1045" s="67"/>
      <c r="G1045" s="67"/>
    </row>
    <row r="1046" spans="3:7" x14ac:dyDescent="0.3">
      <c r="C1046" s="68"/>
      <c r="D1046" s="68"/>
      <c r="E1046" s="67"/>
      <c r="F1046" s="67"/>
      <c r="G1046" s="67"/>
    </row>
    <row r="1047" spans="3:7" x14ac:dyDescent="0.3">
      <c r="C1047" s="68"/>
      <c r="D1047" s="68"/>
      <c r="E1047" s="67"/>
      <c r="F1047" s="67"/>
      <c r="G1047" s="67"/>
    </row>
    <row r="1048" spans="3:7" x14ac:dyDescent="0.3">
      <c r="C1048" s="68"/>
      <c r="D1048" s="68"/>
      <c r="E1048" s="67"/>
      <c r="F1048" s="67"/>
      <c r="G1048" s="67"/>
    </row>
    <row r="1049" spans="3:7" x14ac:dyDescent="0.3">
      <c r="C1049" s="68"/>
      <c r="D1049" s="68"/>
      <c r="E1049" s="67"/>
      <c r="F1049" s="67"/>
      <c r="G1049" s="67"/>
    </row>
    <row r="1050" spans="3:7" x14ac:dyDescent="0.3">
      <c r="C1050" s="68"/>
      <c r="D1050" s="68"/>
      <c r="E1050" s="67"/>
      <c r="F1050" s="67"/>
      <c r="G1050" s="67"/>
    </row>
    <row r="1051" spans="3:7" x14ac:dyDescent="0.3">
      <c r="C1051" s="68"/>
      <c r="D1051" s="68"/>
      <c r="E1051" s="67"/>
      <c r="F1051" s="67"/>
      <c r="G1051" s="67"/>
    </row>
    <row r="1052" spans="3:7" x14ac:dyDescent="0.3">
      <c r="C1052" s="68"/>
      <c r="D1052" s="68"/>
      <c r="E1052" s="67"/>
      <c r="F1052" s="67"/>
      <c r="G1052" s="67"/>
    </row>
    <row r="1053" spans="3:7" x14ac:dyDescent="0.3">
      <c r="C1053" s="68"/>
      <c r="D1053" s="68"/>
      <c r="E1053" s="67"/>
      <c r="F1053" s="67"/>
      <c r="G1053" s="67"/>
    </row>
    <row r="1054" spans="3:7" x14ac:dyDescent="0.3">
      <c r="C1054" s="68"/>
      <c r="D1054" s="68"/>
      <c r="E1054" s="67"/>
      <c r="F1054" s="67"/>
      <c r="G1054" s="67"/>
    </row>
    <row r="1055" spans="3:7" x14ac:dyDescent="0.3">
      <c r="C1055" s="68"/>
      <c r="D1055" s="68"/>
      <c r="E1055" s="67"/>
      <c r="F1055" s="67"/>
      <c r="G1055" s="67"/>
    </row>
    <row r="1056" spans="3:7" x14ac:dyDescent="0.3">
      <c r="C1056" s="68"/>
      <c r="D1056" s="68"/>
      <c r="E1056" s="67"/>
      <c r="F1056" s="67"/>
      <c r="G1056" s="67"/>
    </row>
    <row r="1057" spans="3:7" x14ac:dyDescent="0.3">
      <c r="C1057" s="68"/>
      <c r="D1057" s="68"/>
      <c r="E1057" s="67"/>
      <c r="F1057" s="67"/>
      <c r="G1057" s="67"/>
    </row>
    <row r="1058" spans="3:7" x14ac:dyDescent="0.3">
      <c r="C1058" s="68"/>
      <c r="D1058" s="68"/>
      <c r="E1058" s="67"/>
      <c r="F1058" s="67"/>
      <c r="G1058" s="67"/>
    </row>
    <row r="1059" spans="3:7" x14ac:dyDescent="0.3">
      <c r="C1059" s="68"/>
      <c r="D1059" s="68"/>
      <c r="E1059" s="67"/>
      <c r="F1059" s="67"/>
      <c r="G1059" s="67"/>
    </row>
    <row r="1060" spans="3:7" x14ac:dyDescent="0.3">
      <c r="C1060" s="68"/>
      <c r="D1060" s="68"/>
      <c r="E1060" s="67"/>
      <c r="F1060" s="67"/>
      <c r="G1060" s="67"/>
    </row>
    <row r="1061" spans="3:7" x14ac:dyDescent="0.3">
      <c r="C1061" s="68"/>
      <c r="D1061" s="68"/>
      <c r="E1061" s="67"/>
      <c r="F1061" s="67"/>
      <c r="G1061" s="67"/>
    </row>
    <row r="1062" spans="3:7" x14ac:dyDescent="0.3">
      <c r="C1062" s="68"/>
      <c r="D1062" s="68"/>
      <c r="E1062" s="67"/>
      <c r="F1062" s="67"/>
      <c r="G1062" s="67"/>
    </row>
    <row r="1063" spans="3:7" x14ac:dyDescent="0.3">
      <c r="C1063" s="68"/>
      <c r="D1063" s="68"/>
      <c r="E1063" s="67"/>
      <c r="F1063" s="67"/>
      <c r="G1063" s="67"/>
    </row>
    <row r="1064" spans="3:7" x14ac:dyDescent="0.3">
      <c r="C1064" s="68"/>
      <c r="D1064" s="68"/>
      <c r="E1064" s="67"/>
      <c r="F1064" s="67"/>
      <c r="G1064" s="67"/>
    </row>
    <row r="1065" spans="3:7" x14ac:dyDescent="0.3">
      <c r="C1065" s="68"/>
      <c r="D1065" s="68"/>
      <c r="E1065" s="67"/>
      <c r="F1065" s="67"/>
      <c r="G1065" s="67"/>
    </row>
    <row r="1066" spans="3:7" x14ac:dyDescent="0.3">
      <c r="C1066" s="68"/>
      <c r="D1066" s="68"/>
      <c r="E1066" s="67"/>
      <c r="F1066" s="67"/>
      <c r="G1066" s="67"/>
    </row>
    <row r="1067" spans="3:7" x14ac:dyDescent="0.3">
      <c r="C1067" s="68"/>
      <c r="D1067" s="68"/>
      <c r="E1067" s="67"/>
      <c r="F1067" s="67"/>
      <c r="G1067" s="67"/>
    </row>
    <row r="1068" spans="3:7" x14ac:dyDescent="0.3">
      <c r="C1068" s="68"/>
      <c r="D1068" s="68"/>
      <c r="E1068" s="67"/>
      <c r="F1068" s="67"/>
      <c r="G1068" s="67"/>
    </row>
    <row r="1069" spans="3:7" x14ac:dyDescent="0.3">
      <c r="C1069" s="68"/>
      <c r="D1069" s="68"/>
      <c r="E1069" s="67"/>
      <c r="F1069" s="67"/>
      <c r="G1069" s="67"/>
    </row>
    <row r="1070" spans="3:7" x14ac:dyDescent="0.3">
      <c r="C1070" s="68"/>
      <c r="D1070" s="68"/>
      <c r="E1070" s="67"/>
      <c r="F1070" s="67"/>
      <c r="G1070" s="67"/>
    </row>
    <row r="1071" spans="3:7" x14ac:dyDescent="0.3">
      <c r="C1071" s="68"/>
      <c r="D1071" s="68"/>
      <c r="E1071" s="67"/>
      <c r="F1071" s="67"/>
      <c r="G1071" s="67"/>
    </row>
    <row r="1072" spans="3:7" x14ac:dyDescent="0.3">
      <c r="C1072" s="68"/>
      <c r="D1072" s="68"/>
      <c r="E1072" s="67"/>
      <c r="F1072" s="67"/>
      <c r="G1072" s="67"/>
    </row>
    <row r="1073" spans="3:7" x14ac:dyDescent="0.3">
      <c r="C1073" s="68"/>
      <c r="D1073" s="68"/>
      <c r="E1073" s="67"/>
      <c r="F1073" s="67"/>
      <c r="G1073" s="67"/>
    </row>
    <row r="1074" spans="3:7" x14ac:dyDescent="0.3">
      <c r="C1074" s="68"/>
      <c r="D1074" s="68"/>
      <c r="E1074" s="67"/>
      <c r="F1074" s="67"/>
      <c r="G1074" s="67"/>
    </row>
    <row r="1075" spans="3:7" x14ac:dyDescent="0.3">
      <c r="C1075" s="68"/>
      <c r="D1075" s="68"/>
      <c r="E1075" s="67"/>
      <c r="F1075" s="67"/>
      <c r="G1075" s="67"/>
    </row>
    <row r="1076" spans="3:7" x14ac:dyDescent="0.3">
      <c r="C1076" s="68"/>
      <c r="D1076" s="68"/>
      <c r="E1076" s="67"/>
      <c r="F1076" s="67"/>
      <c r="G1076" s="67"/>
    </row>
    <row r="1077" spans="3:7" x14ac:dyDescent="0.3">
      <c r="C1077" s="68"/>
      <c r="D1077" s="68"/>
      <c r="E1077" s="67"/>
      <c r="F1077" s="67"/>
      <c r="G1077" s="67"/>
    </row>
    <row r="1078" spans="3:7" x14ac:dyDescent="0.3">
      <c r="C1078" s="68"/>
      <c r="D1078" s="68"/>
      <c r="E1078" s="67"/>
      <c r="F1078" s="67"/>
      <c r="G1078" s="67"/>
    </row>
    <row r="1079" spans="3:7" x14ac:dyDescent="0.3">
      <c r="C1079" s="68"/>
      <c r="D1079" s="68"/>
      <c r="E1079" s="67"/>
      <c r="F1079" s="67"/>
      <c r="G1079" s="67"/>
    </row>
    <row r="1080" spans="3:7" x14ac:dyDescent="0.3">
      <c r="C1080" s="68"/>
      <c r="D1080" s="68"/>
      <c r="E1080" s="67"/>
      <c r="F1080" s="67"/>
      <c r="G1080" s="67"/>
    </row>
    <row r="1081" spans="3:7" x14ac:dyDescent="0.3">
      <c r="C1081" s="68"/>
      <c r="D1081" s="68"/>
      <c r="E1081" s="67"/>
      <c r="F1081" s="67"/>
      <c r="G1081" s="67"/>
    </row>
    <row r="1082" spans="3:7" x14ac:dyDescent="0.3">
      <c r="C1082" s="68"/>
      <c r="D1082" s="68"/>
      <c r="E1082" s="67"/>
      <c r="F1082" s="67"/>
      <c r="G1082" s="67"/>
    </row>
    <row r="1083" spans="3:7" x14ac:dyDescent="0.3">
      <c r="C1083" s="68"/>
      <c r="D1083" s="68"/>
      <c r="E1083" s="67"/>
      <c r="F1083" s="67"/>
      <c r="G1083" s="67"/>
    </row>
    <row r="1084" spans="3:7" x14ac:dyDescent="0.3">
      <c r="C1084" s="68"/>
      <c r="D1084" s="68"/>
      <c r="E1084" s="67"/>
      <c r="F1084" s="67"/>
      <c r="G1084" s="67"/>
    </row>
    <row r="1085" spans="3:7" x14ac:dyDescent="0.3">
      <c r="C1085" s="68"/>
      <c r="D1085" s="68"/>
      <c r="E1085" s="67"/>
      <c r="F1085" s="67"/>
      <c r="G1085" s="67"/>
    </row>
    <row r="1086" spans="3:7" x14ac:dyDescent="0.3">
      <c r="C1086" s="68"/>
      <c r="D1086" s="68"/>
      <c r="E1086" s="67"/>
      <c r="F1086" s="67"/>
      <c r="G1086" s="67"/>
    </row>
    <row r="1087" spans="3:7" x14ac:dyDescent="0.3">
      <c r="C1087" s="68"/>
      <c r="D1087" s="68"/>
      <c r="E1087" s="67"/>
      <c r="F1087" s="67"/>
      <c r="G1087" s="67"/>
    </row>
    <row r="1088" spans="3:7" x14ac:dyDescent="0.3">
      <c r="C1088" s="68"/>
      <c r="D1088" s="68"/>
      <c r="E1088" s="67"/>
      <c r="F1088" s="67"/>
      <c r="G1088" s="67"/>
    </row>
    <row r="1089" spans="3:7" x14ac:dyDescent="0.3">
      <c r="C1089" s="68"/>
      <c r="D1089" s="68"/>
      <c r="E1089" s="67"/>
      <c r="F1089" s="67"/>
      <c r="G1089" s="67"/>
    </row>
    <row r="1090" spans="3:7" x14ac:dyDescent="0.3">
      <c r="C1090" s="68"/>
      <c r="D1090" s="68"/>
      <c r="E1090" s="67"/>
      <c r="F1090" s="67"/>
      <c r="G1090" s="67"/>
    </row>
    <row r="1091" spans="3:7" x14ac:dyDescent="0.3">
      <c r="C1091" s="68"/>
      <c r="D1091" s="68"/>
      <c r="E1091" s="67"/>
      <c r="F1091" s="67"/>
      <c r="G1091" s="67"/>
    </row>
    <row r="1092" spans="3:7" x14ac:dyDescent="0.3">
      <c r="C1092" s="68"/>
      <c r="D1092" s="68"/>
      <c r="E1092" s="67"/>
      <c r="F1092" s="67"/>
      <c r="G1092" s="67"/>
    </row>
    <row r="1093" spans="3:7" x14ac:dyDescent="0.3">
      <c r="C1093" s="68"/>
      <c r="D1093" s="68"/>
      <c r="E1093" s="67"/>
      <c r="F1093" s="67"/>
      <c r="G1093" s="67"/>
    </row>
    <row r="1094" spans="3:7" x14ac:dyDescent="0.3">
      <c r="C1094" s="68"/>
      <c r="D1094" s="68"/>
      <c r="E1094" s="67"/>
      <c r="F1094" s="67"/>
      <c r="G1094" s="67"/>
    </row>
    <row r="1095" spans="3:7" x14ac:dyDescent="0.3">
      <c r="C1095" s="68"/>
      <c r="D1095" s="68"/>
      <c r="E1095" s="67"/>
      <c r="F1095" s="67"/>
      <c r="G1095" s="67"/>
    </row>
    <row r="1096" spans="3:7" x14ac:dyDescent="0.3">
      <c r="C1096" s="68"/>
      <c r="D1096" s="68"/>
      <c r="E1096" s="67"/>
      <c r="F1096" s="67"/>
      <c r="G1096" s="67"/>
    </row>
    <row r="1097" spans="3:7" x14ac:dyDescent="0.3">
      <c r="C1097" s="68"/>
      <c r="D1097" s="68"/>
      <c r="E1097" s="67"/>
      <c r="F1097" s="67"/>
      <c r="G1097" s="67"/>
    </row>
    <row r="1098" spans="3:7" x14ac:dyDescent="0.3">
      <c r="C1098" s="68"/>
      <c r="D1098" s="68"/>
      <c r="E1098" s="67"/>
      <c r="F1098" s="67"/>
      <c r="G1098" s="67"/>
    </row>
    <row r="1099" spans="3:7" x14ac:dyDescent="0.3">
      <c r="C1099" s="68"/>
      <c r="D1099" s="68"/>
      <c r="E1099" s="67"/>
      <c r="F1099" s="67"/>
      <c r="G1099" s="67"/>
    </row>
    <row r="1100" spans="3:7" x14ac:dyDescent="0.3">
      <c r="C1100" s="68"/>
      <c r="D1100" s="68"/>
      <c r="E1100" s="67"/>
      <c r="F1100" s="67"/>
      <c r="G1100" s="67"/>
    </row>
    <row r="1101" spans="3:7" x14ac:dyDescent="0.3">
      <c r="C1101" s="68"/>
      <c r="D1101" s="68"/>
      <c r="E1101" s="67"/>
      <c r="F1101" s="67"/>
      <c r="G1101" s="67"/>
    </row>
    <row r="1102" spans="3:7" x14ac:dyDescent="0.3">
      <c r="C1102" s="68"/>
      <c r="D1102" s="68"/>
      <c r="E1102" s="67"/>
      <c r="F1102" s="67"/>
      <c r="G1102" s="67"/>
    </row>
    <row r="1103" spans="3:7" x14ac:dyDescent="0.3">
      <c r="C1103" s="68"/>
      <c r="D1103" s="68"/>
      <c r="E1103" s="67"/>
      <c r="F1103" s="67"/>
      <c r="G1103" s="67"/>
    </row>
    <row r="1104" spans="3:7" x14ac:dyDescent="0.3">
      <c r="C1104" s="68"/>
      <c r="D1104" s="68"/>
      <c r="E1104" s="67"/>
      <c r="F1104" s="67"/>
      <c r="G1104" s="67"/>
    </row>
    <row r="1105" spans="3:7" x14ac:dyDescent="0.3">
      <c r="C1105" s="68"/>
      <c r="D1105" s="68"/>
      <c r="E1105" s="67"/>
      <c r="F1105" s="67"/>
      <c r="G1105" s="67"/>
    </row>
    <row r="1106" spans="3:7" x14ac:dyDescent="0.3">
      <c r="C1106" s="68"/>
      <c r="D1106" s="68"/>
      <c r="E1106" s="67"/>
      <c r="F1106" s="67"/>
      <c r="G1106" s="67"/>
    </row>
    <row r="1107" spans="3:7" x14ac:dyDescent="0.3">
      <c r="C1107" s="68"/>
      <c r="D1107" s="68"/>
      <c r="E1107" s="67"/>
      <c r="F1107" s="67"/>
      <c r="G1107" s="67"/>
    </row>
    <row r="1108" spans="3:7" x14ac:dyDescent="0.3">
      <c r="C1108" s="68"/>
      <c r="D1108" s="68"/>
      <c r="E1108" s="67"/>
      <c r="F1108" s="67"/>
      <c r="G1108" s="67"/>
    </row>
    <row r="1109" spans="3:7" x14ac:dyDescent="0.3">
      <c r="C1109" s="68"/>
      <c r="D1109" s="68"/>
      <c r="E1109" s="67"/>
      <c r="F1109" s="67"/>
      <c r="G1109" s="67"/>
    </row>
    <row r="1110" spans="3:7" x14ac:dyDescent="0.3">
      <c r="C1110" s="68"/>
      <c r="D1110" s="68"/>
      <c r="E1110" s="67"/>
      <c r="F1110" s="67"/>
      <c r="G1110" s="67"/>
    </row>
    <row r="1111" spans="3:7" x14ac:dyDescent="0.3">
      <c r="C1111" s="68"/>
      <c r="D1111" s="68"/>
      <c r="E1111" s="67"/>
      <c r="F1111" s="67"/>
      <c r="G1111" s="67"/>
    </row>
    <row r="1112" spans="3:7" x14ac:dyDescent="0.3">
      <c r="C1112" s="68"/>
      <c r="D1112" s="68"/>
      <c r="E1112" s="67"/>
      <c r="F1112" s="67"/>
      <c r="G1112" s="67"/>
    </row>
    <row r="1113" spans="3:7" x14ac:dyDescent="0.3">
      <c r="C1113" s="68"/>
      <c r="D1113" s="68"/>
      <c r="E1113" s="67"/>
      <c r="F1113" s="67"/>
      <c r="G1113" s="67"/>
    </row>
    <row r="1114" spans="3:7" x14ac:dyDescent="0.3">
      <c r="C1114" s="68"/>
      <c r="D1114" s="68"/>
      <c r="E1114" s="67"/>
      <c r="F1114" s="67"/>
      <c r="G1114" s="67"/>
    </row>
    <row r="1115" spans="3:7" x14ac:dyDescent="0.3">
      <c r="C1115" s="68"/>
      <c r="D1115" s="68"/>
      <c r="E1115" s="67"/>
      <c r="F1115" s="67"/>
      <c r="G1115" s="67"/>
    </row>
    <row r="1116" spans="3:7" x14ac:dyDescent="0.3">
      <c r="C1116" s="68"/>
      <c r="D1116" s="68"/>
      <c r="E1116" s="67"/>
      <c r="F1116" s="67"/>
      <c r="G1116" s="67"/>
    </row>
    <row r="1117" spans="3:7" x14ac:dyDescent="0.3">
      <c r="C1117" s="68"/>
      <c r="D1117" s="68"/>
      <c r="E1117" s="67"/>
      <c r="F1117" s="67"/>
      <c r="G1117" s="67"/>
    </row>
    <row r="1118" spans="3:7" x14ac:dyDescent="0.3">
      <c r="C1118" s="68"/>
      <c r="D1118" s="68"/>
      <c r="E1118" s="67"/>
      <c r="F1118" s="67"/>
      <c r="G1118" s="67"/>
    </row>
    <row r="1119" spans="3:7" x14ac:dyDescent="0.3">
      <c r="C1119" s="68"/>
      <c r="D1119" s="68"/>
      <c r="E1119" s="67"/>
      <c r="F1119" s="67"/>
      <c r="G1119" s="67"/>
    </row>
    <row r="1120" spans="3:7" x14ac:dyDescent="0.3">
      <c r="C1120" s="68"/>
      <c r="D1120" s="68"/>
      <c r="E1120" s="67"/>
      <c r="F1120" s="67"/>
      <c r="G1120" s="67"/>
    </row>
    <row r="1121" spans="3:7" x14ac:dyDescent="0.3">
      <c r="C1121" s="68"/>
      <c r="D1121" s="68"/>
      <c r="E1121" s="67"/>
      <c r="F1121" s="67"/>
      <c r="G1121" s="67"/>
    </row>
    <row r="1122" spans="3:7" x14ac:dyDescent="0.3">
      <c r="C1122" s="68"/>
      <c r="D1122" s="68"/>
      <c r="E1122" s="67"/>
      <c r="F1122" s="67"/>
      <c r="G1122" s="67"/>
    </row>
    <row r="1123" spans="3:7" x14ac:dyDescent="0.3">
      <c r="C1123" s="68"/>
      <c r="D1123" s="68"/>
      <c r="E1123" s="67"/>
      <c r="F1123" s="67"/>
      <c r="G1123" s="67"/>
    </row>
    <row r="1124" spans="3:7" x14ac:dyDescent="0.3">
      <c r="C1124" s="68"/>
      <c r="D1124" s="68"/>
      <c r="E1124" s="67"/>
      <c r="F1124" s="67"/>
      <c r="G1124" s="67"/>
    </row>
    <row r="1125" spans="3:7" x14ac:dyDescent="0.3">
      <c r="C1125" s="68"/>
      <c r="D1125" s="68"/>
      <c r="E1125" s="67"/>
      <c r="F1125" s="67"/>
      <c r="G1125" s="67"/>
    </row>
    <row r="1126" spans="3:7" x14ac:dyDescent="0.3">
      <c r="C1126" s="68"/>
      <c r="D1126" s="68"/>
      <c r="E1126" s="67"/>
      <c r="F1126" s="67"/>
      <c r="G1126" s="67"/>
    </row>
    <row r="1127" spans="3:7" x14ac:dyDescent="0.3">
      <c r="C1127" s="68"/>
      <c r="D1127" s="68"/>
      <c r="E1127" s="67"/>
      <c r="F1127" s="67"/>
      <c r="G1127" s="67"/>
    </row>
    <row r="1128" spans="3:7" x14ac:dyDescent="0.3">
      <c r="C1128" s="68"/>
      <c r="D1128" s="68"/>
      <c r="E1128" s="67"/>
      <c r="F1128" s="67"/>
      <c r="G1128" s="67"/>
    </row>
    <row r="1129" spans="3:7" x14ac:dyDescent="0.3">
      <c r="C1129" s="68"/>
      <c r="D1129" s="68"/>
      <c r="E1129" s="67"/>
      <c r="F1129" s="67"/>
      <c r="G1129" s="67"/>
    </row>
    <row r="1130" spans="3:7" x14ac:dyDescent="0.3">
      <c r="C1130" s="68"/>
      <c r="D1130" s="68"/>
      <c r="E1130" s="67"/>
      <c r="F1130" s="67"/>
      <c r="G1130" s="67"/>
    </row>
    <row r="1131" spans="3:7" x14ac:dyDescent="0.3">
      <c r="C1131" s="68"/>
      <c r="D1131" s="68"/>
      <c r="E1131" s="67"/>
      <c r="F1131" s="67"/>
      <c r="G1131" s="67"/>
    </row>
    <row r="1132" spans="3:7" x14ac:dyDescent="0.3">
      <c r="C1132" s="68"/>
      <c r="D1132" s="68"/>
      <c r="E1132" s="67"/>
      <c r="F1132" s="67"/>
      <c r="G1132" s="67"/>
    </row>
    <row r="1133" spans="3:7" x14ac:dyDescent="0.3">
      <c r="C1133" s="68"/>
      <c r="D1133" s="68"/>
      <c r="E1133" s="67"/>
      <c r="F1133" s="67"/>
      <c r="G1133" s="67"/>
    </row>
    <row r="1134" spans="3:7" x14ac:dyDescent="0.3">
      <c r="C1134" s="68"/>
      <c r="D1134" s="68"/>
      <c r="E1134" s="67"/>
      <c r="F1134" s="67"/>
      <c r="G1134" s="67"/>
    </row>
    <row r="1135" spans="3:7" x14ac:dyDescent="0.3">
      <c r="C1135" s="68"/>
      <c r="D1135" s="68"/>
      <c r="E1135" s="67"/>
      <c r="F1135" s="67"/>
      <c r="G1135" s="67"/>
    </row>
    <row r="1136" spans="3:7" x14ac:dyDescent="0.3">
      <c r="C1136" s="68"/>
      <c r="D1136" s="68"/>
      <c r="E1136" s="67"/>
      <c r="F1136" s="67"/>
      <c r="G1136" s="67"/>
    </row>
    <row r="1137" spans="3:7" x14ac:dyDescent="0.3">
      <c r="C1137" s="68"/>
      <c r="D1137" s="68"/>
      <c r="E1137" s="67"/>
      <c r="F1137" s="67"/>
      <c r="G1137" s="67"/>
    </row>
    <row r="1138" spans="3:7" x14ac:dyDescent="0.3">
      <c r="C1138" s="68"/>
      <c r="D1138" s="68"/>
      <c r="E1138" s="67"/>
      <c r="F1138" s="67"/>
      <c r="G1138" s="67"/>
    </row>
    <row r="1139" spans="3:7" x14ac:dyDescent="0.3">
      <c r="C1139" s="68"/>
      <c r="D1139" s="68"/>
      <c r="E1139" s="67"/>
      <c r="F1139" s="67"/>
      <c r="G1139" s="67"/>
    </row>
    <row r="1140" spans="3:7" x14ac:dyDescent="0.3">
      <c r="C1140" s="68"/>
      <c r="D1140" s="68"/>
      <c r="E1140" s="67"/>
      <c r="F1140" s="67"/>
      <c r="G1140" s="67"/>
    </row>
    <row r="1141" spans="3:7" x14ac:dyDescent="0.3">
      <c r="C1141" s="68"/>
      <c r="D1141" s="68"/>
      <c r="E1141" s="67"/>
      <c r="F1141" s="67"/>
      <c r="G1141" s="67"/>
    </row>
    <row r="1142" spans="3:7" x14ac:dyDescent="0.3">
      <c r="C1142" s="68"/>
      <c r="D1142" s="68"/>
      <c r="E1142" s="67"/>
      <c r="F1142" s="67"/>
      <c r="G1142" s="67"/>
    </row>
    <row r="1143" spans="3:7" x14ac:dyDescent="0.3">
      <c r="C1143" s="68"/>
      <c r="D1143" s="68"/>
      <c r="E1143" s="67"/>
      <c r="F1143" s="67"/>
      <c r="G1143" s="67"/>
    </row>
    <row r="1144" spans="3:7" x14ac:dyDescent="0.3">
      <c r="C1144" s="68"/>
      <c r="D1144" s="68"/>
      <c r="E1144" s="67"/>
      <c r="F1144" s="67"/>
      <c r="G1144" s="67"/>
    </row>
    <row r="1145" spans="3:7" x14ac:dyDescent="0.3">
      <c r="C1145" s="68"/>
      <c r="D1145" s="68"/>
      <c r="E1145" s="67"/>
      <c r="F1145" s="67"/>
      <c r="G1145" s="67"/>
    </row>
    <row r="1146" spans="3:7" x14ac:dyDescent="0.3">
      <c r="C1146" s="68"/>
      <c r="D1146" s="68"/>
      <c r="E1146" s="67"/>
      <c r="F1146" s="67"/>
      <c r="G1146" s="67"/>
    </row>
    <row r="1147" spans="3:7" x14ac:dyDescent="0.3">
      <c r="C1147" s="68"/>
      <c r="D1147" s="68"/>
      <c r="E1147" s="67"/>
      <c r="F1147" s="67"/>
      <c r="G1147" s="67"/>
    </row>
    <row r="1148" spans="3:7" x14ac:dyDescent="0.3">
      <c r="C1148" s="68"/>
      <c r="D1148" s="68"/>
      <c r="E1148" s="67"/>
      <c r="F1148" s="67"/>
      <c r="G1148" s="67"/>
    </row>
    <row r="1149" spans="3:7" x14ac:dyDescent="0.3">
      <c r="C1149" s="68"/>
      <c r="D1149" s="68"/>
      <c r="E1149" s="67"/>
      <c r="F1149" s="67"/>
      <c r="G1149" s="67"/>
    </row>
    <row r="1150" spans="3:7" x14ac:dyDescent="0.3">
      <c r="C1150" s="68"/>
      <c r="D1150" s="68"/>
      <c r="E1150" s="67"/>
      <c r="F1150" s="67"/>
      <c r="G1150" s="67"/>
    </row>
    <row r="1151" spans="3:7" x14ac:dyDescent="0.3">
      <c r="C1151" s="68"/>
      <c r="D1151" s="68"/>
      <c r="E1151" s="67"/>
      <c r="F1151" s="67"/>
      <c r="G1151" s="67"/>
    </row>
    <row r="1152" spans="3:7" x14ac:dyDescent="0.3">
      <c r="C1152" s="68"/>
      <c r="D1152" s="68"/>
      <c r="E1152" s="67"/>
      <c r="F1152" s="67"/>
      <c r="G1152" s="67"/>
    </row>
    <row r="1153" spans="3:7" x14ac:dyDescent="0.3">
      <c r="C1153" s="68"/>
      <c r="D1153" s="68"/>
      <c r="E1153" s="67"/>
      <c r="F1153" s="67"/>
      <c r="G1153" s="67"/>
    </row>
    <row r="1154" spans="3:7" x14ac:dyDescent="0.3">
      <c r="C1154" s="68"/>
      <c r="D1154" s="68"/>
      <c r="E1154" s="67"/>
      <c r="F1154" s="67"/>
      <c r="G1154" s="67"/>
    </row>
    <row r="1155" spans="3:7" x14ac:dyDescent="0.3">
      <c r="C1155" s="68"/>
      <c r="D1155" s="68"/>
      <c r="E1155" s="67"/>
      <c r="F1155" s="67"/>
      <c r="G1155" s="67"/>
    </row>
    <row r="1156" spans="3:7" x14ac:dyDescent="0.3">
      <c r="C1156" s="68"/>
      <c r="D1156" s="68"/>
      <c r="E1156" s="67"/>
      <c r="F1156" s="67"/>
      <c r="G1156" s="67"/>
    </row>
    <row r="1157" spans="3:7" x14ac:dyDescent="0.3">
      <c r="C1157" s="68"/>
      <c r="D1157" s="68"/>
      <c r="E1157" s="67"/>
      <c r="F1157" s="67"/>
      <c r="G1157" s="67"/>
    </row>
    <row r="1158" spans="3:7" x14ac:dyDescent="0.3">
      <c r="C1158" s="68"/>
      <c r="D1158" s="68"/>
      <c r="E1158" s="67"/>
      <c r="F1158" s="67"/>
      <c r="G1158" s="67"/>
    </row>
    <row r="1159" spans="3:7" x14ac:dyDescent="0.3">
      <c r="C1159" s="68"/>
      <c r="D1159" s="68"/>
      <c r="E1159" s="67"/>
      <c r="F1159" s="67"/>
      <c r="G1159" s="67"/>
    </row>
    <row r="1160" spans="3:7" x14ac:dyDescent="0.3">
      <c r="C1160" s="68"/>
      <c r="D1160" s="68"/>
      <c r="E1160" s="67"/>
      <c r="F1160" s="67"/>
      <c r="G1160" s="67"/>
    </row>
    <row r="1161" spans="3:7" x14ac:dyDescent="0.3">
      <c r="C1161" s="68"/>
      <c r="D1161" s="68"/>
      <c r="E1161" s="67"/>
      <c r="F1161" s="67"/>
      <c r="G1161" s="67"/>
    </row>
    <row r="1162" spans="3:7" x14ac:dyDescent="0.3">
      <c r="C1162" s="68"/>
      <c r="D1162" s="68"/>
      <c r="E1162" s="67"/>
      <c r="F1162" s="67"/>
      <c r="G1162" s="67"/>
    </row>
    <row r="1163" spans="3:7" x14ac:dyDescent="0.3">
      <c r="C1163" s="68"/>
      <c r="D1163" s="68"/>
      <c r="E1163" s="67"/>
      <c r="F1163" s="67"/>
      <c r="G1163" s="67"/>
    </row>
    <row r="1164" spans="3:7" x14ac:dyDescent="0.3">
      <c r="C1164" s="68"/>
      <c r="D1164" s="68"/>
      <c r="E1164" s="67"/>
      <c r="F1164" s="67"/>
      <c r="G1164" s="67"/>
    </row>
    <row r="1165" spans="3:7" x14ac:dyDescent="0.3">
      <c r="C1165" s="68"/>
      <c r="D1165" s="68"/>
      <c r="E1165" s="67"/>
      <c r="F1165" s="67"/>
      <c r="G1165" s="67"/>
    </row>
    <row r="1166" spans="3:7" x14ac:dyDescent="0.3">
      <c r="C1166" s="68"/>
      <c r="D1166" s="68"/>
      <c r="E1166" s="67"/>
      <c r="F1166" s="67"/>
      <c r="G1166" s="67"/>
    </row>
    <row r="1167" spans="3:7" x14ac:dyDescent="0.3">
      <c r="C1167" s="68"/>
      <c r="D1167" s="68"/>
      <c r="E1167" s="67"/>
      <c r="F1167" s="67"/>
      <c r="G1167" s="67"/>
    </row>
    <row r="1168" spans="3:7" x14ac:dyDescent="0.3">
      <c r="C1168" s="68"/>
      <c r="D1168" s="68"/>
      <c r="E1168" s="67"/>
      <c r="F1168" s="67"/>
      <c r="G1168" s="67"/>
    </row>
    <row r="1169" spans="3:7" x14ac:dyDescent="0.3">
      <c r="C1169" s="68"/>
      <c r="D1169" s="68"/>
      <c r="E1169" s="67"/>
      <c r="F1169" s="67"/>
      <c r="G1169" s="67"/>
    </row>
    <row r="1170" spans="3:7" x14ac:dyDescent="0.3">
      <c r="C1170" s="68"/>
      <c r="D1170" s="68"/>
      <c r="E1170" s="67"/>
      <c r="F1170" s="67"/>
      <c r="G1170" s="67"/>
    </row>
    <row r="1171" spans="3:7" x14ac:dyDescent="0.3">
      <c r="C1171" s="68"/>
      <c r="D1171" s="68"/>
      <c r="E1171" s="67"/>
      <c r="F1171" s="67"/>
      <c r="G1171" s="67"/>
    </row>
    <row r="1172" spans="3:7" x14ac:dyDescent="0.3">
      <c r="C1172" s="68"/>
      <c r="D1172" s="68"/>
      <c r="E1172" s="67"/>
      <c r="F1172" s="67"/>
      <c r="G1172" s="67"/>
    </row>
    <row r="1173" spans="3:7" x14ac:dyDescent="0.3">
      <c r="C1173" s="68"/>
      <c r="D1173" s="68"/>
      <c r="E1173" s="67"/>
      <c r="F1173" s="67"/>
      <c r="G1173" s="67"/>
    </row>
    <row r="1174" spans="3:7" x14ac:dyDescent="0.3">
      <c r="C1174" s="68"/>
      <c r="D1174" s="68"/>
      <c r="E1174" s="67"/>
      <c r="F1174" s="67"/>
      <c r="G1174" s="67"/>
    </row>
    <row r="1175" spans="3:7" x14ac:dyDescent="0.3">
      <c r="C1175" s="68"/>
      <c r="D1175" s="68"/>
      <c r="E1175" s="67"/>
      <c r="F1175" s="67"/>
      <c r="G1175" s="67"/>
    </row>
    <row r="1176" spans="3:7" x14ac:dyDescent="0.3">
      <c r="C1176" s="68"/>
      <c r="D1176" s="68"/>
      <c r="E1176" s="67"/>
      <c r="F1176" s="67"/>
      <c r="G1176" s="67"/>
    </row>
    <row r="1177" spans="3:7" x14ac:dyDescent="0.3">
      <c r="C1177" s="68"/>
      <c r="D1177" s="68"/>
      <c r="E1177" s="67"/>
      <c r="F1177" s="67"/>
      <c r="G1177" s="67"/>
    </row>
    <row r="1178" spans="3:7" x14ac:dyDescent="0.3">
      <c r="C1178" s="68"/>
      <c r="D1178" s="68"/>
      <c r="E1178" s="67"/>
      <c r="F1178" s="67"/>
      <c r="G1178" s="67"/>
    </row>
    <row r="1179" spans="3:7" x14ac:dyDescent="0.3">
      <c r="C1179" s="68"/>
      <c r="D1179" s="68"/>
      <c r="E1179" s="67"/>
      <c r="F1179" s="67"/>
      <c r="G1179" s="67"/>
    </row>
    <row r="1180" spans="3:7" x14ac:dyDescent="0.3">
      <c r="C1180" s="68"/>
      <c r="D1180" s="68"/>
      <c r="E1180" s="67"/>
      <c r="F1180" s="67"/>
      <c r="G1180" s="67"/>
    </row>
    <row r="1181" spans="3:7" x14ac:dyDescent="0.3">
      <c r="C1181" s="68"/>
      <c r="D1181" s="68"/>
      <c r="E1181" s="67"/>
      <c r="F1181" s="67"/>
      <c r="G1181" s="67"/>
    </row>
    <row r="1182" spans="3:7" x14ac:dyDescent="0.3">
      <c r="C1182" s="68"/>
      <c r="D1182" s="68"/>
      <c r="E1182" s="67"/>
      <c r="F1182" s="67"/>
      <c r="G1182" s="67"/>
    </row>
    <row r="1183" spans="3:7" x14ac:dyDescent="0.3">
      <c r="C1183" s="68"/>
      <c r="D1183" s="68"/>
      <c r="E1183" s="67"/>
      <c r="F1183" s="67"/>
      <c r="G1183" s="67"/>
    </row>
    <row r="1184" spans="3:7" x14ac:dyDescent="0.3">
      <c r="C1184" s="68"/>
      <c r="D1184" s="68"/>
      <c r="E1184" s="67"/>
      <c r="F1184" s="67"/>
      <c r="G1184" s="67"/>
    </row>
    <row r="1185" spans="3:7" x14ac:dyDescent="0.3">
      <c r="C1185" s="68"/>
      <c r="D1185" s="68"/>
      <c r="E1185" s="67"/>
      <c r="F1185" s="67"/>
      <c r="G1185" s="67"/>
    </row>
    <row r="1186" spans="3:7" x14ac:dyDescent="0.3">
      <c r="C1186" s="68"/>
      <c r="D1186" s="68"/>
      <c r="E1186" s="67"/>
      <c r="F1186" s="67"/>
      <c r="G1186" s="67"/>
    </row>
    <row r="1187" spans="3:7" x14ac:dyDescent="0.3">
      <c r="C1187" s="68"/>
      <c r="D1187" s="68"/>
      <c r="E1187" s="67"/>
      <c r="F1187" s="67"/>
      <c r="G1187" s="67"/>
    </row>
    <row r="1188" spans="3:7" x14ac:dyDescent="0.3">
      <c r="C1188" s="68"/>
      <c r="D1188" s="68"/>
      <c r="E1188" s="67"/>
      <c r="F1188" s="67"/>
      <c r="G1188" s="67"/>
    </row>
    <row r="1189" spans="3:7" x14ac:dyDescent="0.3">
      <c r="C1189" s="68"/>
      <c r="D1189" s="68"/>
      <c r="E1189" s="67"/>
      <c r="F1189" s="67"/>
      <c r="G1189" s="67"/>
    </row>
    <row r="1190" spans="3:7" x14ac:dyDescent="0.3">
      <c r="C1190" s="68"/>
      <c r="D1190" s="68"/>
      <c r="E1190" s="67"/>
      <c r="F1190" s="67"/>
      <c r="G1190" s="67"/>
    </row>
    <row r="1191" spans="3:7" x14ac:dyDescent="0.3">
      <c r="C1191" s="68"/>
      <c r="D1191" s="68"/>
      <c r="E1191" s="67"/>
      <c r="F1191" s="67"/>
      <c r="G1191" s="67"/>
    </row>
    <row r="1192" spans="3:7" x14ac:dyDescent="0.3">
      <c r="C1192" s="68"/>
      <c r="D1192" s="68"/>
      <c r="E1192" s="67"/>
      <c r="F1192" s="67"/>
      <c r="G1192" s="67"/>
    </row>
    <row r="1193" spans="3:7" x14ac:dyDescent="0.3">
      <c r="C1193" s="68"/>
      <c r="D1193" s="68"/>
      <c r="E1193" s="67"/>
      <c r="F1193" s="67"/>
      <c r="G1193" s="67"/>
    </row>
    <row r="1194" spans="3:7" x14ac:dyDescent="0.3">
      <c r="C1194" s="68"/>
      <c r="D1194" s="68"/>
      <c r="E1194" s="67"/>
      <c r="F1194" s="67"/>
      <c r="G1194" s="67"/>
    </row>
    <row r="1195" spans="3:7" x14ac:dyDescent="0.3">
      <c r="C1195" s="68"/>
      <c r="D1195" s="68"/>
      <c r="E1195" s="67"/>
      <c r="F1195" s="67"/>
      <c r="G1195" s="67"/>
    </row>
    <row r="1196" spans="3:7" x14ac:dyDescent="0.3">
      <c r="C1196" s="68"/>
      <c r="D1196" s="68"/>
      <c r="E1196" s="67"/>
      <c r="F1196" s="67"/>
      <c r="G1196" s="67"/>
    </row>
    <row r="1197" spans="3:7" x14ac:dyDescent="0.3">
      <c r="C1197" s="68"/>
      <c r="D1197" s="68"/>
      <c r="E1197" s="67"/>
      <c r="F1197" s="67"/>
      <c r="G1197" s="67"/>
    </row>
    <row r="1198" spans="3:7" x14ac:dyDescent="0.3">
      <c r="C1198" s="68"/>
      <c r="D1198" s="68"/>
      <c r="E1198" s="67"/>
      <c r="F1198" s="67"/>
      <c r="G1198" s="67"/>
    </row>
    <row r="1199" spans="3:7" x14ac:dyDescent="0.3">
      <c r="C1199" s="68"/>
      <c r="D1199" s="68"/>
      <c r="E1199" s="67"/>
      <c r="F1199" s="67"/>
      <c r="G1199" s="67"/>
    </row>
    <row r="1200" spans="3:7" x14ac:dyDescent="0.3">
      <c r="C1200" s="68"/>
      <c r="D1200" s="68"/>
      <c r="E1200" s="67"/>
      <c r="F1200" s="67"/>
      <c r="G1200" s="67"/>
    </row>
    <row r="1201" spans="3:7" x14ac:dyDescent="0.3">
      <c r="C1201" s="68"/>
      <c r="D1201" s="68"/>
      <c r="E1201" s="67"/>
      <c r="F1201" s="67"/>
      <c r="G1201" s="67"/>
    </row>
    <row r="1202" spans="3:7" x14ac:dyDescent="0.3">
      <c r="C1202" s="68"/>
      <c r="D1202" s="68"/>
      <c r="E1202" s="67"/>
      <c r="F1202" s="67"/>
      <c r="G1202" s="67"/>
    </row>
    <row r="1203" spans="3:7" x14ac:dyDescent="0.3">
      <c r="C1203" s="68"/>
      <c r="D1203" s="68"/>
      <c r="E1203" s="67"/>
      <c r="F1203" s="67"/>
      <c r="G1203" s="67"/>
    </row>
    <row r="1204" spans="3:7" x14ac:dyDescent="0.3">
      <c r="C1204" s="68"/>
      <c r="D1204" s="68"/>
      <c r="E1204" s="67"/>
      <c r="F1204" s="67"/>
      <c r="G1204" s="67"/>
    </row>
    <row r="1205" spans="3:7" x14ac:dyDescent="0.3">
      <c r="C1205" s="68"/>
      <c r="D1205" s="68"/>
      <c r="E1205" s="67"/>
      <c r="F1205" s="67"/>
      <c r="G1205" s="67"/>
    </row>
    <row r="1206" spans="3:7" x14ac:dyDescent="0.3">
      <c r="C1206" s="68"/>
      <c r="D1206" s="68"/>
      <c r="E1206" s="67"/>
      <c r="F1206" s="67"/>
      <c r="G1206" s="67"/>
    </row>
    <row r="1207" spans="3:7" x14ac:dyDescent="0.3">
      <c r="C1207" s="68"/>
      <c r="D1207" s="68"/>
      <c r="E1207" s="67"/>
      <c r="F1207" s="67"/>
      <c r="G1207" s="67"/>
    </row>
    <row r="1208" spans="3:7" x14ac:dyDescent="0.3">
      <c r="C1208" s="68"/>
      <c r="D1208" s="68"/>
      <c r="E1208" s="67"/>
      <c r="F1208" s="67"/>
      <c r="G1208" s="67"/>
    </row>
    <row r="1209" spans="3:7" x14ac:dyDescent="0.3">
      <c r="C1209" s="68"/>
      <c r="D1209" s="68"/>
      <c r="E1209" s="67"/>
      <c r="F1209" s="67"/>
      <c r="G1209" s="67"/>
    </row>
    <row r="1210" spans="3:7" x14ac:dyDescent="0.3">
      <c r="C1210" s="68"/>
      <c r="D1210" s="68"/>
      <c r="E1210" s="67"/>
      <c r="F1210" s="67"/>
      <c r="G1210" s="67"/>
    </row>
    <row r="1211" spans="3:7" x14ac:dyDescent="0.3">
      <c r="C1211" s="68"/>
      <c r="D1211" s="68"/>
      <c r="E1211" s="67"/>
      <c r="F1211" s="67"/>
      <c r="G1211" s="67"/>
    </row>
    <row r="1212" spans="3:7" x14ac:dyDescent="0.3">
      <c r="C1212" s="68"/>
      <c r="D1212" s="68"/>
      <c r="E1212" s="67"/>
      <c r="F1212" s="67"/>
      <c r="G1212" s="67"/>
    </row>
    <row r="1213" spans="3:7" x14ac:dyDescent="0.3">
      <c r="C1213" s="68"/>
      <c r="D1213" s="68"/>
      <c r="E1213" s="67"/>
      <c r="F1213" s="67"/>
      <c r="G1213" s="67"/>
    </row>
    <row r="1214" spans="3:7" x14ac:dyDescent="0.3">
      <c r="C1214" s="68"/>
      <c r="D1214" s="68"/>
      <c r="E1214" s="67"/>
      <c r="F1214" s="67"/>
      <c r="G1214" s="67"/>
    </row>
    <row r="1215" spans="3:7" x14ac:dyDescent="0.3">
      <c r="C1215" s="68"/>
      <c r="D1215" s="68"/>
      <c r="E1215" s="67"/>
      <c r="F1215" s="67"/>
      <c r="G1215" s="67"/>
    </row>
    <row r="1216" spans="3:7" x14ac:dyDescent="0.3">
      <c r="C1216" s="68"/>
      <c r="D1216" s="68"/>
      <c r="E1216" s="67"/>
      <c r="F1216" s="67"/>
      <c r="G1216" s="67"/>
    </row>
    <row r="1217" spans="3:7" x14ac:dyDescent="0.3">
      <c r="C1217" s="68"/>
      <c r="D1217" s="68"/>
      <c r="E1217" s="67"/>
      <c r="F1217" s="67"/>
      <c r="G1217" s="67"/>
    </row>
    <row r="1218" spans="3:7" x14ac:dyDescent="0.3">
      <c r="C1218" s="68"/>
      <c r="D1218" s="68"/>
      <c r="E1218" s="67"/>
      <c r="F1218" s="67"/>
      <c r="G1218" s="67"/>
    </row>
    <row r="1219" spans="3:7" x14ac:dyDescent="0.3">
      <c r="C1219" s="68"/>
      <c r="D1219" s="68"/>
      <c r="E1219" s="67"/>
      <c r="F1219" s="67"/>
      <c r="G1219" s="67"/>
    </row>
    <row r="1220" spans="3:7" x14ac:dyDescent="0.3">
      <c r="C1220" s="68"/>
      <c r="D1220" s="68"/>
      <c r="E1220" s="67"/>
      <c r="F1220" s="67"/>
      <c r="G1220" s="67"/>
    </row>
    <row r="1221" spans="3:7" x14ac:dyDescent="0.3">
      <c r="C1221" s="68"/>
      <c r="D1221" s="68"/>
      <c r="E1221" s="67"/>
      <c r="F1221" s="67"/>
      <c r="G1221" s="67"/>
    </row>
    <row r="1222" spans="3:7" x14ac:dyDescent="0.3">
      <c r="C1222" s="68"/>
      <c r="D1222" s="68"/>
      <c r="E1222" s="67"/>
      <c r="F1222" s="67"/>
      <c r="G1222" s="67"/>
    </row>
    <row r="1223" spans="3:7" x14ac:dyDescent="0.3">
      <c r="C1223" s="68"/>
      <c r="D1223" s="68"/>
      <c r="E1223" s="67"/>
      <c r="F1223" s="67"/>
      <c r="G1223" s="67"/>
    </row>
    <row r="1224" spans="3:7" x14ac:dyDescent="0.3">
      <c r="C1224" s="68"/>
      <c r="D1224" s="68"/>
      <c r="E1224" s="67"/>
      <c r="F1224" s="67"/>
      <c r="G1224" s="67"/>
    </row>
    <row r="1225" spans="3:7" x14ac:dyDescent="0.3">
      <c r="C1225" s="68"/>
      <c r="D1225" s="68"/>
      <c r="E1225" s="67"/>
      <c r="F1225" s="67"/>
      <c r="G1225" s="67"/>
    </row>
    <row r="1226" spans="3:7" x14ac:dyDescent="0.3">
      <c r="C1226" s="68"/>
      <c r="D1226" s="68"/>
      <c r="E1226" s="67"/>
      <c r="F1226" s="67"/>
      <c r="G1226" s="67"/>
    </row>
    <row r="1227" spans="3:7" x14ac:dyDescent="0.3">
      <c r="C1227" s="68"/>
      <c r="D1227" s="68"/>
      <c r="E1227" s="67"/>
      <c r="F1227" s="67"/>
      <c r="G1227" s="67"/>
    </row>
    <row r="1228" spans="3:7" x14ac:dyDescent="0.3">
      <c r="C1228" s="68"/>
      <c r="D1228" s="68"/>
      <c r="E1228" s="67"/>
      <c r="F1228" s="67"/>
      <c r="G1228" s="67"/>
    </row>
    <row r="1229" spans="3:7" x14ac:dyDescent="0.3">
      <c r="C1229" s="68"/>
      <c r="D1229" s="68"/>
      <c r="E1229" s="67"/>
      <c r="F1229" s="67"/>
      <c r="G1229" s="67"/>
    </row>
    <row r="1230" spans="3:7" x14ac:dyDescent="0.3">
      <c r="C1230" s="68"/>
      <c r="D1230" s="68"/>
      <c r="E1230" s="67"/>
      <c r="F1230" s="67"/>
      <c r="G1230" s="67"/>
    </row>
    <row r="1231" spans="3:7" x14ac:dyDescent="0.3">
      <c r="C1231" s="68"/>
      <c r="D1231" s="68"/>
      <c r="E1231" s="67"/>
      <c r="F1231" s="67"/>
      <c r="G1231" s="67"/>
    </row>
    <row r="1232" spans="3:7" x14ac:dyDescent="0.3">
      <c r="C1232" s="68"/>
      <c r="D1232" s="68"/>
      <c r="E1232" s="67"/>
      <c r="F1232" s="67"/>
      <c r="G1232" s="67"/>
    </row>
    <row r="1233" spans="3:7" x14ac:dyDescent="0.3">
      <c r="C1233" s="68"/>
      <c r="D1233" s="68"/>
      <c r="E1233" s="67"/>
      <c r="F1233" s="67"/>
      <c r="G1233" s="67"/>
    </row>
    <row r="1234" spans="3:7" x14ac:dyDescent="0.3">
      <c r="C1234" s="68"/>
      <c r="D1234" s="68"/>
      <c r="E1234" s="67"/>
      <c r="F1234" s="67"/>
      <c r="G1234" s="67"/>
    </row>
    <row r="1235" spans="3:7" x14ac:dyDescent="0.3">
      <c r="C1235" s="68"/>
      <c r="D1235" s="68"/>
      <c r="E1235" s="67"/>
      <c r="F1235" s="67"/>
      <c r="G1235" s="67"/>
    </row>
    <row r="1236" spans="3:7" x14ac:dyDescent="0.3">
      <c r="C1236" s="68"/>
      <c r="D1236" s="68"/>
      <c r="E1236" s="67"/>
      <c r="F1236" s="67"/>
      <c r="G1236" s="67"/>
    </row>
    <row r="1237" spans="3:7" x14ac:dyDescent="0.3">
      <c r="C1237" s="68"/>
      <c r="D1237" s="68"/>
      <c r="E1237" s="67"/>
      <c r="F1237" s="67"/>
      <c r="G1237" s="67"/>
    </row>
    <row r="1238" spans="3:7" x14ac:dyDescent="0.3">
      <c r="C1238" s="68"/>
      <c r="D1238" s="68"/>
      <c r="E1238" s="67"/>
      <c r="F1238" s="67"/>
      <c r="G1238" s="67"/>
    </row>
    <row r="1239" spans="3:7" x14ac:dyDescent="0.3">
      <c r="C1239" s="68"/>
      <c r="D1239" s="68"/>
      <c r="E1239" s="67"/>
      <c r="F1239" s="67"/>
      <c r="G1239" s="67"/>
    </row>
    <row r="1240" spans="3:7" x14ac:dyDescent="0.3">
      <c r="C1240" s="68"/>
      <c r="D1240" s="68"/>
      <c r="E1240" s="67"/>
      <c r="F1240" s="67"/>
      <c r="G1240" s="67"/>
    </row>
    <row r="1241" spans="3:7" x14ac:dyDescent="0.3">
      <c r="C1241" s="68"/>
      <c r="D1241" s="68"/>
      <c r="E1241" s="67"/>
      <c r="F1241" s="67"/>
      <c r="G1241" s="67"/>
    </row>
    <row r="1242" spans="3:7" x14ac:dyDescent="0.3">
      <c r="C1242" s="68"/>
      <c r="D1242" s="68"/>
      <c r="E1242" s="67"/>
      <c r="F1242" s="67"/>
      <c r="G1242" s="67"/>
    </row>
    <row r="1243" spans="3:7" x14ac:dyDescent="0.3">
      <c r="C1243" s="68"/>
      <c r="D1243" s="68"/>
      <c r="E1243" s="67"/>
      <c r="F1243" s="67"/>
      <c r="G1243" s="67"/>
    </row>
    <row r="1244" spans="3:7" x14ac:dyDescent="0.3">
      <c r="C1244" s="68"/>
      <c r="D1244" s="68"/>
      <c r="E1244" s="67"/>
      <c r="F1244" s="67"/>
      <c r="G1244" s="67"/>
    </row>
    <row r="1245" spans="3:7" x14ac:dyDescent="0.3">
      <c r="C1245" s="68"/>
      <c r="D1245" s="68"/>
      <c r="E1245" s="67"/>
      <c r="F1245" s="67"/>
      <c r="G1245" s="67"/>
    </row>
    <row r="1246" spans="3:7" x14ac:dyDescent="0.3">
      <c r="C1246" s="68"/>
      <c r="D1246" s="68"/>
      <c r="E1246" s="67"/>
      <c r="F1246" s="67"/>
      <c r="G1246" s="67"/>
    </row>
    <row r="1247" spans="3:7" x14ac:dyDescent="0.3">
      <c r="C1247" s="68"/>
      <c r="D1247" s="68"/>
      <c r="E1247" s="67"/>
      <c r="F1247" s="67"/>
      <c r="G1247" s="67"/>
    </row>
    <row r="1248" spans="3:7" x14ac:dyDescent="0.3">
      <c r="C1248" s="68"/>
      <c r="D1248" s="68"/>
      <c r="E1248" s="67"/>
      <c r="F1248" s="67"/>
      <c r="G1248" s="67"/>
    </row>
    <row r="1249" spans="3:7" x14ac:dyDescent="0.3">
      <c r="C1249" s="68"/>
      <c r="D1249" s="68"/>
      <c r="E1249" s="67"/>
      <c r="F1249" s="67"/>
      <c r="G1249" s="67"/>
    </row>
    <row r="1250" spans="3:7" x14ac:dyDescent="0.3">
      <c r="C1250" s="68"/>
      <c r="D1250" s="68"/>
      <c r="E1250" s="67"/>
      <c r="F1250" s="67"/>
      <c r="G1250" s="67"/>
    </row>
    <row r="1251" spans="3:7" x14ac:dyDescent="0.3">
      <c r="C1251" s="68"/>
      <c r="D1251" s="68"/>
      <c r="E1251" s="67"/>
      <c r="F1251" s="67"/>
      <c r="G1251" s="67"/>
    </row>
    <row r="1252" spans="3:7" x14ac:dyDescent="0.3">
      <c r="C1252" s="68"/>
      <c r="D1252" s="68"/>
      <c r="E1252" s="67"/>
      <c r="F1252" s="67"/>
      <c r="G1252" s="67"/>
    </row>
    <row r="1253" spans="3:7" x14ac:dyDescent="0.3">
      <c r="C1253" s="68"/>
      <c r="D1253" s="68"/>
      <c r="E1253" s="67"/>
      <c r="F1253" s="67"/>
      <c r="G1253" s="67"/>
    </row>
    <row r="1254" spans="3:7" x14ac:dyDescent="0.3">
      <c r="C1254" s="68"/>
      <c r="D1254" s="68"/>
      <c r="E1254" s="67"/>
      <c r="F1254" s="67"/>
      <c r="G1254" s="67"/>
    </row>
    <row r="1255" spans="3:7" x14ac:dyDescent="0.3">
      <c r="C1255" s="68"/>
      <c r="D1255" s="68"/>
      <c r="E1255" s="67"/>
      <c r="F1255" s="67"/>
      <c r="G1255" s="67"/>
    </row>
    <row r="1256" spans="3:7" x14ac:dyDescent="0.3">
      <c r="C1256" s="68"/>
      <c r="D1256" s="68"/>
      <c r="E1256" s="67"/>
      <c r="F1256" s="67"/>
      <c r="G1256" s="67"/>
    </row>
    <row r="1257" spans="3:7" x14ac:dyDescent="0.3">
      <c r="C1257" s="68"/>
      <c r="D1257" s="68"/>
      <c r="E1257" s="67"/>
      <c r="F1257" s="67"/>
      <c r="G1257" s="67"/>
    </row>
    <row r="1258" spans="3:7" x14ac:dyDescent="0.3">
      <c r="C1258" s="68"/>
      <c r="D1258" s="68"/>
      <c r="E1258" s="67"/>
      <c r="F1258" s="67"/>
      <c r="G1258" s="67"/>
    </row>
    <row r="1259" spans="3:7" x14ac:dyDescent="0.3">
      <c r="C1259" s="68"/>
      <c r="D1259" s="68"/>
      <c r="E1259" s="67"/>
      <c r="F1259" s="67"/>
      <c r="G1259" s="67"/>
    </row>
    <row r="1260" spans="3:7" x14ac:dyDescent="0.3">
      <c r="C1260" s="68"/>
      <c r="D1260" s="68"/>
      <c r="E1260" s="67"/>
      <c r="F1260" s="67"/>
      <c r="G1260" s="67"/>
    </row>
    <row r="1261" spans="3:7" x14ac:dyDescent="0.3">
      <c r="C1261" s="68"/>
      <c r="D1261" s="68"/>
      <c r="E1261" s="67"/>
      <c r="F1261" s="67"/>
      <c r="G1261" s="67"/>
    </row>
    <row r="1262" spans="3:7" x14ac:dyDescent="0.3">
      <c r="C1262" s="68"/>
      <c r="D1262" s="68"/>
      <c r="E1262" s="67"/>
      <c r="F1262" s="67"/>
      <c r="G1262" s="67"/>
    </row>
    <row r="1263" spans="3:7" x14ac:dyDescent="0.3">
      <c r="C1263" s="68"/>
      <c r="D1263" s="68"/>
      <c r="E1263" s="67"/>
      <c r="F1263" s="67"/>
      <c r="G1263" s="67"/>
    </row>
    <row r="1264" spans="3:7" x14ac:dyDescent="0.3">
      <c r="C1264" s="68"/>
      <c r="D1264" s="68"/>
      <c r="E1264" s="67"/>
      <c r="F1264" s="67"/>
      <c r="G1264" s="67"/>
    </row>
    <row r="1265" spans="3:7" x14ac:dyDescent="0.3">
      <c r="C1265" s="68"/>
      <c r="D1265" s="68"/>
      <c r="E1265" s="67"/>
      <c r="F1265" s="67"/>
      <c r="G1265" s="67"/>
    </row>
    <row r="1266" spans="3:7" x14ac:dyDescent="0.3">
      <c r="C1266" s="68"/>
      <c r="D1266" s="68"/>
      <c r="E1266" s="67"/>
      <c r="F1266" s="67"/>
      <c r="G1266" s="67"/>
    </row>
    <row r="1267" spans="3:7" x14ac:dyDescent="0.3">
      <c r="C1267" s="68"/>
      <c r="D1267" s="68"/>
      <c r="E1267" s="67"/>
      <c r="F1267" s="67"/>
      <c r="G1267" s="67"/>
    </row>
    <row r="1268" spans="3:7" x14ac:dyDescent="0.3">
      <c r="C1268" s="68"/>
      <c r="D1268" s="68"/>
      <c r="E1268" s="67"/>
      <c r="F1268" s="67"/>
      <c r="G1268" s="67"/>
    </row>
    <row r="1269" spans="3:7" x14ac:dyDescent="0.3">
      <c r="C1269" s="68"/>
      <c r="D1269" s="68"/>
      <c r="E1269" s="67"/>
      <c r="F1269" s="67"/>
      <c r="G1269" s="67"/>
    </row>
    <row r="1270" spans="3:7" x14ac:dyDescent="0.3">
      <c r="C1270" s="68"/>
      <c r="D1270" s="68"/>
      <c r="E1270" s="67"/>
      <c r="F1270" s="67"/>
      <c r="G1270" s="67"/>
    </row>
    <row r="1271" spans="3:7" x14ac:dyDescent="0.3">
      <c r="C1271" s="68"/>
      <c r="D1271" s="68"/>
      <c r="E1271" s="67"/>
      <c r="F1271" s="67"/>
      <c r="G1271" s="67"/>
    </row>
    <row r="1272" spans="3:7" x14ac:dyDescent="0.3">
      <c r="C1272" s="68"/>
      <c r="D1272" s="68"/>
      <c r="E1272" s="67"/>
      <c r="F1272" s="67"/>
      <c r="G1272" s="67"/>
    </row>
    <row r="1273" spans="3:7" x14ac:dyDescent="0.3">
      <c r="C1273" s="68"/>
      <c r="D1273" s="68"/>
      <c r="E1273" s="67"/>
      <c r="F1273" s="67"/>
      <c r="G1273" s="67"/>
    </row>
    <row r="1274" spans="3:7" x14ac:dyDescent="0.3">
      <c r="C1274" s="68"/>
      <c r="D1274" s="68"/>
      <c r="E1274" s="67"/>
      <c r="F1274" s="67"/>
      <c r="G1274" s="67"/>
    </row>
    <row r="1275" spans="3:7" x14ac:dyDescent="0.3">
      <c r="C1275" s="68"/>
      <c r="D1275" s="68"/>
      <c r="E1275" s="67"/>
      <c r="F1275" s="67"/>
      <c r="G1275" s="67"/>
    </row>
    <row r="1276" spans="3:7" x14ac:dyDescent="0.3">
      <c r="C1276" s="68"/>
      <c r="D1276" s="68"/>
      <c r="E1276" s="67"/>
      <c r="F1276" s="67"/>
      <c r="G1276" s="67"/>
    </row>
    <row r="1277" spans="3:7" x14ac:dyDescent="0.3">
      <c r="C1277" s="68"/>
      <c r="D1277" s="68"/>
      <c r="E1277" s="67"/>
      <c r="F1277" s="67"/>
      <c r="G1277" s="67"/>
    </row>
    <row r="1278" spans="3:7" x14ac:dyDescent="0.3">
      <c r="C1278" s="68"/>
      <c r="D1278" s="68"/>
      <c r="E1278" s="67"/>
      <c r="F1278" s="67"/>
      <c r="G1278" s="67"/>
    </row>
    <row r="1279" spans="3:7" x14ac:dyDescent="0.3">
      <c r="C1279" s="68"/>
      <c r="D1279" s="68"/>
      <c r="E1279" s="67"/>
      <c r="F1279" s="67"/>
      <c r="G1279" s="67"/>
    </row>
    <row r="1280" spans="3:7" x14ac:dyDescent="0.3">
      <c r="C1280" s="68"/>
      <c r="D1280" s="68"/>
      <c r="E1280" s="67"/>
      <c r="F1280" s="67"/>
      <c r="G1280" s="67"/>
    </row>
    <row r="1281" spans="3:7" x14ac:dyDescent="0.3">
      <c r="C1281" s="68"/>
      <c r="D1281" s="68"/>
      <c r="E1281" s="67"/>
      <c r="F1281" s="67"/>
      <c r="G1281" s="67"/>
    </row>
    <row r="1282" spans="3:7" x14ac:dyDescent="0.3">
      <c r="C1282" s="68"/>
      <c r="D1282" s="68"/>
      <c r="E1282" s="67"/>
      <c r="F1282" s="67"/>
      <c r="G1282" s="67"/>
    </row>
    <row r="1283" spans="3:7" x14ac:dyDescent="0.3">
      <c r="C1283" s="68"/>
      <c r="D1283" s="68"/>
      <c r="E1283" s="67"/>
      <c r="F1283" s="67"/>
      <c r="G1283" s="67"/>
    </row>
    <row r="1284" spans="3:7" x14ac:dyDescent="0.3">
      <c r="C1284" s="68"/>
      <c r="D1284" s="68"/>
      <c r="E1284" s="67"/>
      <c r="F1284" s="67"/>
      <c r="G1284" s="67"/>
    </row>
    <row r="1285" spans="3:7" x14ac:dyDescent="0.3">
      <c r="C1285" s="68"/>
      <c r="D1285" s="68"/>
      <c r="E1285" s="67"/>
      <c r="F1285" s="67"/>
      <c r="G1285" s="67"/>
    </row>
    <row r="1286" spans="3:7" x14ac:dyDescent="0.3">
      <c r="C1286" s="68"/>
      <c r="D1286" s="68"/>
      <c r="E1286" s="67"/>
      <c r="F1286" s="67"/>
      <c r="G1286" s="67"/>
    </row>
    <row r="1287" spans="3:7" x14ac:dyDescent="0.3">
      <c r="C1287" s="68"/>
      <c r="D1287" s="68"/>
      <c r="E1287" s="67"/>
      <c r="F1287" s="67"/>
      <c r="G1287" s="67"/>
    </row>
    <row r="1288" spans="3:7" x14ac:dyDescent="0.3">
      <c r="C1288" s="68"/>
      <c r="D1288" s="68"/>
      <c r="E1288" s="67"/>
      <c r="F1288" s="67"/>
      <c r="G1288" s="67"/>
    </row>
    <row r="1289" spans="3:7" x14ac:dyDescent="0.3">
      <c r="C1289" s="68"/>
      <c r="D1289" s="68"/>
      <c r="E1289" s="67"/>
      <c r="F1289" s="67"/>
      <c r="G1289" s="67"/>
    </row>
    <row r="1290" spans="3:7" x14ac:dyDescent="0.3">
      <c r="C1290" s="68"/>
      <c r="D1290" s="68"/>
      <c r="E1290" s="67"/>
      <c r="F1290" s="67"/>
      <c r="G1290" s="67"/>
    </row>
    <row r="1291" spans="3:7" x14ac:dyDescent="0.3">
      <c r="C1291" s="68"/>
      <c r="D1291" s="68"/>
      <c r="E1291" s="67"/>
      <c r="F1291" s="67"/>
      <c r="G1291" s="67"/>
    </row>
    <row r="1292" spans="3:7" x14ac:dyDescent="0.3">
      <c r="C1292" s="68"/>
      <c r="D1292" s="68"/>
      <c r="E1292" s="67"/>
      <c r="F1292" s="67"/>
      <c r="G1292" s="67"/>
    </row>
    <row r="1293" spans="3:7" x14ac:dyDescent="0.3">
      <c r="C1293" s="68"/>
      <c r="D1293" s="68"/>
      <c r="E1293" s="67"/>
      <c r="F1293" s="67"/>
      <c r="G1293" s="67"/>
    </row>
    <row r="1294" spans="3:7" x14ac:dyDescent="0.3">
      <c r="C1294" s="68"/>
      <c r="D1294" s="68"/>
      <c r="E1294" s="67"/>
      <c r="F1294" s="67"/>
      <c r="G1294" s="67"/>
    </row>
    <row r="1295" spans="3:7" x14ac:dyDescent="0.3">
      <c r="C1295" s="68"/>
      <c r="D1295" s="68"/>
      <c r="E1295" s="67"/>
      <c r="F1295" s="67"/>
      <c r="G1295" s="67"/>
    </row>
    <row r="1296" spans="3:7" x14ac:dyDescent="0.3">
      <c r="C1296" s="68"/>
      <c r="D1296" s="68"/>
      <c r="E1296" s="67"/>
      <c r="F1296" s="67"/>
      <c r="G1296" s="67"/>
    </row>
    <row r="1297" spans="3:7" x14ac:dyDescent="0.3">
      <c r="C1297" s="68"/>
      <c r="D1297" s="68"/>
      <c r="E1297" s="67"/>
      <c r="F1297" s="67"/>
      <c r="G1297" s="67"/>
    </row>
    <row r="1298" spans="3:7" x14ac:dyDescent="0.3">
      <c r="C1298" s="68"/>
      <c r="D1298" s="68"/>
      <c r="E1298" s="67"/>
      <c r="F1298" s="67"/>
      <c r="G1298" s="67"/>
    </row>
    <row r="1299" spans="3:7" x14ac:dyDescent="0.3">
      <c r="C1299" s="68"/>
      <c r="D1299" s="68"/>
      <c r="E1299" s="67"/>
      <c r="F1299" s="67"/>
      <c r="G1299" s="67"/>
    </row>
    <row r="1300" spans="3:7" x14ac:dyDescent="0.3">
      <c r="C1300" s="68"/>
      <c r="D1300" s="68"/>
      <c r="E1300" s="67"/>
      <c r="F1300" s="67"/>
      <c r="G1300" s="67"/>
    </row>
    <row r="1301" spans="3:7" x14ac:dyDescent="0.3">
      <c r="C1301" s="68"/>
      <c r="D1301" s="68"/>
      <c r="E1301" s="67"/>
      <c r="F1301" s="67"/>
      <c r="G1301" s="67"/>
    </row>
    <row r="1302" spans="3:7" x14ac:dyDescent="0.3">
      <c r="C1302" s="68"/>
      <c r="D1302" s="68"/>
      <c r="E1302" s="67"/>
      <c r="F1302" s="67"/>
      <c r="G1302" s="67"/>
    </row>
    <row r="1303" spans="3:7" x14ac:dyDescent="0.3">
      <c r="C1303" s="68"/>
      <c r="D1303" s="68"/>
      <c r="E1303" s="67"/>
      <c r="F1303" s="67"/>
      <c r="G1303" s="67"/>
    </row>
    <row r="1304" spans="3:7" x14ac:dyDescent="0.3">
      <c r="C1304" s="68"/>
      <c r="D1304" s="68"/>
      <c r="E1304" s="67"/>
      <c r="F1304" s="67"/>
      <c r="G1304" s="67"/>
    </row>
    <row r="1305" spans="3:7" x14ac:dyDescent="0.3">
      <c r="C1305" s="68"/>
      <c r="D1305" s="68"/>
      <c r="E1305" s="67"/>
      <c r="F1305" s="67"/>
      <c r="G1305" s="67"/>
    </row>
    <row r="1306" spans="3:7" x14ac:dyDescent="0.3">
      <c r="C1306" s="68"/>
      <c r="D1306" s="68"/>
      <c r="E1306" s="67"/>
      <c r="F1306" s="67"/>
      <c r="G1306" s="67"/>
    </row>
    <row r="1307" spans="3:7" x14ac:dyDescent="0.3">
      <c r="C1307" s="68"/>
      <c r="D1307" s="68"/>
      <c r="E1307" s="67"/>
      <c r="F1307" s="67"/>
      <c r="G1307" s="67"/>
    </row>
    <row r="1308" spans="3:7" x14ac:dyDescent="0.3">
      <c r="C1308" s="68"/>
      <c r="D1308" s="68"/>
      <c r="E1308" s="67"/>
      <c r="F1308" s="67"/>
      <c r="G1308" s="67"/>
    </row>
    <row r="1309" spans="3:7" x14ac:dyDescent="0.3">
      <c r="C1309" s="68"/>
      <c r="D1309" s="68"/>
      <c r="E1309" s="67"/>
      <c r="F1309" s="67"/>
      <c r="G1309" s="67"/>
    </row>
    <row r="1310" spans="3:7" x14ac:dyDescent="0.3">
      <c r="C1310" s="68"/>
      <c r="D1310" s="68"/>
      <c r="E1310" s="67"/>
      <c r="F1310" s="67"/>
      <c r="G1310" s="67"/>
    </row>
    <row r="1311" spans="3:7" x14ac:dyDescent="0.3">
      <c r="C1311" s="68"/>
      <c r="D1311" s="68"/>
      <c r="E1311" s="67"/>
      <c r="F1311" s="67"/>
      <c r="G1311" s="67"/>
    </row>
    <row r="1312" spans="3:7" x14ac:dyDescent="0.3">
      <c r="C1312" s="68"/>
      <c r="D1312" s="68"/>
      <c r="E1312" s="67"/>
      <c r="F1312" s="67"/>
      <c r="G1312" s="67"/>
    </row>
    <row r="1313" spans="3:7" x14ac:dyDescent="0.3">
      <c r="C1313" s="68"/>
      <c r="D1313" s="68"/>
      <c r="E1313" s="67"/>
      <c r="F1313" s="67"/>
      <c r="G1313" s="67"/>
    </row>
    <row r="1314" spans="3:7" x14ac:dyDescent="0.3">
      <c r="C1314" s="68"/>
      <c r="D1314" s="68"/>
      <c r="E1314" s="67"/>
      <c r="F1314" s="67"/>
      <c r="G1314" s="67"/>
    </row>
    <row r="1315" spans="3:7" x14ac:dyDescent="0.3">
      <c r="C1315" s="68"/>
      <c r="D1315" s="68"/>
      <c r="E1315" s="67"/>
      <c r="F1315" s="67"/>
      <c r="G1315" s="67"/>
    </row>
    <row r="1316" spans="3:7" x14ac:dyDescent="0.3">
      <c r="C1316" s="68"/>
      <c r="D1316" s="68"/>
      <c r="E1316" s="67"/>
      <c r="F1316" s="67"/>
      <c r="G1316" s="67"/>
    </row>
    <row r="1317" spans="3:7" x14ac:dyDescent="0.3">
      <c r="C1317" s="68"/>
      <c r="D1317" s="68"/>
      <c r="E1317" s="67"/>
      <c r="F1317" s="67"/>
      <c r="G1317" s="67"/>
    </row>
    <row r="1318" spans="3:7" x14ac:dyDescent="0.3">
      <c r="C1318" s="68"/>
      <c r="D1318" s="68"/>
      <c r="E1318" s="67"/>
      <c r="F1318" s="67"/>
      <c r="G1318" s="67"/>
    </row>
    <row r="1319" spans="3:7" x14ac:dyDescent="0.3">
      <c r="C1319" s="68"/>
      <c r="D1319" s="68"/>
      <c r="E1319" s="67"/>
      <c r="F1319" s="67"/>
      <c r="G1319" s="67"/>
    </row>
    <row r="1320" spans="3:7" x14ac:dyDescent="0.3">
      <c r="C1320" s="68"/>
      <c r="D1320" s="68"/>
      <c r="E1320" s="67"/>
      <c r="F1320" s="67"/>
      <c r="G1320" s="67"/>
    </row>
    <row r="1321" spans="3:7" x14ac:dyDescent="0.3">
      <c r="C1321" s="68"/>
      <c r="D1321" s="68"/>
      <c r="E1321" s="67"/>
      <c r="F1321" s="67"/>
      <c r="G1321" s="67"/>
    </row>
    <row r="1322" spans="3:7" x14ac:dyDescent="0.3">
      <c r="C1322" s="68"/>
      <c r="D1322" s="68"/>
      <c r="E1322" s="67"/>
      <c r="F1322" s="67"/>
      <c r="G1322" s="67"/>
    </row>
    <row r="1323" spans="3:7" x14ac:dyDescent="0.3">
      <c r="C1323" s="68"/>
      <c r="D1323" s="68"/>
      <c r="E1323" s="67"/>
      <c r="F1323" s="67"/>
      <c r="G1323" s="67"/>
    </row>
    <row r="1324" spans="3:7" x14ac:dyDescent="0.3">
      <c r="C1324" s="68"/>
      <c r="D1324" s="68"/>
      <c r="E1324" s="67"/>
      <c r="F1324" s="67"/>
      <c r="G1324" s="67"/>
    </row>
    <row r="1325" spans="3:7" x14ac:dyDescent="0.3">
      <c r="C1325" s="68"/>
      <c r="D1325" s="68"/>
      <c r="E1325" s="67"/>
      <c r="F1325" s="67"/>
      <c r="G1325" s="67"/>
    </row>
    <row r="1326" spans="3:7" x14ac:dyDescent="0.3">
      <c r="C1326" s="68"/>
      <c r="D1326" s="68"/>
      <c r="E1326" s="67"/>
      <c r="F1326" s="67"/>
      <c r="G1326" s="67"/>
    </row>
    <row r="1327" spans="3:7" x14ac:dyDescent="0.3">
      <c r="C1327" s="68"/>
      <c r="D1327" s="68"/>
      <c r="E1327" s="67"/>
      <c r="F1327" s="67"/>
      <c r="G1327" s="67"/>
    </row>
    <row r="1328" spans="3:7" x14ac:dyDescent="0.3">
      <c r="C1328" s="68"/>
      <c r="D1328" s="68"/>
      <c r="E1328" s="67"/>
      <c r="F1328" s="67"/>
      <c r="G1328" s="67"/>
    </row>
    <row r="1329" spans="3:7" x14ac:dyDescent="0.3">
      <c r="C1329" s="68"/>
      <c r="D1329" s="68"/>
      <c r="E1329" s="67"/>
      <c r="F1329" s="67"/>
      <c r="G1329" s="67"/>
    </row>
    <row r="1330" spans="3:7" x14ac:dyDescent="0.3">
      <c r="C1330" s="68"/>
      <c r="D1330" s="68"/>
      <c r="E1330" s="67"/>
      <c r="F1330" s="67"/>
      <c r="G1330" s="67"/>
    </row>
    <row r="1331" spans="3:7" x14ac:dyDescent="0.3">
      <c r="C1331" s="68"/>
      <c r="D1331" s="68"/>
      <c r="E1331" s="67"/>
      <c r="F1331" s="67"/>
      <c r="G1331" s="67"/>
    </row>
    <row r="1332" spans="3:7" x14ac:dyDescent="0.3">
      <c r="C1332" s="68"/>
      <c r="D1332" s="68"/>
      <c r="E1332" s="67"/>
      <c r="F1332" s="67"/>
      <c r="G1332" s="67"/>
    </row>
    <row r="1333" spans="3:7" x14ac:dyDescent="0.3">
      <c r="C1333" s="68"/>
      <c r="D1333" s="68"/>
      <c r="E1333" s="67"/>
      <c r="F1333" s="67"/>
      <c r="G1333" s="67"/>
    </row>
    <row r="1334" spans="3:7" x14ac:dyDescent="0.3">
      <c r="C1334" s="68"/>
      <c r="D1334" s="68"/>
      <c r="E1334" s="67"/>
      <c r="F1334" s="67"/>
      <c r="G1334" s="67"/>
    </row>
    <row r="1335" spans="3:7" x14ac:dyDescent="0.3">
      <c r="C1335" s="68"/>
      <c r="D1335" s="68"/>
      <c r="E1335" s="67"/>
      <c r="F1335" s="67"/>
      <c r="G1335" s="67"/>
    </row>
    <row r="1336" spans="3:7" x14ac:dyDescent="0.3">
      <c r="C1336" s="68"/>
      <c r="D1336" s="68"/>
      <c r="E1336" s="67"/>
      <c r="F1336" s="67"/>
      <c r="G1336" s="67"/>
    </row>
    <row r="1337" spans="3:7" x14ac:dyDescent="0.3">
      <c r="C1337" s="68"/>
      <c r="D1337" s="68"/>
      <c r="E1337" s="67"/>
      <c r="F1337" s="67"/>
      <c r="G1337" s="67"/>
    </row>
    <row r="1338" spans="3:7" x14ac:dyDescent="0.3">
      <c r="C1338" s="68"/>
      <c r="D1338" s="68"/>
      <c r="E1338" s="67"/>
      <c r="F1338" s="67"/>
      <c r="G1338" s="67"/>
    </row>
    <row r="1339" spans="3:7" x14ac:dyDescent="0.3">
      <c r="C1339" s="68"/>
      <c r="D1339" s="68"/>
      <c r="E1339" s="67"/>
      <c r="F1339" s="67"/>
      <c r="G1339" s="67"/>
    </row>
    <row r="1340" spans="3:7" x14ac:dyDescent="0.3">
      <c r="C1340" s="68"/>
      <c r="D1340" s="68"/>
      <c r="E1340" s="67"/>
      <c r="F1340" s="67"/>
      <c r="G1340" s="67"/>
    </row>
    <row r="1341" spans="3:7" x14ac:dyDescent="0.3">
      <c r="C1341" s="68"/>
      <c r="D1341" s="68"/>
      <c r="E1341" s="67"/>
      <c r="F1341" s="67"/>
      <c r="G1341" s="67"/>
    </row>
    <row r="1342" spans="3:7" x14ac:dyDescent="0.3">
      <c r="C1342" s="68"/>
      <c r="D1342" s="68"/>
      <c r="E1342" s="67"/>
      <c r="F1342" s="67"/>
      <c r="G1342" s="67"/>
    </row>
    <row r="1343" spans="3:7" x14ac:dyDescent="0.3">
      <c r="C1343" s="68"/>
      <c r="D1343" s="68"/>
      <c r="E1343" s="67"/>
      <c r="F1343" s="67"/>
      <c r="G1343" s="67"/>
    </row>
    <row r="1344" spans="3:7" x14ac:dyDescent="0.3">
      <c r="C1344" s="68"/>
      <c r="D1344" s="68"/>
      <c r="E1344" s="67"/>
      <c r="F1344" s="67"/>
      <c r="G1344" s="67"/>
    </row>
    <row r="1345" spans="3:7" x14ac:dyDescent="0.3">
      <c r="C1345" s="68"/>
      <c r="D1345" s="68"/>
      <c r="E1345" s="67"/>
      <c r="F1345" s="67"/>
      <c r="G1345" s="67"/>
    </row>
    <row r="1346" spans="3:7" x14ac:dyDescent="0.3">
      <c r="C1346" s="68"/>
      <c r="D1346" s="68"/>
      <c r="E1346" s="67"/>
      <c r="F1346" s="67"/>
      <c r="G1346" s="67"/>
    </row>
    <row r="1347" spans="3:7" x14ac:dyDescent="0.3">
      <c r="C1347" s="68"/>
      <c r="D1347" s="68"/>
      <c r="E1347" s="67"/>
      <c r="F1347" s="67"/>
      <c r="G1347" s="67"/>
    </row>
    <row r="1348" spans="3:7" x14ac:dyDescent="0.3">
      <c r="C1348" s="68"/>
      <c r="D1348" s="68"/>
      <c r="E1348" s="67"/>
      <c r="F1348" s="67"/>
      <c r="G1348" s="67"/>
    </row>
    <row r="1349" spans="3:7" x14ac:dyDescent="0.3">
      <c r="C1349" s="68"/>
      <c r="D1349" s="68"/>
      <c r="E1349" s="67"/>
      <c r="F1349" s="67"/>
      <c r="G1349" s="67"/>
    </row>
    <row r="1350" spans="3:7" x14ac:dyDescent="0.3">
      <c r="C1350" s="68"/>
      <c r="D1350" s="68"/>
      <c r="E1350" s="67"/>
      <c r="F1350" s="67"/>
      <c r="G1350" s="67"/>
    </row>
    <row r="1351" spans="3:7" x14ac:dyDescent="0.3">
      <c r="C1351" s="68"/>
      <c r="D1351" s="68"/>
      <c r="E1351" s="67"/>
      <c r="F1351" s="67"/>
      <c r="G1351" s="67"/>
    </row>
    <row r="1352" spans="3:7" x14ac:dyDescent="0.3">
      <c r="C1352" s="68"/>
      <c r="D1352" s="68"/>
      <c r="E1352" s="67"/>
      <c r="F1352" s="67"/>
      <c r="G1352" s="67"/>
    </row>
    <row r="1353" spans="3:7" x14ac:dyDescent="0.3">
      <c r="C1353" s="68"/>
      <c r="D1353" s="68"/>
      <c r="E1353" s="67"/>
      <c r="F1353" s="67"/>
      <c r="G1353" s="67"/>
    </row>
    <row r="1354" spans="3:7" x14ac:dyDescent="0.3">
      <c r="C1354" s="68"/>
      <c r="D1354" s="68"/>
      <c r="E1354" s="67"/>
      <c r="F1354" s="67"/>
      <c r="G1354" s="67"/>
    </row>
    <row r="1355" spans="3:7" x14ac:dyDescent="0.3">
      <c r="C1355" s="68"/>
      <c r="D1355" s="68"/>
      <c r="E1355" s="67"/>
      <c r="F1355" s="67"/>
      <c r="G1355" s="67"/>
    </row>
    <row r="1356" spans="3:7" x14ac:dyDescent="0.3">
      <c r="C1356" s="68"/>
      <c r="D1356" s="68"/>
      <c r="E1356" s="67"/>
      <c r="F1356" s="67"/>
      <c r="G1356" s="67"/>
    </row>
    <row r="1357" spans="3:7" x14ac:dyDescent="0.3">
      <c r="C1357" s="68"/>
      <c r="D1357" s="68"/>
      <c r="E1357" s="67"/>
      <c r="F1357" s="67"/>
      <c r="G1357" s="67"/>
    </row>
    <row r="1358" spans="3:7" x14ac:dyDescent="0.3">
      <c r="C1358" s="68"/>
      <c r="D1358" s="68"/>
      <c r="E1358" s="67"/>
      <c r="F1358" s="67"/>
      <c r="G1358" s="67"/>
    </row>
    <row r="1359" spans="3:7" x14ac:dyDescent="0.3">
      <c r="C1359" s="68"/>
      <c r="D1359" s="68"/>
      <c r="E1359" s="67"/>
      <c r="F1359" s="67"/>
      <c r="G1359" s="67"/>
    </row>
    <row r="1360" spans="3:7" x14ac:dyDescent="0.3">
      <c r="C1360" s="68"/>
      <c r="D1360" s="68"/>
      <c r="E1360" s="67"/>
      <c r="F1360" s="67"/>
      <c r="G1360" s="67"/>
    </row>
    <row r="1361" spans="3:7" x14ac:dyDescent="0.3">
      <c r="C1361" s="68"/>
      <c r="D1361" s="68"/>
      <c r="E1361" s="67"/>
      <c r="F1361" s="67"/>
      <c r="G1361" s="67"/>
    </row>
    <row r="1362" spans="3:7" x14ac:dyDescent="0.3">
      <c r="C1362" s="68"/>
      <c r="D1362" s="68"/>
      <c r="E1362" s="67"/>
      <c r="F1362" s="67"/>
      <c r="G1362" s="67"/>
    </row>
    <row r="1363" spans="3:7" x14ac:dyDescent="0.3">
      <c r="C1363" s="68"/>
      <c r="D1363" s="68"/>
      <c r="E1363" s="67"/>
      <c r="F1363" s="67"/>
      <c r="G1363" s="67"/>
    </row>
    <row r="1364" spans="3:7" x14ac:dyDescent="0.3">
      <c r="C1364" s="68"/>
      <c r="D1364" s="68"/>
      <c r="E1364" s="67"/>
      <c r="F1364" s="67"/>
      <c r="G1364" s="67"/>
    </row>
    <row r="1365" spans="3:7" x14ac:dyDescent="0.3">
      <c r="C1365" s="68"/>
      <c r="D1365" s="68"/>
      <c r="E1365" s="67"/>
      <c r="F1365" s="67"/>
      <c r="G1365" s="67"/>
    </row>
    <row r="1366" spans="3:7" x14ac:dyDescent="0.3">
      <c r="C1366" s="68"/>
      <c r="D1366" s="68"/>
      <c r="E1366" s="67"/>
      <c r="F1366" s="67"/>
      <c r="G1366" s="67"/>
    </row>
    <row r="1367" spans="3:7" x14ac:dyDescent="0.3">
      <c r="C1367" s="68"/>
      <c r="D1367" s="68"/>
      <c r="E1367" s="67"/>
      <c r="F1367" s="67"/>
      <c r="G1367" s="67"/>
    </row>
    <row r="1368" spans="3:7" x14ac:dyDescent="0.3">
      <c r="C1368" s="68"/>
      <c r="D1368" s="68"/>
      <c r="E1368" s="67"/>
      <c r="F1368" s="67"/>
      <c r="G1368" s="67"/>
    </row>
    <row r="1369" spans="3:7" x14ac:dyDescent="0.3">
      <c r="C1369" s="68"/>
      <c r="D1369" s="68"/>
      <c r="E1369" s="67"/>
      <c r="F1369" s="67"/>
      <c r="G1369" s="67"/>
    </row>
    <row r="1370" spans="3:7" x14ac:dyDescent="0.3">
      <c r="C1370" s="68"/>
      <c r="D1370" s="68"/>
      <c r="E1370" s="67"/>
      <c r="F1370" s="67"/>
      <c r="G1370" s="67"/>
    </row>
    <row r="1371" spans="3:7" x14ac:dyDescent="0.3">
      <c r="C1371" s="68"/>
      <c r="D1371" s="68"/>
      <c r="E1371" s="67"/>
      <c r="F1371" s="67"/>
      <c r="G1371" s="67"/>
    </row>
    <row r="1372" spans="3:7" x14ac:dyDescent="0.3">
      <c r="C1372" s="68"/>
      <c r="D1372" s="68"/>
      <c r="E1372" s="67"/>
      <c r="F1372" s="67"/>
      <c r="G1372" s="67"/>
    </row>
    <row r="1373" spans="3:7" x14ac:dyDescent="0.3">
      <c r="C1373" s="68"/>
      <c r="D1373" s="68"/>
      <c r="E1373" s="67"/>
      <c r="F1373" s="67"/>
      <c r="G1373" s="67"/>
    </row>
    <row r="1374" spans="3:7" x14ac:dyDescent="0.3">
      <c r="C1374" s="68"/>
      <c r="D1374" s="68"/>
      <c r="E1374" s="67"/>
      <c r="F1374" s="67"/>
      <c r="G1374" s="67"/>
    </row>
    <row r="1375" spans="3:7" x14ac:dyDescent="0.3">
      <c r="C1375" s="68"/>
      <c r="D1375" s="68"/>
      <c r="E1375" s="67"/>
      <c r="F1375" s="67"/>
      <c r="G1375" s="67"/>
    </row>
    <row r="1376" spans="3:7" x14ac:dyDescent="0.3">
      <c r="C1376" s="68"/>
      <c r="D1376" s="68"/>
      <c r="E1376" s="67"/>
      <c r="F1376" s="67"/>
      <c r="G1376" s="67"/>
    </row>
    <row r="1377" spans="3:7" x14ac:dyDescent="0.3">
      <c r="C1377" s="68"/>
      <c r="D1377" s="68"/>
      <c r="E1377" s="67"/>
      <c r="F1377" s="67"/>
      <c r="G1377" s="67"/>
    </row>
    <row r="1378" spans="3:7" x14ac:dyDescent="0.3">
      <c r="C1378" s="68"/>
      <c r="D1378" s="68"/>
      <c r="E1378" s="67"/>
      <c r="F1378" s="67"/>
      <c r="G1378" s="67"/>
    </row>
    <row r="1379" spans="3:7" x14ac:dyDescent="0.3">
      <c r="C1379" s="68"/>
      <c r="D1379" s="68"/>
      <c r="E1379" s="67"/>
      <c r="F1379" s="67"/>
      <c r="G1379" s="67"/>
    </row>
    <row r="1380" spans="3:7" x14ac:dyDescent="0.3">
      <c r="C1380" s="68"/>
      <c r="D1380" s="68"/>
      <c r="E1380" s="67"/>
      <c r="F1380" s="67"/>
      <c r="G1380" s="67"/>
    </row>
    <row r="1381" spans="3:7" x14ac:dyDescent="0.3">
      <c r="C1381" s="68"/>
      <c r="D1381" s="68"/>
      <c r="E1381" s="67"/>
      <c r="F1381" s="67"/>
      <c r="G1381" s="67"/>
    </row>
    <row r="1382" spans="3:7" x14ac:dyDescent="0.3">
      <c r="C1382" s="68"/>
      <c r="D1382" s="68"/>
      <c r="E1382" s="67"/>
      <c r="F1382" s="67"/>
      <c r="G1382" s="67"/>
    </row>
    <row r="1383" spans="3:7" x14ac:dyDescent="0.3">
      <c r="C1383" s="68"/>
      <c r="D1383" s="68"/>
      <c r="E1383" s="67"/>
      <c r="F1383" s="67"/>
      <c r="G1383" s="67"/>
    </row>
    <row r="1384" spans="3:7" x14ac:dyDescent="0.3">
      <c r="C1384" s="68"/>
      <c r="D1384" s="68"/>
      <c r="E1384" s="67"/>
      <c r="F1384" s="67"/>
      <c r="G1384" s="67"/>
    </row>
    <row r="1385" spans="3:7" x14ac:dyDescent="0.3">
      <c r="C1385" s="68"/>
      <c r="D1385" s="68"/>
      <c r="E1385" s="67"/>
      <c r="F1385" s="67"/>
      <c r="G1385" s="67"/>
    </row>
    <row r="1386" spans="3:7" x14ac:dyDescent="0.3">
      <c r="C1386" s="68"/>
      <c r="D1386" s="68"/>
      <c r="E1386" s="67"/>
      <c r="F1386" s="67"/>
      <c r="G1386" s="67"/>
    </row>
    <row r="1387" spans="3:7" x14ac:dyDescent="0.3">
      <c r="C1387" s="68"/>
      <c r="D1387" s="68"/>
      <c r="E1387" s="67"/>
      <c r="F1387" s="67"/>
      <c r="G1387" s="67"/>
    </row>
    <row r="1388" spans="3:7" x14ac:dyDescent="0.3">
      <c r="C1388" s="68"/>
      <c r="D1388" s="68"/>
      <c r="E1388" s="67"/>
      <c r="F1388" s="67"/>
      <c r="G1388" s="67"/>
    </row>
    <row r="1389" spans="3:7" x14ac:dyDescent="0.3">
      <c r="C1389" s="68"/>
      <c r="D1389" s="68"/>
      <c r="E1389" s="67"/>
      <c r="F1389" s="67"/>
      <c r="G1389" s="67"/>
    </row>
    <row r="1390" spans="3:7" x14ac:dyDescent="0.3">
      <c r="C1390" s="68"/>
      <c r="D1390" s="68"/>
      <c r="E1390" s="67"/>
      <c r="F1390" s="67"/>
      <c r="G1390" s="67"/>
    </row>
    <row r="1391" spans="3:7" x14ac:dyDescent="0.3">
      <c r="C1391" s="68"/>
      <c r="D1391" s="68"/>
      <c r="E1391" s="67"/>
      <c r="F1391" s="67"/>
      <c r="G1391" s="67"/>
    </row>
    <row r="1392" spans="3:7" x14ac:dyDescent="0.3">
      <c r="C1392" s="68"/>
      <c r="D1392" s="68"/>
      <c r="E1392" s="67"/>
      <c r="F1392" s="67"/>
      <c r="G1392" s="67"/>
    </row>
    <row r="1393" spans="3:7" x14ac:dyDescent="0.3">
      <c r="C1393" s="68"/>
      <c r="D1393" s="68"/>
      <c r="E1393" s="67"/>
      <c r="F1393" s="67"/>
      <c r="G1393" s="67"/>
    </row>
    <row r="1394" spans="3:7" x14ac:dyDescent="0.3">
      <c r="C1394" s="68"/>
      <c r="D1394" s="68"/>
      <c r="E1394" s="67"/>
      <c r="F1394" s="67"/>
      <c r="G1394" s="67"/>
    </row>
    <row r="1395" spans="3:7" x14ac:dyDescent="0.3">
      <c r="C1395" s="68"/>
      <c r="D1395" s="68"/>
      <c r="E1395" s="67"/>
      <c r="F1395" s="67"/>
      <c r="G1395" s="67"/>
    </row>
    <row r="1396" spans="3:7" x14ac:dyDescent="0.3">
      <c r="C1396" s="68"/>
      <c r="D1396" s="68"/>
      <c r="E1396" s="67"/>
      <c r="F1396" s="67"/>
      <c r="G1396" s="67"/>
    </row>
    <row r="1397" spans="3:7" x14ac:dyDescent="0.3">
      <c r="C1397" s="68"/>
      <c r="D1397" s="68"/>
      <c r="E1397" s="67"/>
      <c r="F1397" s="67"/>
      <c r="G1397" s="67"/>
    </row>
    <row r="1398" spans="3:7" x14ac:dyDescent="0.3">
      <c r="C1398" s="68"/>
      <c r="D1398" s="68"/>
      <c r="E1398" s="67"/>
      <c r="F1398" s="67"/>
      <c r="G1398" s="67"/>
    </row>
    <row r="1399" spans="3:7" x14ac:dyDescent="0.3">
      <c r="C1399" s="68"/>
      <c r="D1399" s="68"/>
      <c r="E1399" s="67"/>
      <c r="F1399" s="67"/>
      <c r="G1399" s="67"/>
    </row>
    <row r="1400" spans="3:7" x14ac:dyDescent="0.3">
      <c r="C1400" s="68"/>
      <c r="D1400" s="68"/>
      <c r="E1400" s="67"/>
      <c r="F1400" s="67"/>
      <c r="G1400" s="67"/>
    </row>
    <row r="1401" spans="3:7" x14ac:dyDescent="0.3">
      <c r="C1401" s="68"/>
      <c r="D1401" s="68"/>
      <c r="E1401" s="67"/>
      <c r="F1401" s="67"/>
      <c r="G1401" s="67"/>
    </row>
    <row r="1402" spans="3:7" x14ac:dyDescent="0.3">
      <c r="C1402" s="68"/>
      <c r="D1402" s="68"/>
      <c r="E1402" s="67"/>
      <c r="F1402" s="67"/>
      <c r="G1402" s="67"/>
    </row>
    <row r="1403" spans="3:7" x14ac:dyDescent="0.3">
      <c r="C1403" s="68"/>
      <c r="D1403" s="68"/>
      <c r="E1403" s="67"/>
      <c r="F1403" s="67"/>
      <c r="G1403" s="67"/>
    </row>
    <row r="1404" spans="3:7" x14ac:dyDescent="0.3">
      <c r="C1404" s="68"/>
      <c r="D1404" s="68"/>
      <c r="E1404" s="67"/>
      <c r="F1404" s="67"/>
      <c r="G1404" s="67"/>
    </row>
    <row r="1405" spans="3:7" x14ac:dyDescent="0.3">
      <c r="C1405" s="68"/>
      <c r="D1405" s="68"/>
      <c r="E1405" s="67"/>
      <c r="F1405" s="67"/>
      <c r="G1405" s="67"/>
    </row>
    <row r="1406" spans="3:7" x14ac:dyDescent="0.3">
      <c r="C1406" s="68"/>
      <c r="D1406" s="68"/>
      <c r="E1406" s="67"/>
      <c r="F1406" s="67"/>
      <c r="G1406" s="67"/>
    </row>
    <row r="1407" spans="3:7" x14ac:dyDescent="0.3">
      <c r="C1407" s="68"/>
      <c r="D1407" s="68"/>
      <c r="E1407" s="67"/>
      <c r="F1407" s="67"/>
      <c r="G1407" s="67"/>
    </row>
    <row r="1408" spans="3:7" x14ac:dyDescent="0.3">
      <c r="C1408" s="68"/>
      <c r="D1408" s="68"/>
      <c r="E1408" s="67"/>
      <c r="F1408" s="67"/>
      <c r="G1408" s="67"/>
    </row>
    <row r="1409" spans="3:7" x14ac:dyDescent="0.3">
      <c r="C1409" s="68"/>
      <c r="D1409" s="68"/>
      <c r="E1409" s="67"/>
      <c r="F1409" s="67"/>
      <c r="G1409" s="67"/>
    </row>
    <row r="1410" spans="3:7" x14ac:dyDescent="0.3">
      <c r="C1410" s="68"/>
      <c r="D1410" s="68"/>
      <c r="E1410" s="67"/>
      <c r="F1410" s="67"/>
      <c r="G1410" s="67"/>
    </row>
    <row r="1411" spans="3:7" x14ac:dyDescent="0.3">
      <c r="C1411" s="68"/>
      <c r="D1411" s="68"/>
      <c r="E1411" s="67"/>
      <c r="F1411" s="67"/>
      <c r="G1411" s="67"/>
    </row>
    <row r="1412" spans="3:7" x14ac:dyDescent="0.3">
      <c r="C1412" s="68"/>
      <c r="D1412" s="68"/>
      <c r="E1412" s="67"/>
      <c r="F1412" s="67"/>
      <c r="G1412" s="67"/>
    </row>
    <row r="1413" spans="3:7" x14ac:dyDescent="0.3">
      <c r="C1413" s="68"/>
      <c r="D1413" s="68"/>
      <c r="E1413" s="67"/>
      <c r="F1413" s="67"/>
      <c r="G1413" s="67"/>
    </row>
    <row r="1414" spans="3:7" x14ac:dyDescent="0.3">
      <c r="C1414" s="68"/>
      <c r="D1414" s="68"/>
      <c r="E1414" s="67"/>
      <c r="F1414" s="67"/>
      <c r="G1414" s="67"/>
    </row>
    <row r="1415" spans="3:7" x14ac:dyDescent="0.3">
      <c r="C1415" s="68"/>
      <c r="D1415" s="68"/>
      <c r="E1415" s="67"/>
      <c r="F1415" s="67"/>
      <c r="G1415" s="67"/>
    </row>
    <row r="1416" spans="3:7" x14ac:dyDescent="0.3">
      <c r="C1416" s="68"/>
      <c r="D1416" s="68"/>
      <c r="E1416" s="67"/>
      <c r="F1416" s="67"/>
      <c r="G1416" s="67"/>
    </row>
    <row r="1417" spans="3:7" x14ac:dyDescent="0.3">
      <c r="C1417" s="68"/>
      <c r="D1417" s="68"/>
      <c r="E1417" s="67"/>
      <c r="F1417" s="67"/>
      <c r="G1417" s="67"/>
    </row>
    <row r="1418" spans="3:7" x14ac:dyDescent="0.3">
      <c r="C1418" s="68"/>
      <c r="D1418" s="68"/>
      <c r="E1418" s="67"/>
      <c r="F1418" s="67"/>
      <c r="G1418" s="67"/>
    </row>
    <row r="1419" spans="3:7" x14ac:dyDescent="0.3">
      <c r="C1419" s="68"/>
      <c r="D1419" s="68"/>
      <c r="E1419" s="67"/>
      <c r="F1419" s="67"/>
      <c r="G1419" s="67"/>
    </row>
    <row r="1420" spans="3:7" x14ac:dyDescent="0.3">
      <c r="C1420" s="68"/>
      <c r="D1420" s="68"/>
      <c r="E1420" s="67"/>
      <c r="F1420" s="67"/>
      <c r="G1420" s="67"/>
    </row>
    <row r="1421" spans="3:7" x14ac:dyDescent="0.3">
      <c r="C1421" s="68"/>
      <c r="D1421" s="68"/>
      <c r="E1421" s="67"/>
      <c r="F1421" s="67"/>
      <c r="G1421" s="67"/>
    </row>
    <row r="1422" spans="3:7" x14ac:dyDescent="0.3">
      <c r="C1422" s="68"/>
      <c r="D1422" s="68"/>
      <c r="E1422" s="67"/>
      <c r="F1422" s="67"/>
      <c r="G1422" s="67"/>
    </row>
    <row r="1423" spans="3:7" x14ac:dyDescent="0.3">
      <c r="C1423" s="68"/>
      <c r="D1423" s="68"/>
      <c r="E1423" s="67"/>
      <c r="F1423" s="67"/>
      <c r="G1423" s="67"/>
    </row>
    <row r="1424" spans="3:7" x14ac:dyDescent="0.3">
      <c r="C1424" s="68"/>
      <c r="D1424" s="68"/>
      <c r="E1424" s="67"/>
      <c r="F1424" s="67"/>
      <c r="G1424" s="67"/>
    </row>
    <row r="1425" spans="3:7" x14ac:dyDescent="0.3">
      <c r="C1425" s="68"/>
      <c r="D1425" s="68"/>
      <c r="E1425" s="67"/>
      <c r="F1425" s="67"/>
      <c r="G1425" s="67"/>
    </row>
    <row r="1426" spans="3:7" x14ac:dyDescent="0.3">
      <c r="C1426" s="68"/>
      <c r="D1426" s="68"/>
      <c r="E1426" s="67"/>
      <c r="F1426" s="67"/>
      <c r="G1426" s="67"/>
    </row>
    <row r="1427" spans="3:7" x14ac:dyDescent="0.3">
      <c r="C1427" s="68"/>
      <c r="D1427" s="68"/>
      <c r="E1427" s="67"/>
      <c r="F1427" s="67"/>
      <c r="G1427" s="67"/>
    </row>
    <row r="1428" spans="3:7" x14ac:dyDescent="0.3">
      <c r="C1428" s="68"/>
      <c r="D1428" s="68"/>
      <c r="E1428" s="67"/>
      <c r="F1428" s="67"/>
      <c r="G1428" s="67"/>
    </row>
    <row r="1429" spans="3:7" x14ac:dyDescent="0.3">
      <c r="C1429" s="68"/>
      <c r="D1429" s="68"/>
      <c r="E1429" s="67"/>
      <c r="F1429" s="67"/>
      <c r="G1429" s="67"/>
    </row>
    <row r="1430" spans="3:7" x14ac:dyDescent="0.3">
      <c r="C1430" s="68"/>
      <c r="D1430" s="68"/>
      <c r="E1430" s="67"/>
      <c r="F1430" s="67"/>
      <c r="G1430" s="67"/>
    </row>
    <row r="1431" spans="3:7" x14ac:dyDescent="0.3">
      <c r="C1431" s="68"/>
      <c r="D1431" s="68"/>
      <c r="E1431" s="67"/>
      <c r="F1431" s="67"/>
      <c r="G1431" s="67"/>
    </row>
    <row r="1432" spans="3:7" x14ac:dyDescent="0.3">
      <c r="C1432" s="68"/>
      <c r="D1432" s="68"/>
      <c r="E1432" s="67"/>
      <c r="F1432" s="67"/>
      <c r="G1432" s="67"/>
    </row>
    <row r="1433" spans="3:7" x14ac:dyDescent="0.3">
      <c r="C1433" s="68"/>
      <c r="D1433" s="68"/>
      <c r="E1433" s="67"/>
      <c r="F1433" s="67"/>
      <c r="G1433" s="67"/>
    </row>
    <row r="1434" spans="3:7" x14ac:dyDescent="0.3">
      <c r="C1434" s="68"/>
      <c r="D1434" s="68"/>
      <c r="E1434" s="67"/>
      <c r="F1434" s="67"/>
      <c r="G1434" s="67"/>
    </row>
    <row r="1435" spans="3:7" x14ac:dyDescent="0.3">
      <c r="C1435" s="68"/>
      <c r="D1435" s="68"/>
      <c r="E1435" s="67"/>
      <c r="F1435" s="67"/>
      <c r="G1435" s="67"/>
    </row>
    <row r="1436" spans="3:7" x14ac:dyDescent="0.3">
      <c r="C1436" s="68"/>
      <c r="D1436" s="68"/>
      <c r="E1436" s="67"/>
      <c r="F1436" s="67"/>
      <c r="G1436" s="67"/>
    </row>
    <row r="1437" spans="3:7" x14ac:dyDescent="0.3">
      <c r="C1437" s="68"/>
      <c r="D1437" s="68"/>
      <c r="E1437" s="67"/>
      <c r="F1437" s="67"/>
      <c r="G1437" s="67"/>
    </row>
    <row r="1438" spans="3:7" x14ac:dyDescent="0.3">
      <c r="C1438" s="68"/>
      <c r="D1438" s="68"/>
      <c r="E1438" s="67"/>
      <c r="F1438" s="67"/>
      <c r="G1438" s="67"/>
    </row>
    <row r="1439" spans="3:7" x14ac:dyDescent="0.3">
      <c r="C1439" s="68"/>
      <c r="D1439" s="68"/>
      <c r="E1439" s="67"/>
      <c r="F1439" s="67"/>
      <c r="G1439" s="67"/>
    </row>
    <row r="1440" spans="3:7" x14ac:dyDescent="0.3">
      <c r="C1440" s="68"/>
      <c r="D1440" s="68"/>
      <c r="E1440" s="67"/>
      <c r="F1440" s="67"/>
      <c r="G1440" s="67"/>
    </row>
    <row r="1441" spans="3:7" x14ac:dyDescent="0.3">
      <c r="C1441" s="68"/>
      <c r="D1441" s="68"/>
      <c r="E1441" s="67"/>
      <c r="F1441" s="67"/>
      <c r="G1441" s="67"/>
    </row>
    <row r="1442" spans="3:7" x14ac:dyDescent="0.3">
      <c r="C1442" s="68"/>
      <c r="D1442" s="68"/>
      <c r="E1442" s="67"/>
      <c r="F1442" s="67"/>
      <c r="G1442" s="67"/>
    </row>
    <row r="1443" spans="3:7" x14ac:dyDescent="0.3">
      <c r="C1443" s="68"/>
      <c r="D1443" s="68"/>
      <c r="E1443" s="67"/>
      <c r="F1443" s="67"/>
      <c r="G1443" s="67"/>
    </row>
    <row r="1444" spans="3:7" x14ac:dyDescent="0.3">
      <c r="C1444" s="68"/>
      <c r="D1444" s="68"/>
      <c r="E1444" s="67"/>
      <c r="F1444" s="67"/>
      <c r="G1444" s="67"/>
    </row>
    <row r="1445" spans="3:7" x14ac:dyDescent="0.3">
      <c r="C1445" s="68"/>
      <c r="D1445" s="68"/>
      <c r="E1445" s="67"/>
      <c r="F1445" s="67"/>
      <c r="G1445" s="67"/>
    </row>
    <row r="1446" spans="3:7" x14ac:dyDescent="0.3">
      <c r="C1446" s="68"/>
      <c r="D1446" s="68"/>
      <c r="E1446" s="67"/>
      <c r="F1446" s="67"/>
      <c r="G1446" s="67"/>
    </row>
    <row r="1447" spans="3:7" x14ac:dyDescent="0.3">
      <c r="C1447" s="68"/>
      <c r="D1447" s="68"/>
      <c r="E1447" s="67"/>
      <c r="F1447" s="67"/>
      <c r="G1447" s="67"/>
    </row>
    <row r="1448" spans="3:7" x14ac:dyDescent="0.3">
      <c r="C1448" s="68"/>
      <c r="D1448" s="68"/>
      <c r="E1448" s="67"/>
      <c r="F1448" s="67"/>
      <c r="G1448" s="67"/>
    </row>
    <row r="1449" spans="3:7" x14ac:dyDescent="0.3">
      <c r="C1449" s="68"/>
      <c r="D1449" s="68"/>
      <c r="E1449" s="67"/>
      <c r="F1449" s="67"/>
      <c r="G1449" s="67"/>
    </row>
    <row r="1450" spans="3:7" x14ac:dyDescent="0.3">
      <c r="C1450" s="68"/>
      <c r="D1450" s="68"/>
      <c r="E1450" s="67"/>
      <c r="F1450" s="67"/>
      <c r="G1450" s="67"/>
    </row>
    <row r="1451" spans="3:7" x14ac:dyDescent="0.3">
      <c r="C1451" s="68"/>
      <c r="D1451" s="68"/>
      <c r="E1451" s="67"/>
      <c r="F1451" s="67"/>
      <c r="G1451" s="67"/>
    </row>
    <row r="1452" spans="3:7" x14ac:dyDescent="0.3">
      <c r="C1452" s="68"/>
      <c r="D1452" s="68"/>
      <c r="E1452" s="67"/>
      <c r="F1452" s="67"/>
      <c r="G1452" s="67"/>
    </row>
    <row r="1453" spans="3:7" x14ac:dyDescent="0.3">
      <c r="C1453" s="68"/>
      <c r="D1453" s="68"/>
      <c r="E1453" s="67"/>
      <c r="F1453" s="67"/>
      <c r="G1453" s="67"/>
    </row>
    <row r="1454" spans="3:7" x14ac:dyDescent="0.3">
      <c r="C1454" s="68"/>
      <c r="D1454" s="68"/>
      <c r="E1454" s="67"/>
      <c r="F1454" s="67"/>
      <c r="G1454" s="67"/>
    </row>
    <row r="1455" spans="3:7" x14ac:dyDescent="0.3">
      <c r="C1455" s="68"/>
      <c r="D1455" s="68"/>
      <c r="E1455" s="67"/>
      <c r="F1455" s="67"/>
      <c r="G1455" s="67"/>
    </row>
    <row r="1456" spans="3:7" x14ac:dyDescent="0.3">
      <c r="C1456" s="68"/>
      <c r="D1456" s="68"/>
      <c r="E1456" s="67"/>
      <c r="F1456" s="67"/>
      <c r="G1456" s="67"/>
    </row>
    <row r="1457" spans="3:7" x14ac:dyDescent="0.3">
      <c r="C1457" s="68"/>
      <c r="D1457" s="68"/>
      <c r="E1457" s="67"/>
      <c r="F1457" s="67"/>
      <c r="G1457" s="67"/>
    </row>
    <row r="1458" spans="3:7" x14ac:dyDescent="0.3">
      <c r="C1458" s="68"/>
      <c r="D1458" s="68"/>
      <c r="E1458" s="67"/>
      <c r="F1458" s="67"/>
      <c r="G1458" s="67"/>
    </row>
    <row r="1459" spans="3:7" x14ac:dyDescent="0.3">
      <c r="C1459" s="68"/>
      <c r="D1459" s="68"/>
      <c r="E1459" s="67"/>
      <c r="F1459" s="67"/>
      <c r="G1459" s="67"/>
    </row>
    <row r="1460" spans="3:7" x14ac:dyDescent="0.3">
      <c r="C1460" s="68"/>
      <c r="D1460" s="68"/>
      <c r="E1460" s="67"/>
      <c r="F1460" s="67"/>
      <c r="G1460" s="67"/>
    </row>
    <row r="1461" spans="3:7" x14ac:dyDescent="0.3">
      <c r="C1461" s="68"/>
      <c r="D1461" s="68"/>
      <c r="E1461" s="67"/>
      <c r="F1461" s="67"/>
      <c r="G1461" s="67"/>
    </row>
    <row r="1462" spans="3:7" x14ac:dyDescent="0.3">
      <c r="C1462" s="68"/>
      <c r="D1462" s="68"/>
      <c r="E1462" s="67"/>
      <c r="F1462" s="67"/>
      <c r="G1462" s="67"/>
    </row>
    <row r="1463" spans="3:7" x14ac:dyDescent="0.3">
      <c r="C1463" s="68"/>
      <c r="D1463" s="68"/>
      <c r="E1463" s="67"/>
      <c r="F1463" s="67"/>
      <c r="G1463" s="67"/>
    </row>
    <row r="1464" spans="3:7" x14ac:dyDescent="0.3">
      <c r="C1464" s="68"/>
      <c r="D1464" s="68"/>
      <c r="E1464" s="67"/>
      <c r="F1464" s="67"/>
      <c r="G1464" s="67"/>
    </row>
    <row r="1465" spans="3:7" x14ac:dyDescent="0.3">
      <c r="C1465" s="68"/>
      <c r="D1465" s="68"/>
      <c r="E1465" s="67"/>
      <c r="F1465" s="67"/>
      <c r="G1465" s="67"/>
    </row>
    <row r="1466" spans="3:7" x14ac:dyDescent="0.3">
      <c r="C1466" s="68"/>
      <c r="D1466" s="68"/>
      <c r="E1466" s="67"/>
      <c r="F1466" s="67"/>
      <c r="G1466" s="67"/>
    </row>
    <row r="1467" spans="3:7" x14ac:dyDescent="0.3">
      <c r="C1467" s="68"/>
      <c r="D1467" s="68"/>
      <c r="E1467" s="67"/>
      <c r="F1467" s="67"/>
      <c r="G1467" s="67"/>
    </row>
    <row r="1468" spans="3:7" x14ac:dyDescent="0.3">
      <c r="C1468" s="68"/>
      <c r="D1468" s="68"/>
      <c r="E1468" s="67"/>
      <c r="F1468" s="67"/>
      <c r="G1468" s="67"/>
    </row>
    <row r="1469" spans="3:7" x14ac:dyDescent="0.3">
      <c r="C1469" s="68"/>
      <c r="D1469" s="68"/>
      <c r="E1469" s="67"/>
      <c r="F1469" s="67"/>
      <c r="G1469" s="67"/>
    </row>
    <row r="1470" spans="3:7" x14ac:dyDescent="0.3">
      <c r="C1470" s="68"/>
      <c r="D1470" s="68"/>
      <c r="E1470" s="67"/>
      <c r="F1470" s="67"/>
      <c r="G1470" s="67"/>
    </row>
    <row r="1471" spans="3:7" x14ac:dyDescent="0.3">
      <c r="C1471" s="68"/>
      <c r="D1471" s="68"/>
      <c r="E1471" s="67"/>
      <c r="F1471" s="67"/>
      <c r="G1471" s="67"/>
    </row>
    <row r="1472" spans="3:7" x14ac:dyDescent="0.3">
      <c r="C1472" s="68"/>
      <c r="D1472" s="68"/>
      <c r="E1472" s="67"/>
      <c r="F1472" s="67"/>
      <c r="G1472" s="67"/>
    </row>
    <row r="1473" spans="3:7" x14ac:dyDescent="0.3">
      <c r="C1473" s="68"/>
      <c r="D1473" s="68"/>
      <c r="E1473" s="67"/>
      <c r="F1473" s="67"/>
      <c r="G1473" s="67"/>
    </row>
    <row r="1474" spans="3:7" x14ac:dyDescent="0.3">
      <c r="C1474" s="68"/>
      <c r="D1474" s="68"/>
      <c r="E1474" s="67"/>
      <c r="F1474" s="67"/>
      <c r="G1474" s="67"/>
    </row>
    <row r="1475" spans="3:7" x14ac:dyDescent="0.3">
      <c r="C1475" s="68"/>
      <c r="D1475" s="68"/>
      <c r="E1475" s="67"/>
      <c r="F1475" s="67"/>
      <c r="G1475" s="67"/>
    </row>
    <row r="1476" spans="3:7" x14ac:dyDescent="0.3">
      <c r="C1476" s="68"/>
      <c r="D1476" s="68"/>
      <c r="E1476" s="67"/>
      <c r="F1476" s="67"/>
      <c r="G1476" s="67"/>
    </row>
    <row r="1477" spans="3:7" x14ac:dyDescent="0.3">
      <c r="C1477" s="68"/>
      <c r="D1477" s="68"/>
      <c r="E1477" s="67"/>
      <c r="F1477" s="67"/>
      <c r="G1477" s="67"/>
    </row>
    <row r="1478" spans="3:7" x14ac:dyDescent="0.3">
      <c r="C1478" s="68"/>
      <c r="D1478" s="68"/>
      <c r="E1478" s="67"/>
      <c r="F1478" s="67"/>
      <c r="G1478" s="67"/>
    </row>
    <row r="1479" spans="3:7" x14ac:dyDescent="0.3">
      <c r="C1479" s="68"/>
      <c r="D1479" s="68"/>
      <c r="E1479" s="67"/>
      <c r="F1479" s="67"/>
      <c r="G1479" s="67"/>
    </row>
    <row r="1480" spans="3:7" x14ac:dyDescent="0.3">
      <c r="C1480" s="68"/>
      <c r="D1480" s="68"/>
      <c r="E1480" s="67"/>
      <c r="F1480" s="67"/>
      <c r="G1480" s="67"/>
    </row>
    <row r="1481" spans="3:7" x14ac:dyDescent="0.3">
      <c r="C1481" s="68"/>
      <c r="D1481" s="68"/>
      <c r="E1481" s="67"/>
      <c r="F1481" s="67"/>
      <c r="G1481" s="67"/>
    </row>
    <row r="1482" spans="3:7" x14ac:dyDescent="0.3">
      <c r="C1482" s="68"/>
      <c r="D1482" s="68"/>
      <c r="E1482" s="67"/>
      <c r="F1482" s="67"/>
      <c r="G1482" s="67"/>
    </row>
    <row r="1483" spans="3:7" x14ac:dyDescent="0.3">
      <c r="C1483" s="68"/>
      <c r="D1483" s="68"/>
      <c r="E1483" s="67"/>
      <c r="F1483" s="67"/>
      <c r="G1483" s="67"/>
    </row>
    <row r="1484" spans="3:7" x14ac:dyDescent="0.3">
      <c r="C1484" s="68"/>
      <c r="D1484" s="68"/>
      <c r="E1484" s="67"/>
      <c r="F1484" s="67"/>
      <c r="G1484" s="67"/>
    </row>
    <row r="1485" spans="3:7" x14ac:dyDescent="0.3">
      <c r="C1485" s="68"/>
      <c r="D1485" s="68"/>
      <c r="E1485" s="67"/>
      <c r="F1485" s="67"/>
      <c r="G1485" s="67"/>
    </row>
    <row r="1486" spans="3:7" x14ac:dyDescent="0.3">
      <c r="C1486" s="68"/>
      <c r="D1486" s="68"/>
      <c r="E1486" s="67"/>
      <c r="F1486" s="67"/>
      <c r="G1486" s="67"/>
    </row>
    <row r="1487" spans="3:7" x14ac:dyDescent="0.3">
      <c r="C1487" s="68"/>
      <c r="D1487" s="68"/>
      <c r="E1487" s="67"/>
      <c r="F1487" s="67"/>
      <c r="G1487" s="67"/>
    </row>
    <row r="1488" spans="3:7" x14ac:dyDescent="0.3">
      <c r="C1488" s="68"/>
      <c r="D1488" s="68"/>
      <c r="E1488" s="67"/>
      <c r="F1488" s="67"/>
      <c r="G1488" s="67"/>
    </row>
    <row r="1489" spans="3:7" x14ac:dyDescent="0.3">
      <c r="C1489" s="68"/>
      <c r="D1489" s="68"/>
      <c r="E1489" s="67"/>
      <c r="F1489" s="67"/>
      <c r="G1489" s="67"/>
    </row>
    <row r="1490" spans="3:7" x14ac:dyDescent="0.3">
      <c r="C1490" s="68"/>
      <c r="D1490" s="68"/>
      <c r="E1490" s="67"/>
      <c r="F1490" s="67"/>
      <c r="G1490" s="67"/>
    </row>
    <row r="1491" spans="3:7" x14ac:dyDescent="0.3">
      <c r="C1491" s="68"/>
      <c r="D1491" s="68"/>
      <c r="E1491" s="67"/>
      <c r="F1491" s="67"/>
      <c r="G1491" s="67"/>
    </row>
    <row r="1492" spans="3:7" x14ac:dyDescent="0.3">
      <c r="C1492" s="68"/>
      <c r="D1492" s="68"/>
      <c r="E1492" s="67"/>
      <c r="F1492" s="67"/>
      <c r="G1492" s="67"/>
    </row>
    <row r="1493" spans="3:7" x14ac:dyDescent="0.3">
      <c r="C1493" s="68"/>
      <c r="D1493" s="68"/>
      <c r="E1493" s="67"/>
      <c r="F1493" s="67"/>
      <c r="G1493" s="67"/>
    </row>
    <row r="1494" spans="3:7" x14ac:dyDescent="0.3">
      <c r="C1494" s="68"/>
      <c r="D1494" s="68"/>
      <c r="E1494" s="67"/>
      <c r="F1494" s="67"/>
      <c r="G1494" s="67"/>
    </row>
    <row r="1495" spans="3:7" x14ac:dyDescent="0.3">
      <c r="C1495" s="68"/>
      <c r="D1495" s="68"/>
      <c r="E1495" s="67"/>
      <c r="F1495" s="67"/>
      <c r="G1495" s="67"/>
    </row>
    <row r="1496" spans="3:7" x14ac:dyDescent="0.3">
      <c r="C1496" s="68"/>
      <c r="D1496" s="68"/>
      <c r="E1496" s="67"/>
      <c r="F1496" s="67"/>
      <c r="G1496" s="67"/>
    </row>
    <row r="1497" spans="3:7" x14ac:dyDescent="0.3">
      <c r="C1497" s="68"/>
      <c r="D1497" s="68"/>
      <c r="E1497" s="67"/>
      <c r="F1497" s="67"/>
      <c r="G1497" s="67"/>
    </row>
    <row r="1498" spans="3:7" x14ac:dyDescent="0.3">
      <c r="C1498" s="68"/>
      <c r="D1498" s="68"/>
      <c r="E1498" s="67"/>
      <c r="F1498" s="67"/>
      <c r="G1498" s="67"/>
    </row>
    <row r="1499" spans="3:7" x14ac:dyDescent="0.3">
      <c r="C1499" s="68"/>
      <c r="D1499" s="68"/>
      <c r="E1499" s="67"/>
      <c r="F1499" s="67"/>
      <c r="G1499" s="67"/>
    </row>
    <row r="1500" spans="3:7" x14ac:dyDescent="0.3">
      <c r="C1500" s="68"/>
      <c r="D1500" s="68"/>
      <c r="E1500" s="67"/>
      <c r="F1500" s="67"/>
      <c r="G1500" s="67"/>
    </row>
    <row r="1501" spans="3:7" x14ac:dyDescent="0.3">
      <c r="C1501" s="68"/>
      <c r="D1501" s="68"/>
      <c r="E1501" s="67"/>
      <c r="F1501" s="67"/>
      <c r="G1501" s="67"/>
    </row>
    <row r="1502" spans="3:7" x14ac:dyDescent="0.3">
      <c r="C1502" s="68"/>
      <c r="D1502" s="68"/>
      <c r="E1502" s="67"/>
      <c r="F1502" s="67"/>
      <c r="G1502" s="67"/>
    </row>
    <row r="1503" spans="3:7" x14ac:dyDescent="0.3">
      <c r="C1503" s="68"/>
      <c r="D1503" s="68"/>
      <c r="E1503" s="67"/>
      <c r="F1503" s="67"/>
      <c r="G1503" s="67"/>
    </row>
    <row r="1504" spans="3:7" x14ac:dyDescent="0.3">
      <c r="C1504" s="68"/>
      <c r="D1504" s="68"/>
      <c r="E1504" s="67"/>
      <c r="F1504" s="67"/>
      <c r="G1504" s="67"/>
    </row>
    <row r="1505" spans="3:7" x14ac:dyDescent="0.3">
      <c r="C1505" s="68"/>
      <c r="D1505" s="68"/>
      <c r="E1505" s="67"/>
      <c r="F1505" s="67"/>
      <c r="G1505" s="67"/>
    </row>
    <row r="1506" spans="3:7" x14ac:dyDescent="0.3">
      <c r="C1506" s="68"/>
      <c r="D1506" s="68"/>
      <c r="E1506" s="67"/>
      <c r="F1506" s="67"/>
      <c r="G1506" s="67"/>
    </row>
    <row r="1507" spans="3:7" x14ac:dyDescent="0.3">
      <c r="C1507" s="68"/>
      <c r="D1507" s="68"/>
      <c r="E1507" s="67"/>
      <c r="F1507" s="67"/>
      <c r="G1507" s="67"/>
    </row>
    <row r="1508" spans="3:7" x14ac:dyDescent="0.3">
      <c r="C1508" s="68"/>
      <c r="D1508" s="68"/>
      <c r="E1508" s="67"/>
      <c r="F1508" s="67"/>
      <c r="G1508" s="67"/>
    </row>
    <row r="1509" spans="3:7" x14ac:dyDescent="0.3">
      <c r="C1509" s="68"/>
      <c r="D1509" s="68"/>
      <c r="E1509" s="67"/>
      <c r="F1509" s="67"/>
      <c r="G1509" s="67"/>
    </row>
    <row r="1510" spans="3:7" x14ac:dyDescent="0.3">
      <c r="C1510" s="68"/>
      <c r="D1510" s="68"/>
      <c r="E1510" s="67"/>
      <c r="F1510" s="67"/>
      <c r="G1510" s="67"/>
    </row>
    <row r="1511" spans="3:7" x14ac:dyDescent="0.3">
      <c r="C1511" s="68"/>
      <c r="D1511" s="68"/>
      <c r="E1511" s="67"/>
      <c r="F1511" s="67"/>
      <c r="G1511" s="67"/>
    </row>
    <row r="1512" spans="3:7" x14ac:dyDescent="0.3">
      <c r="C1512" s="68"/>
      <c r="D1512" s="68"/>
      <c r="E1512" s="67"/>
      <c r="F1512" s="67"/>
      <c r="G1512" s="67"/>
    </row>
    <row r="1513" spans="3:7" x14ac:dyDescent="0.3">
      <c r="C1513" s="68"/>
      <c r="D1513" s="68"/>
      <c r="E1513" s="67"/>
      <c r="F1513" s="67"/>
      <c r="G1513" s="67"/>
    </row>
    <row r="1514" spans="3:7" x14ac:dyDescent="0.3">
      <c r="C1514" s="68"/>
      <c r="D1514" s="68"/>
      <c r="E1514" s="67"/>
      <c r="F1514" s="67"/>
      <c r="G1514" s="67"/>
    </row>
    <row r="1515" spans="3:7" x14ac:dyDescent="0.3">
      <c r="C1515" s="68"/>
      <c r="D1515" s="68"/>
      <c r="E1515" s="67"/>
      <c r="F1515" s="67"/>
      <c r="G1515" s="67"/>
    </row>
    <row r="1516" spans="3:7" x14ac:dyDescent="0.3">
      <c r="C1516" s="68"/>
      <c r="D1516" s="68"/>
      <c r="E1516" s="67"/>
      <c r="F1516" s="67"/>
      <c r="G1516" s="67"/>
    </row>
    <row r="1517" spans="3:7" x14ac:dyDescent="0.3">
      <c r="C1517" s="68"/>
      <c r="D1517" s="68"/>
      <c r="E1517" s="67"/>
      <c r="F1517" s="67"/>
      <c r="G1517" s="67"/>
    </row>
    <row r="1518" spans="3:7" x14ac:dyDescent="0.3">
      <c r="C1518" s="68"/>
      <c r="D1518" s="68"/>
      <c r="E1518" s="67"/>
      <c r="F1518" s="67"/>
      <c r="G1518" s="67"/>
    </row>
    <row r="1519" spans="3:7" x14ac:dyDescent="0.3">
      <c r="C1519" s="68"/>
      <c r="D1519" s="68"/>
      <c r="E1519" s="67"/>
      <c r="F1519" s="67"/>
      <c r="G1519" s="67"/>
    </row>
    <row r="1520" spans="3:7" x14ac:dyDescent="0.3">
      <c r="C1520" s="68"/>
      <c r="D1520" s="68"/>
      <c r="E1520" s="67"/>
      <c r="F1520" s="67"/>
      <c r="G1520" s="67"/>
    </row>
    <row r="1521" spans="3:7" x14ac:dyDescent="0.3">
      <c r="C1521" s="68"/>
      <c r="D1521" s="68"/>
      <c r="E1521" s="67"/>
      <c r="F1521" s="67"/>
      <c r="G1521" s="67"/>
    </row>
    <row r="1522" spans="3:7" x14ac:dyDescent="0.3">
      <c r="C1522" s="68"/>
      <c r="D1522" s="68"/>
      <c r="E1522" s="67"/>
      <c r="F1522" s="67"/>
      <c r="G1522" s="67"/>
    </row>
    <row r="1523" spans="3:7" x14ac:dyDescent="0.3">
      <c r="C1523" s="68"/>
      <c r="D1523" s="68"/>
      <c r="E1523" s="67"/>
      <c r="F1523" s="67"/>
      <c r="G1523" s="67"/>
    </row>
    <row r="1524" spans="3:7" x14ac:dyDescent="0.3">
      <c r="C1524" s="68"/>
      <c r="D1524" s="68"/>
      <c r="E1524" s="67"/>
      <c r="F1524" s="67"/>
      <c r="G1524" s="67"/>
    </row>
    <row r="1525" spans="3:7" x14ac:dyDescent="0.3">
      <c r="C1525" s="68"/>
      <c r="D1525" s="68"/>
      <c r="E1525" s="67"/>
      <c r="F1525" s="67"/>
      <c r="G1525" s="67"/>
    </row>
    <row r="1526" spans="3:7" x14ac:dyDescent="0.3">
      <c r="C1526" s="68"/>
      <c r="D1526" s="68"/>
      <c r="E1526" s="67"/>
      <c r="F1526" s="67"/>
      <c r="G1526" s="67"/>
    </row>
    <row r="1527" spans="3:7" x14ac:dyDescent="0.3">
      <c r="C1527" s="68"/>
      <c r="D1527" s="68"/>
      <c r="E1527" s="67"/>
      <c r="F1527" s="67"/>
      <c r="G1527" s="67"/>
    </row>
    <row r="1528" spans="3:7" x14ac:dyDescent="0.3">
      <c r="C1528" s="68"/>
      <c r="D1528" s="68"/>
      <c r="E1528" s="67"/>
      <c r="F1528" s="67"/>
      <c r="G1528" s="67"/>
    </row>
    <row r="1529" spans="3:7" x14ac:dyDescent="0.3">
      <c r="C1529" s="68"/>
      <c r="D1529" s="68"/>
      <c r="E1529" s="67"/>
      <c r="F1529" s="67"/>
      <c r="G1529" s="67"/>
    </row>
    <row r="1530" spans="3:7" x14ac:dyDescent="0.3">
      <c r="C1530" s="68"/>
      <c r="D1530" s="68"/>
      <c r="E1530" s="67"/>
      <c r="F1530" s="67"/>
      <c r="G1530" s="67"/>
    </row>
    <row r="1531" spans="3:7" x14ac:dyDescent="0.3">
      <c r="C1531" s="68"/>
      <c r="D1531" s="68"/>
      <c r="E1531" s="67"/>
      <c r="F1531" s="67"/>
      <c r="G1531" s="67"/>
    </row>
    <row r="1532" spans="3:7" x14ac:dyDescent="0.3">
      <c r="C1532" s="68"/>
      <c r="D1532" s="68"/>
      <c r="E1532" s="67"/>
      <c r="F1532" s="67"/>
      <c r="G1532" s="67"/>
    </row>
    <row r="1533" spans="3:7" x14ac:dyDescent="0.3">
      <c r="C1533" s="68"/>
      <c r="D1533" s="68"/>
      <c r="E1533" s="67"/>
      <c r="F1533" s="67"/>
      <c r="G1533" s="67"/>
    </row>
    <row r="1534" spans="3:7" x14ac:dyDescent="0.3">
      <c r="C1534" s="68"/>
      <c r="D1534" s="68"/>
      <c r="E1534" s="67"/>
      <c r="F1534" s="67"/>
      <c r="G1534" s="67"/>
    </row>
    <row r="1535" spans="3:7" x14ac:dyDescent="0.3">
      <c r="C1535" s="68"/>
      <c r="D1535" s="68"/>
      <c r="E1535" s="67"/>
      <c r="F1535" s="67"/>
      <c r="G1535" s="67"/>
    </row>
    <row r="1536" spans="3:7" x14ac:dyDescent="0.3">
      <c r="C1536" s="68"/>
      <c r="D1536" s="68"/>
      <c r="E1536" s="67"/>
      <c r="F1536" s="67"/>
      <c r="G1536" s="67"/>
    </row>
    <row r="1537" spans="3:7" x14ac:dyDescent="0.3">
      <c r="C1537" s="68"/>
      <c r="D1537" s="68"/>
      <c r="E1537" s="67"/>
      <c r="F1537" s="67"/>
      <c r="G1537" s="67"/>
    </row>
    <row r="1538" spans="3:7" x14ac:dyDescent="0.3">
      <c r="C1538" s="68"/>
      <c r="D1538" s="68"/>
      <c r="E1538" s="67"/>
      <c r="F1538" s="67"/>
      <c r="G1538" s="67"/>
    </row>
    <row r="1539" spans="3:7" x14ac:dyDescent="0.3">
      <c r="C1539" s="68"/>
      <c r="D1539" s="68"/>
      <c r="E1539" s="67"/>
      <c r="F1539" s="67"/>
      <c r="G1539" s="67"/>
    </row>
    <row r="1540" spans="3:7" x14ac:dyDescent="0.3">
      <c r="C1540" s="68"/>
      <c r="D1540" s="68"/>
      <c r="E1540" s="67"/>
      <c r="F1540" s="67"/>
      <c r="G1540" s="67"/>
    </row>
    <row r="1541" spans="3:7" x14ac:dyDescent="0.3">
      <c r="C1541" s="68"/>
      <c r="D1541" s="68"/>
      <c r="E1541" s="67"/>
      <c r="F1541" s="67"/>
      <c r="G1541" s="67"/>
    </row>
    <row r="1542" spans="3:7" x14ac:dyDescent="0.3">
      <c r="C1542" s="68"/>
      <c r="D1542" s="68"/>
      <c r="E1542" s="67"/>
      <c r="F1542" s="67"/>
      <c r="G1542" s="67"/>
    </row>
    <row r="1543" spans="3:7" x14ac:dyDescent="0.3">
      <c r="C1543" s="68"/>
      <c r="D1543" s="68"/>
      <c r="E1543" s="67"/>
      <c r="F1543" s="67"/>
      <c r="G1543" s="67"/>
    </row>
    <row r="1544" spans="3:7" x14ac:dyDescent="0.3">
      <c r="C1544" s="68"/>
      <c r="D1544" s="68"/>
      <c r="E1544" s="67"/>
      <c r="F1544" s="67"/>
      <c r="G1544" s="67"/>
    </row>
    <row r="1545" spans="3:7" x14ac:dyDescent="0.3">
      <c r="C1545" s="68"/>
      <c r="D1545" s="68"/>
      <c r="E1545" s="67"/>
      <c r="F1545" s="67"/>
      <c r="G1545" s="67"/>
    </row>
    <row r="1546" spans="3:7" x14ac:dyDescent="0.3">
      <c r="C1546" s="68"/>
      <c r="D1546" s="68"/>
      <c r="E1546" s="67"/>
      <c r="F1546" s="67"/>
      <c r="G1546" s="67"/>
    </row>
    <row r="1547" spans="3:7" x14ac:dyDescent="0.3">
      <c r="C1547" s="68"/>
      <c r="D1547" s="68"/>
      <c r="E1547" s="67"/>
      <c r="F1547" s="67"/>
      <c r="G1547" s="67"/>
    </row>
    <row r="1548" spans="3:7" x14ac:dyDescent="0.3">
      <c r="C1548" s="68"/>
      <c r="D1548" s="68"/>
      <c r="E1548" s="67"/>
      <c r="F1548" s="67"/>
      <c r="G1548" s="67"/>
    </row>
    <row r="1549" spans="3:7" x14ac:dyDescent="0.3">
      <c r="C1549" s="68"/>
      <c r="D1549" s="68"/>
      <c r="E1549" s="67"/>
      <c r="F1549" s="67"/>
      <c r="G1549" s="67"/>
    </row>
    <row r="1550" spans="3:7" x14ac:dyDescent="0.3">
      <c r="C1550" s="68"/>
      <c r="D1550" s="68"/>
      <c r="E1550" s="67"/>
      <c r="F1550" s="67"/>
      <c r="G1550" s="67"/>
    </row>
    <row r="1551" spans="3:7" x14ac:dyDescent="0.3">
      <c r="C1551" s="68"/>
      <c r="D1551" s="68"/>
      <c r="E1551" s="67"/>
      <c r="F1551" s="67"/>
      <c r="G1551" s="67"/>
    </row>
    <row r="1552" spans="3:7" x14ac:dyDescent="0.3">
      <c r="C1552" s="68"/>
      <c r="D1552" s="68"/>
      <c r="E1552" s="67"/>
      <c r="F1552" s="67"/>
      <c r="G1552" s="67"/>
    </row>
    <row r="1553" spans="3:7" x14ac:dyDescent="0.3">
      <c r="C1553" s="68"/>
      <c r="D1553" s="68"/>
      <c r="E1553" s="67"/>
      <c r="F1553" s="67"/>
      <c r="G1553" s="67"/>
    </row>
    <row r="1554" spans="3:7" x14ac:dyDescent="0.3">
      <c r="C1554" s="68"/>
      <c r="D1554" s="68"/>
      <c r="E1554" s="67"/>
      <c r="F1554" s="67"/>
      <c r="G1554" s="67"/>
    </row>
    <row r="1555" spans="3:7" x14ac:dyDescent="0.3">
      <c r="C1555" s="68"/>
      <c r="D1555" s="68"/>
      <c r="E1555" s="67"/>
      <c r="F1555" s="67"/>
      <c r="G1555" s="67"/>
    </row>
    <row r="1556" spans="3:7" x14ac:dyDescent="0.3">
      <c r="C1556" s="68"/>
      <c r="D1556" s="68"/>
      <c r="E1556" s="67"/>
      <c r="F1556" s="67"/>
      <c r="G1556" s="67"/>
    </row>
    <row r="1557" spans="3:7" x14ac:dyDescent="0.3">
      <c r="C1557" s="68"/>
      <c r="D1557" s="68"/>
      <c r="E1557" s="67"/>
      <c r="F1557" s="67"/>
      <c r="G1557" s="67"/>
    </row>
    <row r="1558" spans="3:7" x14ac:dyDescent="0.3">
      <c r="C1558" s="68"/>
      <c r="D1558" s="68"/>
      <c r="E1558" s="67"/>
      <c r="F1558" s="67"/>
      <c r="G1558" s="67"/>
    </row>
    <row r="1559" spans="3:7" x14ac:dyDescent="0.3">
      <c r="C1559" s="68"/>
      <c r="D1559" s="68"/>
      <c r="E1559" s="67"/>
      <c r="F1559" s="67"/>
      <c r="G1559" s="67"/>
    </row>
    <row r="1560" spans="3:7" x14ac:dyDescent="0.3">
      <c r="C1560" s="68"/>
      <c r="D1560" s="68"/>
      <c r="E1560" s="67"/>
      <c r="F1560" s="67"/>
      <c r="G1560" s="67"/>
    </row>
    <row r="1561" spans="3:7" x14ac:dyDescent="0.3">
      <c r="C1561" s="68"/>
      <c r="D1561" s="68"/>
      <c r="E1561" s="67"/>
      <c r="F1561" s="67"/>
      <c r="G1561" s="67"/>
    </row>
    <row r="1562" spans="3:7" x14ac:dyDescent="0.3">
      <c r="C1562" s="68"/>
      <c r="D1562" s="68"/>
      <c r="E1562" s="67"/>
      <c r="F1562" s="67"/>
      <c r="G1562" s="67"/>
    </row>
    <row r="1563" spans="3:7" x14ac:dyDescent="0.3">
      <c r="C1563" s="68"/>
      <c r="D1563" s="68"/>
      <c r="E1563" s="67"/>
      <c r="F1563" s="67"/>
      <c r="G1563" s="67"/>
    </row>
    <row r="1564" spans="3:7" x14ac:dyDescent="0.3">
      <c r="C1564" s="68"/>
      <c r="D1564" s="68"/>
      <c r="E1564" s="67"/>
      <c r="F1564" s="67"/>
      <c r="G1564" s="67"/>
    </row>
    <row r="1565" spans="3:7" x14ac:dyDescent="0.3">
      <c r="C1565" s="68"/>
      <c r="D1565" s="68"/>
      <c r="E1565" s="67"/>
      <c r="F1565" s="67"/>
      <c r="G1565" s="67"/>
    </row>
    <row r="1566" spans="3:7" x14ac:dyDescent="0.3">
      <c r="C1566" s="68"/>
      <c r="D1566" s="68"/>
      <c r="E1566" s="67"/>
      <c r="F1566" s="67"/>
      <c r="G1566" s="67"/>
    </row>
    <row r="1567" spans="3:7" x14ac:dyDescent="0.3">
      <c r="C1567" s="68"/>
      <c r="D1567" s="68"/>
      <c r="E1567" s="67"/>
      <c r="F1567" s="67"/>
      <c r="G1567" s="67"/>
    </row>
    <row r="1568" spans="3:7" x14ac:dyDescent="0.3">
      <c r="C1568" s="68"/>
      <c r="D1568" s="68"/>
      <c r="E1568" s="67"/>
      <c r="F1568" s="67"/>
      <c r="G1568" s="67"/>
    </row>
    <row r="1569" spans="3:7" x14ac:dyDescent="0.3">
      <c r="C1569" s="68"/>
      <c r="D1569" s="68"/>
      <c r="E1569" s="67"/>
      <c r="F1569" s="67"/>
      <c r="G1569" s="67"/>
    </row>
    <row r="1570" spans="3:7" x14ac:dyDescent="0.3">
      <c r="C1570" s="68"/>
      <c r="D1570" s="68"/>
      <c r="E1570" s="67"/>
      <c r="F1570" s="67"/>
      <c r="G1570" s="67"/>
    </row>
    <row r="1571" spans="3:7" x14ac:dyDescent="0.3">
      <c r="C1571" s="68"/>
      <c r="D1571" s="68"/>
      <c r="E1571" s="67"/>
      <c r="F1571" s="67"/>
      <c r="G1571" s="67"/>
    </row>
    <row r="1572" spans="3:7" x14ac:dyDescent="0.3">
      <c r="C1572" s="68"/>
      <c r="D1572" s="68"/>
      <c r="E1572" s="67"/>
      <c r="F1572" s="67"/>
      <c r="G1572" s="67"/>
    </row>
    <row r="1573" spans="3:7" x14ac:dyDescent="0.3">
      <c r="C1573" s="68"/>
      <c r="D1573" s="68"/>
      <c r="E1573" s="67"/>
      <c r="F1573" s="67"/>
      <c r="G1573" s="67"/>
    </row>
    <row r="1574" spans="3:7" x14ac:dyDescent="0.3">
      <c r="C1574" s="68"/>
      <c r="D1574" s="68"/>
      <c r="E1574" s="67"/>
      <c r="F1574" s="67"/>
      <c r="G1574" s="67"/>
    </row>
    <row r="1575" spans="3:7" x14ac:dyDescent="0.3">
      <c r="C1575" s="68"/>
      <c r="D1575" s="68"/>
      <c r="E1575" s="67"/>
      <c r="F1575" s="67"/>
      <c r="G1575" s="67"/>
    </row>
    <row r="1576" spans="3:7" x14ac:dyDescent="0.3">
      <c r="C1576" s="68"/>
      <c r="D1576" s="68"/>
      <c r="E1576" s="67"/>
      <c r="F1576" s="67"/>
      <c r="G1576" s="67"/>
    </row>
    <row r="1577" spans="3:7" x14ac:dyDescent="0.3">
      <c r="C1577" s="68"/>
      <c r="D1577" s="68"/>
      <c r="E1577" s="67"/>
      <c r="F1577" s="67"/>
      <c r="G1577" s="67"/>
    </row>
    <row r="1578" spans="3:7" x14ac:dyDescent="0.3">
      <c r="C1578" s="68"/>
      <c r="D1578" s="68"/>
      <c r="E1578" s="67"/>
      <c r="F1578" s="67"/>
      <c r="G1578" s="67"/>
    </row>
    <row r="1579" spans="3:7" x14ac:dyDescent="0.3">
      <c r="C1579" s="68"/>
      <c r="D1579" s="68"/>
      <c r="E1579" s="67"/>
      <c r="F1579" s="67"/>
      <c r="G1579" s="67"/>
    </row>
    <row r="1580" spans="3:7" x14ac:dyDescent="0.3">
      <c r="C1580" s="68"/>
      <c r="D1580" s="68"/>
      <c r="E1580" s="67"/>
      <c r="F1580" s="67"/>
      <c r="G1580" s="67"/>
    </row>
    <row r="1581" spans="3:7" x14ac:dyDescent="0.3">
      <c r="C1581" s="68"/>
      <c r="D1581" s="68"/>
      <c r="E1581" s="67"/>
      <c r="F1581" s="67"/>
      <c r="G1581" s="67"/>
    </row>
    <row r="1582" spans="3:7" x14ac:dyDescent="0.3">
      <c r="C1582" s="68"/>
      <c r="D1582" s="68"/>
      <c r="E1582" s="67"/>
      <c r="F1582" s="67"/>
      <c r="G1582" s="67"/>
    </row>
    <row r="1583" spans="3:7" x14ac:dyDescent="0.3">
      <c r="C1583" s="68"/>
      <c r="D1583" s="68"/>
      <c r="E1583" s="67"/>
      <c r="F1583" s="67"/>
      <c r="G1583" s="67"/>
    </row>
    <row r="1584" spans="3:7" x14ac:dyDescent="0.3">
      <c r="C1584" s="68"/>
      <c r="D1584" s="68"/>
      <c r="E1584" s="67"/>
      <c r="F1584" s="67"/>
      <c r="G1584" s="67"/>
    </row>
    <row r="1585" spans="3:7" x14ac:dyDescent="0.3">
      <c r="C1585" s="68"/>
      <c r="D1585" s="68"/>
      <c r="E1585" s="67"/>
      <c r="F1585" s="67"/>
      <c r="G1585" s="67"/>
    </row>
    <row r="1586" spans="3:7" x14ac:dyDescent="0.3">
      <c r="C1586" s="68"/>
      <c r="D1586" s="68"/>
      <c r="E1586" s="67"/>
      <c r="F1586" s="67"/>
      <c r="G1586" s="67"/>
    </row>
    <row r="1587" spans="3:7" x14ac:dyDescent="0.3">
      <c r="C1587" s="68"/>
      <c r="D1587" s="68"/>
      <c r="E1587" s="67"/>
      <c r="F1587" s="67"/>
      <c r="G1587" s="67"/>
    </row>
    <row r="1588" spans="3:7" x14ac:dyDescent="0.3">
      <c r="C1588" s="68"/>
      <c r="D1588" s="68"/>
      <c r="E1588" s="67"/>
      <c r="F1588" s="67"/>
      <c r="G1588" s="67"/>
    </row>
    <row r="1589" spans="3:7" x14ac:dyDescent="0.3">
      <c r="C1589" s="68"/>
      <c r="D1589" s="68"/>
      <c r="E1589" s="67"/>
      <c r="F1589" s="67"/>
      <c r="G1589" s="67"/>
    </row>
    <row r="1590" spans="3:7" x14ac:dyDescent="0.3">
      <c r="C1590" s="68"/>
      <c r="D1590" s="68"/>
      <c r="E1590" s="67"/>
      <c r="F1590" s="67"/>
      <c r="G1590" s="67"/>
    </row>
    <row r="1591" spans="3:7" x14ac:dyDescent="0.3">
      <c r="C1591" s="68"/>
      <c r="D1591" s="68"/>
      <c r="E1591" s="67"/>
      <c r="F1591" s="67"/>
      <c r="G1591" s="67"/>
    </row>
    <row r="1592" spans="3:7" x14ac:dyDescent="0.3">
      <c r="C1592" s="68"/>
      <c r="D1592" s="68"/>
      <c r="E1592" s="67"/>
      <c r="F1592" s="67"/>
      <c r="G1592" s="67"/>
    </row>
    <row r="1593" spans="3:7" x14ac:dyDescent="0.3">
      <c r="C1593" s="68"/>
      <c r="D1593" s="68"/>
      <c r="E1593" s="67"/>
      <c r="F1593" s="67"/>
      <c r="G1593" s="67"/>
    </row>
    <row r="1594" spans="3:7" x14ac:dyDescent="0.3">
      <c r="C1594" s="68"/>
      <c r="D1594" s="68"/>
      <c r="E1594" s="67"/>
      <c r="F1594" s="67"/>
      <c r="G1594" s="67"/>
    </row>
    <row r="1595" spans="3:7" x14ac:dyDescent="0.3">
      <c r="C1595" s="68"/>
      <c r="D1595" s="68"/>
      <c r="E1595" s="67"/>
      <c r="F1595" s="67"/>
      <c r="G1595" s="67"/>
    </row>
    <row r="1596" spans="3:7" x14ac:dyDescent="0.3">
      <c r="C1596" s="68"/>
      <c r="D1596" s="68"/>
      <c r="E1596" s="67"/>
      <c r="F1596" s="67"/>
      <c r="G1596" s="67"/>
    </row>
    <row r="1597" spans="3:7" x14ac:dyDescent="0.3">
      <c r="C1597" s="68"/>
      <c r="D1597" s="68"/>
      <c r="E1597" s="67"/>
      <c r="F1597" s="67"/>
      <c r="G1597" s="67"/>
    </row>
    <row r="1598" spans="3:7" x14ac:dyDescent="0.3">
      <c r="C1598" s="68"/>
      <c r="D1598" s="68"/>
      <c r="E1598" s="67"/>
      <c r="F1598" s="67"/>
      <c r="G1598" s="67"/>
    </row>
    <row r="1599" spans="3:7" x14ac:dyDescent="0.3">
      <c r="C1599" s="68"/>
      <c r="D1599" s="68"/>
      <c r="E1599" s="67"/>
      <c r="F1599" s="67"/>
      <c r="G1599" s="67"/>
    </row>
    <row r="1600" spans="3:7" x14ac:dyDescent="0.3">
      <c r="C1600" s="68"/>
      <c r="D1600" s="68"/>
      <c r="E1600" s="67"/>
      <c r="F1600" s="67"/>
      <c r="G1600" s="67"/>
    </row>
    <row r="1601" spans="3:7" x14ac:dyDescent="0.3">
      <c r="C1601" s="68"/>
      <c r="D1601" s="68"/>
      <c r="E1601" s="67"/>
      <c r="F1601" s="67"/>
      <c r="G1601" s="67"/>
    </row>
    <row r="1602" spans="3:7" x14ac:dyDescent="0.3">
      <c r="C1602" s="68"/>
      <c r="D1602" s="68"/>
      <c r="E1602" s="67"/>
      <c r="F1602" s="67"/>
      <c r="G1602" s="67"/>
    </row>
    <row r="1603" spans="3:7" x14ac:dyDescent="0.3">
      <c r="C1603" s="68"/>
      <c r="D1603" s="68"/>
      <c r="E1603" s="67"/>
      <c r="F1603" s="67"/>
      <c r="G1603" s="67"/>
    </row>
    <row r="1604" spans="3:7" x14ac:dyDescent="0.3">
      <c r="C1604" s="68"/>
      <c r="D1604" s="68"/>
      <c r="E1604" s="67"/>
      <c r="F1604" s="67"/>
      <c r="G1604" s="67"/>
    </row>
    <row r="1605" spans="3:7" x14ac:dyDescent="0.3">
      <c r="C1605" s="68"/>
      <c r="D1605" s="68"/>
      <c r="E1605" s="67"/>
      <c r="F1605" s="67"/>
      <c r="G1605" s="67"/>
    </row>
    <row r="1606" spans="3:7" x14ac:dyDescent="0.3">
      <c r="C1606" s="68"/>
      <c r="D1606" s="68"/>
      <c r="E1606" s="67"/>
      <c r="F1606" s="67"/>
      <c r="G1606" s="67"/>
    </row>
    <row r="1607" spans="3:7" x14ac:dyDescent="0.3">
      <c r="C1607" s="68"/>
      <c r="D1607" s="68"/>
      <c r="E1607" s="67"/>
      <c r="F1607" s="67"/>
      <c r="G1607" s="67"/>
    </row>
    <row r="1608" spans="3:7" x14ac:dyDescent="0.3">
      <c r="C1608" s="68"/>
      <c r="D1608" s="68"/>
      <c r="E1608" s="67"/>
      <c r="F1608" s="67"/>
      <c r="G1608" s="67"/>
    </row>
    <row r="1609" spans="3:7" x14ac:dyDescent="0.3">
      <c r="C1609" s="68"/>
      <c r="D1609" s="68"/>
      <c r="E1609" s="67"/>
      <c r="F1609" s="67"/>
      <c r="G1609" s="67"/>
    </row>
    <row r="1610" spans="3:7" x14ac:dyDescent="0.3">
      <c r="C1610" s="68"/>
      <c r="D1610" s="68"/>
      <c r="E1610" s="67"/>
      <c r="F1610" s="67"/>
      <c r="G1610" s="67"/>
    </row>
    <row r="1611" spans="3:7" x14ac:dyDescent="0.3">
      <c r="C1611" s="68"/>
      <c r="D1611" s="68"/>
      <c r="E1611" s="67"/>
      <c r="F1611" s="67"/>
      <c r="G1611" s="67"/>
    </row>
    <row r="1612" spans="3:7" x14ac:dyDescent="0.3">
      <c r="C1612" s="68"/>
      <c r="D1612" s="68"/>
      <c r="E1612" s="67"/>
      <c r="F1612" s="67"/>
      <c r="G1612" s="67"/>
    </row>
    <row r="1613" spans="3:7" x14ac:dyDescent="0.3">
      <c r="C1613" s="68"/>
      <c r="D1613" s="68"/>
      <c r="E1613" s="67"/>
      <c r="F1613" s="67"/>
      <c r="G1613" s="67"/>
    </row>
    <row r="1614" spans="3:7" x14ac:dyDescent="0.3">
      <c r="C1614" s="68"/>
      <c r="D1614" s="68"/>
      <c r="E1614" s="67"/>
      <c r="F1614" s="67"/>
      <c r="G1614" s="67"/>
    </row>
    <row r="1615" spans="3:7" x14ac:dyDescent="0.3">
      <c r="C1615" s="68"/>
      <c r="D1615" s="68"/>
      <c r="E1615" s="67"/>
      <c r="F1615" s="67"/>
      <c r="G1615" s="67"/>
    </row>
    <row r="1616" spans="3:7" x14ac:dyDescent="0.3">
      <c r="C1616" s="68"/>
      <c r="D1616" s="68"/>
      <c r="E1616" s="67"/>
      <c r="F1616" s="67"/>
      <c r="G1616" s="67"/>
    </row>
    <row r="1617" spans="3:7" x14ac:dyDescent="0.3">
      <c r="C1617" s="68"/>
      <c r="D1617" s="68"/>
      <c r="E1617" s="67"/>
      <c r="F1617" s="67"/>
      <c r="G1617" s="67"/>
    </row>
    <row r="1618" spans="3:7" x14ac:dyDescent="0.3">
      <c r="C1618" s="68"/>
      <c r="D1618" s="68"/>
      <c r="E1618" s="67"/>
      <c r="F1618" s="67"/>
      <c r="G1618" s="67"/>
    </row>
    <row r="1619" spans="3:7" x14ac:dyDescent="0.3">
      <c r="C1619" s="68"/>
      <c r="D1619" s="68"/>
      <c r="E1619" s="67"/>
      <c r="F1619" s="67"/>
      <c r="G1619" s="67"/>
    </row>
    <row r="1620" spans="3:7" x14ac:dyDescent="0.3">
      <c r="C1620" s="68"/>
      <c r="D1620" s="68"/>
      <c r="E1620" s="67"/>
      <c r="F1620" s="67"/>
      <c r="G1620" s="67"/>
    </row>
    <row r="1621" spans="3:7" x14ac:dyDescent="0.3">
      <c r="C1621" s="68"/>
      <c r="D1621" s="68"/>
      <c r="E1621" s="67"/>
      <c r="F1621" s="67"/>
      <c r="G1621" s="67"/>
    </row>
    <row r="1622" spans="3:7" x14ac:dyDescent="0.3">
      <c r="C1622" s="68"/>
      <c r="D1622" s="68"/>
      <c r="E1622" s="67"/>
      <c r="F1622" s="67"/>
      <c r="G1622" s="67"/>
    </row>
    <row r="1623" spans="3:7" x14ac:dyDescent="0.3">
      <c r="C1623" s="68"/>
      <c r="D1623" s="68"/>
      <c r="E1623" s="67"/>
      <c r="F1623" s="67"/>
      <c r="G1623" s="67"/>
    </row>
    <row r="1624" spans="3:7" x14ac:dyDescent="0.3">
      <c r="C1624" s="68"/>
      <c r="D1624" s="68"/>
      <c r="E1624" s="67"/>
      <c r="F1624" s="67"/>
      <c r="G1624" s="67"/>
    </row>
    <row r="1625" spans="3:7" x14ac:dyDescent="0.3">
      <c r="C1625" s="68"/>
      <c r="D1625" s="68"/>
      <c r="E1625" s="67"/>
      <c r="F1625" s="67"/>
      <c r="G1625" s="67"/>
    </row>
    <row r="1626" spans="3:7" x14ac:dyDescent="0.3">
      <c r="C1626" s="68"/>
      <c r="D1626" s="68"/>
      <c r="E1626" s="67"/>
      <c r="F1626" s="67"/>
      <c r="G1626" s="67"/>
    </row>
    <row r="1627" spans="3:7" x14ac:dyDescent="0.3">
      <c r="C1627" s="68"/>
      <c r="D1627" s="68"/>
      <c r="E1627" s="67"/>
      <c r="F1627" s="67"/>
      <c r="G1627" s="67"/>
    </row>
    <row r="1628" spans="3:7" x14ac:dyDescent="0.3">
      <c r="C1628" s="68"/>
      <c r="D1628" s="68"/>
      <c r="E1628" s="67"/>
      <c r="F1628" s="67"/>
      <c r="G1628" s="67"/>
    </row>
    <row r="1629" spans="3:7" x14ac:dyDescent="0.3">
      <c r="C1629" s="68"/>
      <c r="D1629" s="68"/>
      <c r="E1629" s="67"/>
      <c r="F1629" s="67"/>
      <c r="G1629" s="67"/>
    </row>
    <row r="1630" spans="3:7" x14ac:dyDescent="0.3">
      <c r="C1630" s="68"/>
      <c r="D1630" s="68"/>
      <c r="E1630" s="67"/>
      <c r="F1630" s="67"/>
      <c r="G1630" s="67"/>
    </row>
    <row r="1631" spans="3:7" x14ac:dyDescent="0.3">
      <c r="C1631" s="68"/>
      <c r="D1631" s="68"/>
      <c r="E1631" s="67"/>
      <c r="F1631" s="67"/>
      <c r="G1631" s="67"/>
    </row>
    <row r="1632" spans="3:7" x14ac:dyDescent="0.3">
      <c r="C1632" s="68"/>
      <c r="D1632" s="68"/>
      <c r="E1632" s="67"/>
      <c r="F1632" s="67"/>
      <c r="G1632" s="67"/>
    </row>
    <row r="1633" spans="3:7" x14ac:dyDescent="0.3">
      <c r="C1633" s="68"/>
      <c r="D1633" s="68"/>
      <c r="E1633" s="67"/>
      <c r="F1633" s="67"/>
      <c r="G1633" s="67"/>
    </row>
    <row r="1634" spans="3:7" x14ac:dyDescent="0.3">
      <c r="C1634" s="68"/>
      <c r="D1634" s="68"/>
      <c r="E1634" s="67"/>
      <c r="F1634" s="67"/>
      <c r="G1634" s="67"/>
    </row>
    <row r="1635" spans="3:7" x14ac:dyDescent="0.3">
      <c r="C1635" s="68"/>
      <c r="D1635" s="68"/>
      <c r="E1635" s="67"/>
      <c r="F1635" s="67"/>
      <c r="G1635" s="67"/>
    </row>
    <row r="1636" spans="3:7" x14ac:dyDescent="0.3">
      <c r="C1636" s="68"/>
      <c r="D1636" s="68"/>
      <c r="E1636" s="67"/>
      <c r="F1636" s="67"/>
      <c r="G1636" s="67"/>
    </row>
    <row r="1637" spans="3:7" x14ac:dyDescent="0.3">
      <c r="C1637" s="68"/>
      <c r="D1637" s="68"/>
      <c r="E1637" s="67"/>
      <c r="F1637" s="67"/>
      <c r="G1637" s="67"/>
    </row>
    <row r="1638" spans="3:7" x14ac:dyDescent="0.3">
      <c r="C1638" s="68"/>
      <c r="D1638" s="68"/>
      <c r="E1638" s="67"/>
      <c r="F1638" s="67"/>
      <c r="G1638" s="67"/>
    </row>
    <row r="1639" spans="3:7" x14ac:dyDescent="0.3">
      <c r="C1639" s="68"/>
      <c r="D1639" s="68"/>
      <c r="E1639" s="67"/>
      <c r="F1639" s="67"/>
      <c r="G1639" s="67"/>
    </row>
    <row r="1640" spans="3:7" x14ac:dyDescent="0.3">
      <c r="C1640" s="68"/>
      <c r="D1640" s="68"/>
      <c r="E1640" s="67"/>
      <c r="F1640" s="67"/>
      <c r="G1640" s="67"/>
    </row>
    <row r="1641" spans="3:7" x14ac:dyDescent="0.3">
      <c r="C1641" s="68"/>
      <c r="D1641" s="68"/>
      <c r="E1641" s="67"/>
      <c r="F1641" s="67"/>
      <c r="G1641" s="67"/>
    </row>
    <row r="1642" spans="3:7" x14ac:dyDescent="0.3">
      <c r="C1642" s="68"/>
      <c r="D1642" s="68"/>
      <c r="E1642" s="67"/>
      <c r="F1642" s="67"/>
      <c r="G1642" s="67"/>
    </row>
    <row r="1643" spans="3:7" x14ac:dyDescent="0.3">
      <c r="C1643" s="68"/>
      <c r="D1643" s="68"/>
      <c r="E1643" s="67"/>
      <c r="F1643" s="67"/>
      <c r="G1643" s="67"/>
    </row>
    <row r="1644" spans="3:7" x14ac:dyDescent="0.3">
      <c r="C1644" s="68"/>
      <c r="D1644" s="68"/>
      <c r="E1644" s="67"/>
      <c r="F1644" s="67"/>
      <c r="G1644" s="67"/>
    </row>
    <row r="1645" spans="3:7" x14ac:dyDescent="0.3">
      <c r="C1645" s="68"/>
      <c r="D1645" s="68"/>
      <c r="E1645" s="67"/>
      <c r="F1645" s="67"/>
      <c r="G1645" s="67"/>
    </row>
    <row r="1646" spans="3:7" x14ac:dyDescent="0.3">
      <c r="C1646" s="68"/>
      <c r="D1646" s="68"/>
      <c r="E1646" s="67"/>
      <c r="F1646" s="67"/>
      <c r="G1646" s="67"/>
    </row>
    <row r="1647" spans="3:7" x14ac:dyDescent="0.3">
      <c r="C1647" s="68"/>
      <c r="D1647" s="68"/>
      <c r="E1647" s="67"/>
      <c r="F1647" s="67"/>
      <c r="G1647" s="67"/>
    </row>
    <row r="1648" spans="3:7" x14ac:dyDescent="0.3">
      <c r="C1648" s="68"/>
      <c r="D1648" s="68"/>
      <c r="E1648" s="67"/>
      <c r="F1648" s="67"/>
      <c r="G1648" s="67"/>
    </row>
    <row r="1649" spans="3:7" x14ac:dyDescent="0.3">
      <c r="C1649" s="68"/>
      <c r="D1649" s="68"/>
      <c r="E1649" s="67"/>
      <c r="F1649" s="67"/>
      <c r="G1649" s="67"/>
    </row>
    <row r="1650" spans="3:7" x14ac:dyDescent="0.3">
      <c r="C1650" s="68"/>
      <c r="D1650" s="68"/>
      <c r="E1650" s="67"/>
      <c r="F1650" s="67"/>
      <c r="G1650" s="67"/>
    </row>
    <row r="1651" spans="3:7" x14ac:dyDescent="0.3">
      <c r="C1651" s="68"/>
      <c r="D1651" s="68"/>
      <c r="E1651" s="67"/>
      <c r="F1651" s="67"/>
      <c r="G1651" s="67"/>
    </row>
    <row r="1652" spans="3:7" x14ac:dyDescent="0.3">
      <c r="C1652" s="68"/>
      <c r="D1652" s="68"/>
      <c r="E1652" s="67"/>
      <c r="F1652" s="67"/>
      <c r="G1652" s="67"/>
    </row>
    <row r="1653" spans="3:7" x14ac:dyDescent="0.3">
      <c r="C1653" s="68"/>
      <c r="D1653" s="68"/>
      <c r="E1653" s="67"/>
      <c r="F1653" s="67"/>
      <c r="G1653" s="67"/>
    </row>
    <row r="1654" spans="3:7" x14ac:dyDescent="0.3">
      <c r="C1654" s="68"/>
      <c r="D1654" s="68"/>
      <c r="E1654" s="67"/>
      <c r="F1654" s="67"/>
      <c r="G1654" s="67"/>
    </row>
    <row r="1655" spans="3:7" x14ac:dyDescent="0.3">
      <c r="C1655" s="68"/>
      <c r="D1655" s="68"/>
      <c r="E1655" s="67"/>
      <c r="F1655" s="67"/>
      <c r="G1655" s="67"/>
    </row>
    <row r="1656" spans="3:7" x14ac:dyDescent="0.3">
      <c r="C1656" s="68"/>
      <c r="D1656" s="68"/>
      <c r="E1656" s="67"/>
      <c r="F1656" s="67"/>
      <c r="G1656" s="67"/>
    </row>
    <row r="1657" spans="3:7" x14ac:dyDescent="0.3">
      <c r="C1657" s="68"/>
      <c r="D1657" s="68"/>
      <c r="E1657" s="67"/>
      <c r="F1657" s="67"/>
      <c r="G1657" s="67"/>
    </row>
    <row r="1658" spans="3:7" x14ac:dyDescent="0.3">
      <c r="C1658" s="68"/>
      <c r="D1658" s="68"/>
      <c r="E1658" s="67"/>
      <c r="F1658" s="67"/>
      <c r="G1658" s="67"/>
    </row>
    <row r="1659" spans="3:7" x14ac:dyDescent="0.3">
      <c r="C1659" s="68"/>
      <c r="D1659" s="68"/>
      <c r="E1659" s="67"/>
      <c r="F1659" s="67"/>
      <c r="G1659" s="67"/>
    </row>
    <row r="1660" spans="3:7" x14ac:dyDescent="0.3">
      <c r="C1660" s="68"/>
      <c r="D1660" s="68"/>
      <c r="E1660" s="67"/>
      <c r="F1660" s="67"/>
      <c r="G1660" s="67"/>
    </row>
    <row r="1661" spans="3:7" x14ac:dyDescent="0.3">
      <c r="C1661" s="68"/>
      <c r="D1661" s="68"/>
      <c r="E1661" s="67"/>
      <c r="F1661" s="67"/>
      <c r="G1661" s="67"/>
    </row>
    <row r="1662" spans="3:7" x14ac:dyDescent="0.3">
      <c r="C1662" s="68"/>
      <c r="D1662" s="68"/>
      <c r="E1662" s="67"/>
      <c r="F1662" s="67"/>
      <c r="G1662" s="67"/>
    </row>
    <row r="1663" spans="3:7" x14ac:dyDescent="0.3">
      <c r="C1663" s="68"/>
      <c r="D1663" s="68"/>
      <c r="E1663" s="67"/>
      <c r="F1663" s="67"/>
      <c r="G1663" s="67"/>
    </row>
    <row r="1664" spans="3:7" x14ac:dyDescent="0.3">
      <c r="C1664" s="68"/>
      <c r="D1664" s="68"/>
      <c r="E1664" s="67"/>
      <c r="F1664" s="67"/>
      <c r="G1664" s="67"/>
    </row>
    <row r="1665" spans="3:7" x14ac:dyDescent="0.3">
      <c r="C1665" s="68"/>
      <c r="D1665" s="68"/>
      <c r="E1665" s="67"/>
      <c r="F1665" s="67"/>
      <c r="G1665" s="67"/>
    </row>
    <row r="1666" spans="3:7" x14ac:dyDescent="0.3">
      <c r="C1666" s="68"/>
      <c r="D1666" s="68"/>
      <c r="E1666" s="67"/>
      <c r="F1666" s="67"/>
      <c r="G1666" s="67"/>
    </row>
    <row r="1667" spans="3:7" x14ac:dyDescent="0.3">
      <c r="C1667" s="68"/>
      <c r="D1667" s="68"/>
      <c r="E1667" s="67"/>
      <c r="F1667" s="67"/>
      <c r="G1667" s="67"/>
    </row>
    <row r="1668" spans="3:7" x14ac:dyDescent="0.3">
      <c r="C1668" s="68"/>
      <c r="D1668" s="68"/>
      <c r="E1668" s="67"/>
      <c r="F1668" s="67"/>
      <c r="G1668" s="67"/>
    </row>
    <row r="1669" spans="3:7" x14ac:dyDescent="0.3">
      <c r="C1669" s="68"/>
      <c r="D1669" s="68"/>
      <c r="E1669" s="67"/>
      <c r="F1669" s="67"/>
      <c r="G1669" s="67"/>
    </row>
    <row r="1670" spans="3:7" x14ac:dyDescent="0.3">
      <c r="C1670" s="68"/>
      <c r="D1670" s="68"/>
      <c r="E1670" s="67"/>
      <c r="F1670" s="67"/>
      <c r="G1670" s="67"/>
    </row>
    <row r="1671" spans="3:7" x14ac:dyDescent="0.3">
      <c r="C1671" s="68"/>
      <c r="D1671" s="68"/>
      <c r="E1671" s="67"/>
      <c r="F1671" s="67"/>
      <c r="G1671" s="67"/>
    </row>
    <row r="1672" spans="3:7" x14ac:dyDescent="0.3">
      <c r="C1672" s="68"/>
      <c r="D1672" s="68"/>
      <c r="E1672" s="67"/>
      <c r="F1672" s="67"/>
      <c r="G1672" s="67"/>
    </row>
    <row r="1673" spans="3:7" x14ac:dyDescent="0.3">
      <c r="C1673" s="68"/>
      <c r="D1673" s="68"/>
      <c r="E1673" s="67"/>
      <c r="F1673" s="67"/>
      <c r="G1673" s="67"/>
    </row>
    <row r="1674" spans="3:7" x14ac:dyDescent="0.3">
      <c r="C1674" s="68"/>
      <c r="D1674" s="68"/>
      <c r="E1674" s="67"/>
      <c r="F1674" s="67"/>
      <c r="G1674" s="67"/>
    </row>
    <row r="1675" spans="3:7" x14ac:dyDescent="0.3">
      <c r="C1675" s="68"/>
      <c r="D1675" s="68"/>
      <c r="E1675" s="67"/>
      <c r="F1675" s="67"/>
      <c r="G1675" s="67"/>
    </row>
    <row r="1676" spans="3:7" x14ac:dyDescent="0.3">
      <c r="C1676" s="68"/>
      <c r="D1676" s="68"/>
      <c r="E1676" s="67"/>
      <c r="F1676" s="67"/>
      <c r="G1676" s="67"/>
    </row>
    <row r="1677" spans="3:7" x14ac:dyDescent="0.3">
      <c r="C1677" s="68"/>
      <c r="D1677" s="68"/>
      <c r="E1677" s="67"/>
      <c r="F1677" s="67"/>
      <c r="G1677" s="67"/>
    </row>
    <row r="1678" spans="3:7" x14ac:dyDescent="0.3">
      <c r="C1678" s="68"/>
      <c r="D1678" s="68"/>
      <c r="E1678" s="67"/>
      <c r="F1678" s="67"/>
      <c r="G1678" s="67"/>
    </row>
    <row r="1679" spans="3:7" x14ac:dyDescent="0.3">
      <c r="C1679" s="68"/>
      <c r="D1679" s="68"/>
      <c r="E1679" s="67"/>
      <c r="F1679" s="67"/>
      <c r="G1679" s="67"/>
    </row>
    <row r="1680" spans="3:7" x14ac:dyDescent="0.3">
      <c r="C1680" s="68"/>
      <c r="D1680" s="68"/>
      <c r="E1680" s="67"/>
      <c r="F1680" s="67"/>
      <c r="G1680" s="67"/>
    </row>
    <row r="1681" spans="3:7" x14ac:dyDescent="0.3">
      <c r="C1681" s="68"/>
      <c r="D1681" s="68"/>
      <c r="E1681" s="67"/>
      <c r="F1681" s="67"/>
      <c r="G1681" s="67"/>
    </row>
    <row r="1682" spans="3:7" x14ac:dyDescent="0.3">
      <c r="C1682" s="68"/>
      <c r="D1682" s="68"/>
      <c r="E1682" s="67"/>
      <c r="F1682" s="67"/>
      <c r="G1682" s="67"/>
    </row>
    <row r="1683" spans="3:7" x14ac:dyDescent="0.3">
      <c r="C1683" s="68"/>
      <c r="D1683" s="68"/>
      <c r="E1683" s="67"/>
      <c r="F1683" s="67"/>
      <c r="G1683" s="67"/>
    </row>
    <row r="1684" spans="3:7" x14ac:dyDescent="0.3">
      <c r="C1684" s="68"/>
      <c r="D1684" s="68"/>
      <c r="E1684" s="67"/>
      <c r="F1684" s="67"/>
      <c r="G1684" s="67"/>
    </row>
    <row r="1685" spans="3:7" x14ac:dyDescent="0.3">
      <c r="C1685" s="68"/>
      <c r="D1685" s="68"/>
      <c r="E1685" s="67"/>
      <c r="F1685" s="67"/>
      <c r="G1685" s="67"/>
    </row>
    <row r="1686" spans="3:7" x14ac:dyDescent="0.3">
      <c r="C1686" s="68"/>
      <c r="D1686" s="68"/>
      <c r="E1686" s="67"/>
      <c r="F1686" s="67"/>
      <c r="G1686" s="67"/>
    </row>
    <row r="1687" spans="3:7" x14ac:dyDescent="0.3">
      <c r="C1687" s="68"/>
      <c r="D1687" s="68"/>
      <c r="E1687" s="67"/>
      <c r="F1687" s="67"/>
      <c r="G1687" s="67"/>
    </row>
    <row r="1688" spans="3:7" x14ac:dyDescent="0.3">
      <c r="C1688" s="68"/>
      <c r="D1688" s="68"/>
      <c r="E1688" s="67"/>
      <c r="F1688" s="67"/>
      <c r="G1688" s="67"/>
    </row>
    <row r="1689" spans="3:7" x14ac:dyDescent="0.3">
      <c r="C1689" s="68"/>
      <c r="D1689" s="68"/>
      <c r="E1689" s="67"/>
      <c r="F1689" s="67"/>
      <c r="G1689" s="67"/>
    </row>
    <row r="1690" spans="3:7" x14ac:dyDescent="0.3">
      <c r="C1690" s="68"/>
      <c r="D1690" s="68"/>
      <c r="E1690" s="67"/>
      <c r="F1690" s="67"/>
      <c r="G1690" s="67"/>
    </row>
    <row r="1691" spans="3:7" x14ac:dyDescent="0.3">
      <c r="C1691" s="68"/>
      <c r="D1691" s="68"/>
      <c r="E1691" s="67"/>
      <c r="F1691" s="67"/>
      <c r="G1691" s="67"/>
    </row>
    <row r="1692" spans="3:7" x14ac:dyDescent="0.3">
      <c r="C1692" s="68"/>
      <c r="D1692" s="68"/>
      <c r="E1692" s="67"/>
      <c r="F1692" s="67"/>
      <c r="G1692" s="67"/>
    </row>
    <row r="1693" spans="3:7" x14ac:dyDescent="0.3">
      <c r="C1693" s="68"/>
      <c r="D1693" s="68"/>
      <c r="E1693" s="67"/>
      <c r="F1693" s="67"/>
      <c r="G1693" s="67"/>
    </row>
    <row r="1694" spans="3:7" x14ac:dyDescent="0.3">
      <c r="C1694" s="68"/>
      <c r="D1694" s="68"/>
      <c r="E1694" s="67"/>
      <c r="F1694" s="67"/>
      <c r="G1694" s="67"/>
    </row>
    <row r="1695" spans="3:7" x14ac:dyDescent="0.3">
      <c r="C1695" s="68"/>
      <c r="D1695" s="68"/>
      <c r="E1695" s="67"/>
      <c r="F1695" s="67"/>
      <c r="G1695" s="67"/>
    </row>
    <row r="1696" spans="3:7" x14ac:dyDescent="0.3">
      <c r="C1696" s="68"/>
      <c r="D1696" s="68"/>
      <c r="E1696" s="67"/>
      <c r="F1696" s="67"/>
      <c r="G1696" s="67"/>
    </row>
    <row r="1697" spans="3:7" x14ac:dyDescent="0.3">
      <c r="C1697" s="68"/>
      <c r="D1697" s="68"/>
      <c r="E1697" s="67"/>
      <c r="F1697" s="67"/>
      <c r="G1697" s="67"/>
    </row>
    <row r="1698" spans="3:7" x14ac:dyDescent="0.3">
      <c r="C1698" s="68"/>
      <c r="D1698" s="68"/>
      <c r="E1698" s="67"/>
      <c r="F1698" s="67"/>
      <c r="G1698" s="67"/>
    </row>
    <row r="1699" spans="3:7" x14ac:dyDescent="0.3">
      <c r="C1699" s="68"/>
      <c r="D1699" s="68"/>
      <c r="E1699" s="67"/>
      <c r="F1699" s="67"/>
      <c r="G1699" s="67"/>
    </row>
    <row r="1700" spans="3:7" x14ac:dyDescent="0.3">
      <c r="C1700" s="68"/>
      <c r="D1700" s="68"/>
      <c r="E1700" s="67"/>
      <c r="F1700" s="67"/>
      <c r="G1700" s="67"/>
    </row>
    <row r="1701" spans="3:7" x14ac:dyDescent="0.3">
      <c r="C1701" s="68"/>
      <c r="D1701" s="68"/>
      <c r="E1701" s="67"/>
      <c r="F1701" s="67"/>
      <c r="G1701" s="67"/>
    </row>
    <row r="1702" spans="3:7" x14ac:dyDescent="0.3">
      <c r="C1702" s="68"/>
      <c r="D1702" s="68"/>
      <c r="E1702" s="67"/>
      <c r="F1702" s="67"/>
      <c r="G1702" s="67"/>
    </row>
    <row r="1703" spans="3:7" x14ac:dyDescent="0.3">
      <c r="C1703" s="68"/>
      <c r="D1703" s="68"/>
      <c r="E1703" s="67"/>
      <c r="F1703" s="67"/>
      <c r="G1703" s="67"/>
    </row>
    <row r="1704" spans="3:7" x14ac:dyDescent="0.3">
      <c r="C1704" s="68"/>
      <c r="D1704" s="68"/>
      <c r="E1704" s="67"/>
      <c r="F1704" s="67"/>
      <c r="G1704" s="67"/>
    </row>
    <row r="1705" spans="3:7" x14ac:dyDescent="0.3">
      <c r="C1705" s="68"/>
      <c r="D1705" s="68"/>
      <c r="E1705" s="67"/>
      <c r="F1705" s="67"/>
      <c r="G1705" s="67"/>
    </row>
    <row r="1706" spans="3:7" x14ac:dyDescent="0.3">
      <c r="C1706" s="68"/>
      <c r="D1706" s="68"/>
      <c r="E1706" s="67"/>
      <c r="F1706" s="67"/>
      <c r="G1706" s="67"/>
    </row>
    <row r="1707" spans="3:7" x14ac:dyDescent="0.3">
      <c r="C1707" s="68"/>
      <c r="D1707" s="68"/>
      <c r="E1707" s="67"/>
      <c r="F1707" s="67"/>
      <c r="G1707" s="67"/>
    </row>
    <row r="1708" spans="3:7" x14ac:dyDescent="0.3">
      <c r="C1708" s="68"/>
      <c r="D1708" s="68"/>
      <c r="E1708" s="67"/>
      <c r="F1708" s="67"/>
      <c r="G1708" s="67"/>
    </row>
    <row r="1709" spans="3:7" x14ac:dyDescent="0.3">
      <c r="C1709" s="68"/>
      <c r="D1709" s="68"/>
      <c r="E1709" s="67"/>
      <c r="F1709" s="67"/>
      <c r="G1709" s="67"/>
    </row>
    <row r="1710" spans="3:7" x14ac:dyDescent="0.3">
      <c r="C1710" s="68"/>
      <c r="D1710" s="68"/>
      <c r="E1710" s="67"/>
      <c r="F1710" s="67"/>
      <c r="G1710" s="67"/>
    </row>
    <row r="1711" spans="3:7" x14ac:dyDescent="0.3">
      <c r="C1711" s="68"/>
      <c r="D1711" s="68"/>
      <c r="E1711" s="67"/>
      <c r="F1711" s="67"/>
      <c r="G1711" s="67"/>
    </row>
    <row r="1712" spans="3:7" x14ac:dyDescent="0.3">
      <c r="C1712" s="68"/>
      <c r="D1712" s="68"/>
      <c r="E1712" s="67"/>
      <c r="F1712" s="67"/>
      <c r="G1712" s="67"/>
    </row>
    <row r="1713" spans="3:7" x14ac:dyDescent="0.3">
      <c r="C1713" s="68"/>
      <c r="D1713" s="68"/>
      <c r="E1713" s="67"/>
      <c r="F1713" s="67"/>
      <c r="G1713" s="67"/>
    </row>
    <row r="1714" spans="3:7" x14ac:dyDescent="0.3">
      <c r="C1714" s="68"/>
      <c r="D1714" s="68"/>
      <c r="E1714" s="67"/>
      <c r="F1714" s="67"/>
      <c r="G1714" s="67"/>
    </row>
    <row r="1715" spans="3:7" x14ac:dyDescent="0.3">
      <c r="C1715" s="68"/>
      <c r="D1715" s="68"/>
      <c r="E1715" s="67"/>
      <c r="F1715" s="67"/>
      <c r="G1715" s="67"/>
    </row>
    <row r="1716" spans="3:7" x14ac:dyDescent="0.3">
      <c r="C1716" s="68"/>
      <c r="D1716" s="68"/>
      <c r="E1716" s="67"/>
      <c r="F1716" s="67"/>
      <c r="G1716" s="67"/>
    </row>
    <row r="1717" spans="3:7" x14ac:dyDescent="0.3">
      <c r="C1717" s="68"/>
      <c r="D1717" s="68"/>
      <c r="E1717" s="67"/>
      <c r="F1717" s="67"/>
      <c r="G1717" s="67"/>
    </row>
    <row r="1718" spans="3:7" x14ac:dyDescent="0.3">
      <c r="C1718" s="68"/>
      <c r="D1718" s="68"/>
      <c r="E1718" s="67"/>
      <c r="F1718" s="67"/>
      <c r="G1718" s="67"/>
    </row>
    <row r="1719" spans="3:7" x14ac:dyDescent="0.3">
      <c r="C1719" s="68"/>
      <c r="D1719" s="68"/>
      <c r="E1719" s="67"/>
      <c r="F1719" s="67"/>
      <c r="G1719" s="67"/>
    </row>
    <row r="1720" spans="3:7" x14ac:dyDescent="0.3">
      <c r="C1720" s="68"/>
      <c r="D1720" s="68"/>
      <c r="E1720" s="67"/>
      <c r="F1720" s="67"/>
      <c r="G1720" s="67"/>
    </row>
    <row r="1721" spans="3:7" x14ac:dyDescent="0.3">
      <c r="C1721" s="68"/>
      <c r="D1721" s="68"/>
      <c r="E1721" s="67"/>
      <c r="F1721" s="67"/>
      <c r="G1721" s="67"/>
    </row>
    <row r="1722" spans="3:7" x14ac:dyDescent="0.3">
      <c r="C1722" s="68"/>
      <c r="D1722" s="68"/>
      <c r="E1722" s="67"/>
      <c r="F1722" s="67"/>
      <c r="G1722" s="67"/>
    </row>
    <row r="1723" spans="3:7" x14ac:dyDescent="0.3">
      <c r="C1723" s="68"/>
      <c r="D1723" s="68"/>
      <c r="E1723" s="67"/>
      <c r="F1723" s="67"/>
      <c r="G1723" s="67"/>
    </row>
    <row r="1724" spans="3:7" x14ac:dyDescent="0.3">
      <c r="C1724" s="68"/>
      <c r="D1724" s="68"/>
      <c r="E1724" s="67"/>
      <c r="F1724" s="67"/>
      <c r="G1724" s="67"/>
    </row>
    <row r="1725" spans="3:7" x14ac:dyDescent="0.3">
      <c r="C1725" s="68"/>
      <c r="D1725" s="68"/>
      <c r="E1725" s="67"/>
      <c r="F1725" s="67"/>
      <c r="G1725" s="67"/>
    </row>
    <row r="1726" spans="3:7" x14ac:dyDescent="0.3">
      <c r="C1726" s="68"/>
      <c r="D1726" s="68"/>
      <c r="E1726" s="67"/>
      <c r="F1726" s="67"/>
      <c r="G1726" s="67"/>
    </row>
    <row r="1727" spans="3:7" x14ac:dyDescent="0.3">
      <c r="C1727" s="68"/>
      <c r="D1727" s="68"/>
      <c r="E1727" s="67"/>
      <c r="F1727" s="67"/>
      <c r="G1727" s="67"/>
    </row>
    <row r="1728" spans="3:7" x14ac:dyDescent="0.3">
      <c r="C1728" s="68"/>
      <c r="D1728" s="68"/>
      <c r="E1728" s="67"/>
      <c r="F1728" s="67"/>
      <c r="G1728" s="67"/>
    </row>
    <row r="1729" spans="3:7" x14ac:dyDescent="0.3">
      <c r="C1729" s="68"/>
      <c r="D1729" s="68"/>
      <c r="E1729" s="67"/>
      <c r="F1729" s="67"/>
      <c r="G1729" s="67"/>
    </row>
    <row r="1730" spans="3:7" x14ac:dyDescent="0.3">
      <c r="C1730" s="68"/>
      <c r="D1730" s="68"/>
      <c r="E1730" s="67"/>
      <c r="F1730" s="67"/>
      <c r="G1730" s="67"/>
    </row>
    <row r="1731" spans="3:7" x14ac:dyDescent="0.3">
      <c r="C1731" s="68"/>
      <c r="D1731" s="68"/>
      <c r="E1731" s="67"/>
      <c r="F1731" s="67"/>
      <c r="G1731" s="67"/>
    </row>
    <row r="1732" spans="3:7" x14ac:dyDescent="0.3">
      <c r="C1732" s="68"/>
      <c r="D1732" s="68"/>
      <c r="E1732" s="67"/>
      <c r="F1732" s="67"/>
      <c r="G1732" s="67"/>
    </row>
    <row r="1733" spans="3:7" x14ac:dyDescent="0.3">
      <c r="C1733" s="68"/>
      <c r="D1733" s="68"/>
      <c r="E1733" s="67"/>
      <c r="F1733" s="67"/>
      <c r="G1733" s="67"/>
    </row>
    <row r="1734" spans="3:7" x14ac:dyDescent="0.3">
      <c r="C1734" s="68"/>
      <c r="D1734" s="68"/>
      <c r="E1734" s="67"/>
      <c r="F1734" s="67"/>
      <c r="G1734" s="67"/>
    </row>
    <row r="1735" spans="3:7" x14ac:dyDescent="0.3">
      <c r="C1735" s="68"/>
      <c r="D1735" s="68"/>
      <c r="E1735" s="67"/>
      <c r="F1735" s="67"/>
      <c r="G1735" s="67"/>
    </row>
    <row r="1736" spans="3:7" x14ac:dyDescent="0.3">
      <c r="C1736" s="68"/>
      <c r="D1736" s="68"/>
      <c r="E1736" s="67"/>
      <c r="F1736" s="67"/>
      <c r="G1736" s="67"/>
    </row>
    <row r="1737" spans="3:7" x14ac:dyDescent="0.3">
      <c r="C1737" s="68"/>
      <c r="D1737" s="68"/>
      <c r="E1737" s="67"/>
      <c r="F1737" s="67"/>
      <c r="G1737" s="67"/>
    </row>
    <row r="1738" spans="3:7" x14ac:dyDescent="0.3">
      <c r="C1738" s="68"/>
      <c r="D1738" s="68"/>
      <c r="E1738" s="67"/>
      <c r="F1738" s="67"/>
      <c r="G1738" s="67"/>
    </row>
    <row r="1739" spans="3:7" x14ac:dyDescent="0.3">
      <c r="C1739" s="68"/>
      <c r="D1739" s="68"/>
      <c r="E1739" s="67"/>
      <c r="F1739" s="67"/>
      <c r="G1739" s="67"/>
    </row>
    <row r="1740" spans="3:7" x14ac:dyDescent="0.3">
      <c r="C1740" s="68"/>
      <c r="D1740" s="68"/>
      <c r="E1740" s="67"/>
      <c r="F1740" s="67"/>
      <c r="G1740" s="67"/>
    </row>
    <row r="1741" spans="3:7" x14ac:dyDescent="0.3">
      <c r="C1741" s="68"/>
      <c r="D1741" s="68"/>
      <c r="E1741" s="67"/>
      <c r="F1741" s="67"/>
      <c r="G1741" s="67"/>
    </row>
    <row r="1742" spans="3:7" x14ac:dyDescent="0.3">
      <c r="C1742" s="68"/>
      <c r="D1742" s="68"/>
      <c r="E1742" s="67"/>
      <c r="F1742" s="67"/>
      <c r="G1742" s="67"/>
    </row>
    <row r="1743" spans="3:7" x14ac:dyDescent="0.3">
      <c r="C1743" s="68"/>
      <c r="D1743" s="68"/>
      <c r="E1743" s="67"/>
      <c r="F1743" s="67"/>
      <c r="G1743" s="67"/>
    </row>
    <row r="1744" spans="3:7" x14ac:dyDescent="0.3">
      <c r="C1744" s="68"/>
      <c r="D1744" s="68"/>
      <c r="E1744" s="67"/>
      <c r="F1744" s="67"/>
      <c r="G1744" s="67"/>
    </row>
    <row r="1745" spans="3:7" x14ac:dyDescent="0.3">
      <c r="C1745" s="68"/>
      <c r="D1745" s="68"/>
      <c r="E1745" s="67"/>
      <c r="F1745" s="67"/>
      <c r="G1745" s="67"/>
    </row>
    <row r="1746" spans="3:7" x14ac:dyDescent="0.3">
      <c r="C1746" s="68"/>
      <c r="D1746" s="68"/>
      <c r="E1746" s="67"/>
      <c r="F1746" s="67"/>
      <c r="G1746" s="67"/>
    </row>
    <row r="1747" spans="3:7" x14ac:dyDescent="0.3">
      <c r="C1747" s="68"/>
      <c r="D1747" s="68"/>
      <c r="E1747" s="67"/>
      <c r="F1747" s="67"/>
      <c r="G1747" s="67"/>
    </row>
    <row r="1748" spans="3:7" x14ac:dyDescent="0.3">
      <c r="C1748" s="68"/>
      <c r="D1748" s="68"/>
      <c r="E1748" s="67"/>
      <c r="F1748" s="67"/>
      <c r="G1748" s="67"/>
    </row>
    <row r="1749" spans="3:7" x14ac:dyDescent="0.3">
      <c r="C1749" s="68"/>
      <c r="D1749" s="68"/>
      <c r="E1749" s="67"/>
      <c r="F1749" s="67"/>
      <c r="G1749" s="67"/>
    </row>
    <row r="1750" spans="3:7" x14ac:dyDescent="0.3">
      <c r="C1750" s="68"/>
      <c r="D1750" s="68"/>
      <c r="E1750" s="67"/>
      <c r="F1750" s="67"/>
      <c r="G1750" s="67"/>
    </row>
    <row r="1751" spans="3:7" x14ac:dyDescent="0.3">
      <c r="C1751" s="68"/>
      <c r="D1751" s="68"/>
      <c r="E1751" s="67"/>
      <c r="F1751" s="67"/>
      <c r="G1751" s="67"/>
    </row>
    <row r="1752" spans="3:7" x14ac:dyDescent="0.3">
      <c r="C1752" s="68"/>
      <c r="D1752" s="68"/>
      <c r="E1752" s="67"/>
      <c r="F1752" s="67"/>
      <c r="G1752" s="67"/>
    </row>
    <row r="1753" spans="3:7" x14ac:dyDescent="0.3">
      <c r="C1753" s="68"/>
      <c r="D1753" s="68"/>
      <c r="E1753" s="67"/>
      <c r="F1753" s="67"/>
      <c r="G1753" s="67"/>
    </row>
    <row r="1754" spans="3:7" x14ac:dyDescent="0.3">
      <c r="C1754" s="68"/>
      <c r="D1754" s="68"/>
      <c r="E1754" s="67"/>
      <c r="F1754" s="67"/>
      <c r="G1754" s="67"/>
    </row>
    <row r="1755" spans="3:7" x14ac:dyDescent="0.3">
      <c r="C1755" s="68"/>
      <c r="D1755" s="68"/>
      <c r="E1755" s="67"/>
      <c r="F1755" s="67"/>
      <c r="G1755" s="67"/>
    </row>
    <row r="1756" spans="3:7" x14ac:dyDescent="0.3">
      <c r="C1756" s="68"/>
      <c r="D1756" s="68"/>
      <c r="E1756" s="67"/>
      <c r="F1756" s="67"/>
      <c r="G1756" s="67"/>
    </row>
    <row r="1757" spans="3:7" x14ac:dyDescent="0.3">
      <c r="C1757" s="68"/>
      <c r="D1757" s="68"/>
      <c r="E1757" s="67"/>
      <c r="F1757" s="67"/>
      <c r="G1757" s="67"/>
    </row>
    <row r="1758" spans="3:7" x14ac:dyDescent="0.3">
      <c r="C1758" s="68"/>
      <c r="D1758" s="68"/>
      <c r="E1758" s="67"/>
      <c r="F1758" s="67"/>
      <c r="G1758" s="67"/>
    </row>
    <row r="1759" spans="3:7" x14ac:dyDescent="0.3">
      <c r="C1759" s="68"/>
      <c r="D1759" s="68"/>
      <c r="E1759" s="67"/>
      <c r="F1759" s="67"/>
      <c r="G1759" s="67"/>
    </row>
    <row r="1760" spans="3:7" x14ac:dyDescent="0.3">
      <c r="C1760" s="68"/>
      <c r="D1760" s="68"/>
      <c r="E1760" s="67"/>
      <c r="F1760" s="67"/>
      <c r="G1760" s="67"/>
    </row>
    <row r="1761" spans="3:7" x14ac:dyDescent="0.3">
      <c r="C1761" s="68"/>
      <c r="D1761" s="68"/>
      <c r="E1761" s="67"/>
      <c r="F1761" s="67"/>
      <c r="G1761" s="67"/>
    </row>
    <row r="1762" spans="3:7" x14ac:dyDescent="0.3">
      <c r="C1762" s="68"/>
      <c r="D1762" s="68"/>
      <c r="E1762" s="67"/>
      <c r="F1762" s="67"/>
      <c r="G1762" s="67"/>
    </row>
    <row r="1763" spans="3:7" x14ac:dyDescent="0.3">
      <c r="C1763" s="68"/>
      <c r="D1763" s="68"/>
      <c r="E1763" s="67"/>
      <c r="F1763" s="67"/>
      <c r="G1763" s="67"/>
    </row>
    <row r="1764" spans="3:7" x14ac:dyDescent="0.3">
      <c r="C1764" s="68"/>
      <c r="D1764" s="68"/>
      <c r="E1764" s="67"/>
      <c r="F1764" s="67"/>
      <c r="G1764" s="67"/>
    </row>
    <row r="1765" spans="3:7" x14ac:dyDescent="0.3">
      <c r="C1765" s="68"/>
      <c r="D1765" s="68"/>
      <c r="E1765" s="67"/>
      <c r="F1765" s="67"/>
      <c r="G1765" s="67"/>
    </row>
    <row r="1766" spans="3:7" x14ac:dyDescent="0.3">
      <c r="C1766" s="68"/>
      <c r="D1766" s="68"/>
      <c r="E1766" s="67"/>
      <c r="F1766" s="67"/>
      <c r="G1766" s="67"/>
    </row>
    <row r="1767" spans="3:7" x14ac:dyDescent="0.3">
      <c r="C1767" s="68"/>
      <c r="D1767" s="68"/>
      <c r="E1767" s="67"/>
      <c r="F1767" s="67"/>
      <c r="G1767" s="67"/>
    </row>
    <row r="1768" spans="3:7" x14ac:dyDescent="0.3">
      <c r="C1768" s="68"/>
      <c r="D1768" s="68"/>
      <c r="E1768" s="67"/>
      <c r="F1768" s="67"/>
      <c r="G1768" s="67"/>
    </row>
    <row r="1769" spans="3:7" x14ac:dyDescent="0.3">
      <c r="C1769" s="68"/>
      <c r="D1769" s="68"/>
      <c r="E1769" s="67"/>
      <c r="F1769" s="67"/>
      <c r="G1769" s="67"/>
    </row>
    <row r="1770" spans="3:7" x14ac:dyDescent="0.3">
      <c r="C1770" s="68"/>
      <c r="D1770" s="68"/>
      <c r="E1770" s="67"/>
      <c r="F1770" s="67"/>
      <c r="G1770" s="67"/>
    </row>
    <row r="1771" spans="3:7" x14ac:dyDescent="0.3">
      <c r="C1771" s="68"/>
      <c r="D1771" s="68"/>
      <c r="E1771" s="67"/>
      <c r="F1771" s="67"/>
      <c r="G1771" s="67"/>
    </row>
    <row r="1772" spans="3:7" x14ac:dyDescent="0.3">
      <c r="C1772" s="68"/>
      <c r="D1772" s="68"/>
      <c r="E1772" s="67"/>
      <c r="F1772" s="67"/>
      <c r="G1772" s="67"/>
    </row>
    <row r="1773" spans="3:7" x14ac:dyDescent="0.3">
      <c r="C1773" s="68"/>
      <c r="D1773" s="68"/>
      <c r="E1773" s="67"/>
      <c r="F1773" s="67"/>
      <c r="G1773" s="67"/>
    </row>
    <row r="1774" spans="3:7" x14ac:dyDescent="0.3">
      <c r="C1774" s="68"/>
      <c r="D1774" s="68"/>
      <c r="E1774" s="67"/>
      <c r="F1774" s="67"/>
      <c r="G1774" s="67"/>
    </row>
    <row r="1775" spans="3:7" x14ac:dyDescent="0.3">
      <c r="C1775" s="68"/>
      <c r="D1775" s="68"/>
      <c r="E1775" s="67"/>
      <c r="F1775" s="67"/>
      <c r="G1775" s="67"/>
    </row>
    <row r="1776" spans="3:7" x14ac:dyDescent="0.3">
      <c r="C1776" s="68"/>
      <c r="D1776" s="68"/>
      <c r="E1776" s="67"/>
      <c r="F1776" s="67"/>
      <c r="G1776" s="67"/>
    </row>
    <row r="1777" spans="3:7" x14ac:dyDescent="0.3">
      <c r="C1777" s="68"/>
      <c r="D1777" s="68"/>
      <c r="E1777" s="67"/>
      <c r="F1777" s="67"/>
      <c r="G1777" s="67"/>
    </row>
    <row r="1778" spans="3:7" x14ac:dyDescent="0.3">
      <c r="C1778" s="68"/>
      <c r="D1778" s="68"/>
      <c r="E1778" s="67"/>
      <c r="F1778" s="67"/>
      <c r="G1778" s="67"/>
    </row>
    <row r="1779" spans="3:7" x14ac:dyDescent="0.3">
      <c r="C1779" s="68"/>
      <c r="D1779" s="68"/>
      <c r="E1779" s="67"/>
      <c r="F1779" s="67"/>
      <c r="G1779" s="67"/>
    </row>
    <row r="1780" spans="3:7" x14ac:dyDescent="0.3">
      <c r="C1780" s="68"/>
      <c r="D1780" s="68"/>
      <c r="E1780" s="67"/>
      <c r="F1780" s="67"/>
      <c r="G1780" s="67"/>
    </row>
    <row r="1781" spans="3:7" x14ac:dyDescent="0.3">
      <c r="C1781" s="68"/>
      <c r="D1781" s="68"/>
      <c r="E1781" s="67"/>
      <c r="F1781" s="67"/>
      <c r="G1781" s="67"/>
    </row>
    <row r="1782" spans="3:7" x14ac:dyDescent="0.3">
      <c r="C1782" s="68"/>
      <c r="D1782" s="68"/>
      <c r="E1782" s="67"/>
      <c r="F1782" s="67"/>
      <c r="G1782" s="67"/>
    </row>
    <row r="1783" spans="3:7" x14ac:dyDescent="0.3">
      <c r="C1783" s="68"/>
      <c r="D1783" s="68"/>
      <c r="E1783" s="67"/>
      <c r="F1783" s="67"/>
      <c r="G1783" s="67"/>
    </row>
    <row r="1784" spans="3:7" x14ac:dyDescent="0.3">
      <c r="C1784" s="68"/>
      <c r="D1784" s="68"/>
      <c r="E1784" s="67"/>
      <c r="F1784" s="67"/>
      <c r="G1784" s="67"/>
    </row>
    <row r="1785" spans="3:7" x14ac:dyDescent="0.3">
      <c r="C1785" s="68"/>
      <c r="D1785" s="68"/>
      <c r="E1785" s="67"/>
      <c r="F1785" s="67"/>
      <c r="G1785" s="67"/>
    </row>
    <row r="1786" spans="3:7" x14ac:dyDescent="0.3">
      <c r="C1786" s="68"/>
      <c r="D1786" s="68"/>
      <c r="E1786" s="67"/>
      <c r="F1786" s="67"/>
      <c r="G1786" s="67"/>
    </row>
    <row r="1787" spans="3:7" x14ac:dyDescent="0.3">
      <c r="C1787" s="68"/>
      <c r="D1787" s="68"/>
      <c r="E1787" s="67"/>
      <c r="F1787" s="67"/>
      <c r="G1787" s="67"/>
    </row>
    <row r="1788" spans="3:7" x14ac:dyDescent="0.3">
      <c r="C1788" s="68"/>
      <c r="D1788" s="68"/>
      <c r="E1788" s="67"/>
      <c r="F1788" s="67"/>
      <c r="G1788" s="67"/>
    </row>
    <row r="1789" spans="3:7" x14ac:dyDescent="0.3">
      <c r="C1789" s="68"/>
      <c r="D1789" s="68"/>
      <c r="E1789" s="67"/>
      <c r="F1789" s="67"/>
      <c r="G1789" s="67"/>
    </row>
    <row r="1790" spans="3:7" x14ac:dyDescent="0.3">
      <c r="C1790" s="68"/>
      <c r="D1790" s="68"/>
      <c r="E1790" s="67"/>
      <c r="F1790" s="67"/>
      <c r="G1790" s="67"/>
    </row>
    <row r="1791" spans="3:7" x14ac:dyDescent="0.3">
      <c r="C1791" s="68"/>
      <c r="D1791" s="68"/>
      <c r="E1791" s="67"/>
      <c r="F1791" s="67"/>
      <c r="G1791" s="67"/>
    </row>
    <row r="1792" spans="3:7" x14ac:dyDescent="0.3">
      <c r="C1792" s="68"/>
      <c r="D1792" s="68"/>
      <c r="E1792" s="67"/>
      <c r="F1792" s="67"/>
      <c r="G1792" s="67"/>
    </row>
    <row r="1793" spans="3:7" x14ac:dyDescent="0.3">
      <c r="C1793" s="68"/>
      <c r="D1793" s="68"/>
      <c r="E1793" s="67"/>
      <c r="F1793" s="67"/>
      <c r="G1793" s="67"/>
    </row>
    <row r="1794" spans="3:7" x14ac:dyDescent="0.3">
      <c r="C1794" s="68"/>
      <c r="D1794" s="68"/>
      <c r="E1794" s="67"/>
      <c r="F1794" s="67"/>
      <c r="G1794" s="67"/>
    </row>
    <row r="1795" spans="3:7" x14ac:dyDescent="0.3">
      <c r="C1795" s="68"/>
      <c r="D1795" s="68"/>
      <c r="E1795" s="67"/>
      <c r="F1795" s="67"/>
      <c r="G1795" s="67"/>
    </row>
    <row r="1796" spans="3:7" x14ac:dyDescent="0.3">
      <c r="C1796" s="68"/>
      <c r="D1796" s="68"/>
      <c r="E1796" s="67"/>
      <c r="F1796" s="67"/>
      <c r="G1796" s="67"/>
    </row>
    <row r="1797" spans="3:7" x14ac:dyDescent="0.3">
      <c r="C1797" s="68"/>
      <c r="D1797" s="68"/>
      <c r="E1797" s="67"/>
      <c r="F1797" s="67"/>
      <c r="G1797" s="67"/>
    </row>
    <row r="1798" spans="3:7" x14ac:dyDescent="0.3">
      <c r="C1798" s="68"/>
      <c r="D1798" s="68"/>
      <c r="E1798" s="67"/>
      <c r="F1798" s="67"/>
      <c r="G1798" s="67"/>
    </row>
    <row r="1799" spans="3:7" x14ac:dyDescent="0.3">
      <c r="C1799" s="68"/>
      <c r="D1799" s="68"/>
      <c r="E1799" s="67"/>
      <c r="F1799" s="67"/>
      <c r="G1799" s="67"/>
    </row>
    <row r="1800" spans="3:7" x14ac:dyDescent="0.3">
      <c r="C1800" s="68"/>
      <c r="D1800" s="68"/>
      <c r="E1800" s="67"/>
      <c r="F1800" s="67"/>
      <c r="G1800" s="67"/>
    </row>
    <row r="1801" spans="3:7" x14ac:dyDescent="0.3">
      <c r="C1801" s="68"/>
      <c r="D1801" s="68"/>
      <c r="E1801" s="67"/>
      <c r="F1801" s="67"/>
      <c r="G1801" s="67"/>
    </row>
    <row r="1802" spans="3:7" x14ac:dyDescent="0.3">
      <c r="C1802" s="68"/>
      <c r="D1802" s="68"/>
      <c r="E1802" s="67"/>
      <c r="F1802" s="67"/>
      <c r="G1802" s="67"/>
    </row>
    <row r="1803" spans="3:7" x14ac:dyDescent="0.3">
      <c r="C1803" s="68"/>
      <c r="D1803" s="68"/>
      <c r="E1803" s="67"/>
      <c r="F1803" s="67"/>
      <c r="G1803" s="67"/>
    </row>
    <row r="1804" spans="3:7" x14ac:dyDescent="0.3">
      <c r="C1804" s="68"/>
      <c r="D1804" s="68"/>
      <c r="E1804" s="67"/>
      <c r="F1804" s="67"/>
      <c r="G1804" s="67"/>
    </row>
    <row r="1805" spans="3:7" x14ac:dyDescent="0.3">
      <c r="C1805" s="68"/>
      <c r="D1805" s="68"/>
      <c r="E1805" s="67"/>
      <c r="F1805" s="67"/>
      <c r="G1805" s="67"/>
    </row>
    <row r="1806" spans="3:7" x14ac:dyDescent="0.3">
      <c r="C1806" s="68"/>
      <c r="D1806" s="68"/>
      <c r="E1806" s="67"/>
      <c r="F1806" s="67"/>
      <c r="G1806" s="67"/>
    </row>
    <row r="1807" spans="3:7" x14ac:dyDescent="0.3">
      <c r="C1807" s="68"/>
      <c r="D1807" s="68"/>
      <c r="E1807" s="67"/>
      <c r="F1807" s="67"/>
      <c r="G1807" s="67"/>
    </row>
    <row r="1808" spans="3:7" x14ac:dyDescent="0.3">
      <c r="C1808" s="68"/>
      <c r="D1808" s="68"/>
      <c r="E1808" s="67"/>
      <c r="F1808" s="67"/>
      <c r="G1808" s="67"/>
    </row>
    <row r="1809" spans="3:7" x14ac:dyDescent="0.3">
      <c r="C1809" s="68"/>
      <c r="D1809" s="68"/>
      <c r="E1809" s="67"/>
      <c r="F1809" s="67"/>
      <c r="G1809" s="67"/>
    </row>
    <row r="1810" spans="3:7" x14ac:dyDescent="0.3">
      <c r="C1810" s="68"/>
      <c r="D1810" s="68"/>
      <c r="E1810" s="67"/>
      <c r="F1810" s="67"/>
      <c r="G1810" s="67"/>
    </row>
    <row r="1811" spans="3:7" x14ac:dyDescent="0.3">
      <c r="C1811" s="68"/>
      <c r="D1811" s="68"/>
      <c r="E1811" s="67"/>
      <c r="F1811" s="67"/>
      <c r="G1811" s="67"/>
    </row>
    <row r="1812" spans="3:7" x14ac:dyDescent="0.3">
      <c r="C1812" s="68"/>
      <c r="D1812" s="68"/>
      <c r="E1812" s="67"/>
      <c r="F1812" s="67"/>
      <c r="G1812" s="67"/>
    </row>
    <row r="1813" spans="3:7" x14ac:dyDescent="0.3">
      <c r="C1813" s="68"/>
      <c r="D1813" s="68"/>
      <c r="E1813" s="67"/>
      <c r="F1813" s="67"/>
      <c r="G1813" s="67"/>
    </row>
    <row r="1814" spans="3:7" x14ac:dyDescent="0.3">
      <c r="C1814" s="68"/>
      <c r="D1814" s="68"/>
      <c r="E1814" s="67"/>
      <c r="F1814" s="67"/>
      <c r="G1814" s="67"/>
    </row>
    <row r="1815" spans="3:7" x14ac:dyDescent="0.3">
      <c r="C1815" s="68"/>
      <c r="D1815" s="68"/>
      <c r="E1815" s="67"/>
      <c r="F1815" s="67"/>
      <c r="G1815" s="67"/>
    </row>
    <row r="1816" spans="3:7" x14ac:dyDescent="0.3">
      <c r="C1816" s="68"/>
      <c r="D1816" s="68"/>
      <c r="E1816" s="67"/>
      <c r="F1816" s="67"/>
      <c r="G1816" s="67"/>
    </row>
    <row r="1817" spans="3:7" x14ac:dyDescent="0.3">
      <c r="C1817" s="68"/>
      <c r="D1817" s="68"/>
      <c r="E1817" s="67"/>
      <c r="F1817" s="67"/>
      <c r="G1817" s="67"/>
    </row>
    <row r="1818" spans="3:7" x14ac:dyDescent="0.3">
      <c r="C1818" s="68"/>
      <c r="D1818" s="68"/>
      <c r="E1818" s="67"/>
      <c r="F1818" s="67"/>
      <c r="G1818" s="67"/>
    </row>
    <row r="1819" spans="3:7" x14ac:dyDescent="0.3">
      <c r="C1819" s="68"/>
      <c r="D1819" s="68"/>
      <c r="E1819" s="67"/>
      <c r="F1819" s="67"/>
      <c r="G1819" s="67"/>
    </row>
    <row r="1820" spans="3:7" x14ac:dyDescent="0.3">
      <c r="C1820" s="68"/>
      <c r="D1820" s="68"/>
      <c r="E1820" s="67"/>
      <c r="F1820" s="67"/>
      <c r="G1820" s="67"/>
    </row>
    <row r="1821" spans="3:7" x14ac:dyDescent="0.3">
      <c r="C1821" s="68"/>
      <c r="D1821" s="68"/>
      <c r="E1821" s="67"/>
      <c r="F1821" s="67"/>
      <c r="G1821" s="67"/>
    </row>
    <row r="1822" spans="3:7" x14ac:dyDescent="0.3">
      <c r="C1822" s="68"/>
      <c r="D1822" s="68"/>
      <c r="E1822" s="67"/>
      <c r="F1822" s="67"/>
      <c r="G1822" s="67"/>
    </row>
    <row r="1823" spans="3:7" x14ac:dyDescent="0.3">
      <c r="C1823" s="68"/>
      <c r="D1823" s="68"/>
      <c r="E1823" s="67"/>
      <c r="F1823" s="67"/>
      <c r="G1823" s="67"/>
    </row>
    <row r="1824" spans="3:7" x14ac:dyDescent="0.3">
      <c r="C1824" s="68"/>
      <c r="D1824" s="68"/>
      <c r="E1824" s="67"/>
      <c r="F1824" s="67"/>
      <c r="G1824" s="67"/>
    </row>
    <row r="1825" spans="3:7" x14ac:dyDescent="0.3">
      <c r="C1825" s="68"/>
      <c r="D1825" s="68"/>
      <c r="E1825" s="67"/>
      <c r="F1825" s="67"/>
      <c r="G1825" s="67"/>
    </row>
    <row r="1826" spans="3:7" x14ac:dyDescent="0.3">
      <c r="C1826" s="68"/>
      <c r="D1826" s="68"/>
      <c r="E1826" s="67"/>
      <c r="F1826" s="67"/>
      <c r="G1826" s="67"/>
    </row>
    <row r="1827" spans="3:7" x14ac:dyDescent="0.3">
      <c r="C1827" s="68"/>
      <c r="D1827" s="68"/>
      <c r="E1827" s="67"/>
      <c r="F1827" s="67"/>
      <c r="G1827" s="67"/>
    </row>
    <row r="1828" spans="3:7" x14ac:dyDescent="0.3">
      <c r="C1828" s="68"/>
      <c r="D1828" s="68"/>
      <c r="E1828" s="67"/>
      <c r="F1828" s="67"/>
      <c r="G1828" s="67"/>
    </row>
    <row r="1829" spans="3:7" x14ac:dyDescent="0.3">
      <c r="C1829" s="68"/>
      <c r="D1829" s="68"/>
      <c r="E1829" s="67"/>
      <c r="F1829" s="67"/>
      <c r="G1829" s="67"/>
    </row>
    <row r="1830" spans="3:7" x14ac:dyDescent="0.3">
      <c r="C1830" s="68"/>
      <c r="D1830" s="68"/>
      <c r="E1830" s="67"/>
      <c r="F1830" s="67"/>
      <c r="G1830" s="67"/>
    </row>
    <row r="1831" spans="3:7" x14ac:dyDescent="0.3">
      <c r="C1831" s="68"/>
      <c r="D1831" s="68"/>
      <c r="E1831" s="67"/>
      <c r="F1831" s="67"/>
      <c r="G1831" s="67"/>
    </row>
    <row r="1832" spans="3:7" x14ac:dyDescent="0.3">
      <c r="C1832" s="68"/>
      <c r="D1832" s="68"/>
      <c r="E1832" s="67"/>
      <c r="F1832" s="67"/>
      <c r="G1832" s="67"/>
    </row>
    <row r="1833" spans="3:7" x14ac:dyDescent="0.3">
      <c r="C1833" s="68"/>
      <c r="D1833" s="68"/>
      <c r="E1833" s="67"/>
      <c r="F1833" s="67"/>
      <c r="G1833" s="67"/>
    </row>
    <row r="1834" spans="3:7" x14ac:dyDescent="0.3">
      <c r="C1834" s="68"/>
      <c r="D1834" s="68"/>
      <c r="E1834" s="67"/>
      <c r="F1834" s="67"/>
      <c r="G1834" s="67"/>
    </row>
    <row r="1835" spans="3:7" x14ac:dyDescent="0.3">
      <c r="C1835" s="68"/>
      <c r="D1835" s="68"/>
      <c r="E1835" s="67"/>
      <c r="F1835" s="67"/>
      <c r="G1835" s="67"/>
    </row>
    <row r="1836" spans="3:7" x14ac:dyDescent="0.3">
      <c r="C1836" s="68"/>
      <c r="D1836" s="68"/>
      <c r="E1836" s="67"/>
      <c r="F1836" s="67"/>
      <c r="G1836" s="67"/>
    </row>
    <row r="1837" spans="3:7" x14ac:dyDescent="0.3">
      <c r="C1837" s="68"/>
      <c r="D1837" s="68"/>
      <c r="E1837" s="67"/>
      <c r="F1837" s="67"/>
      <c r="G1837" s="67"/>
    </row>
    <row r="1838" spans="3:7" x14ac:dyDescent="0.3">
      <c r="C1838" s="68"/>
      <c r="D1838" s="68"/>
      <c r="E1838" s="67"/>
      <c r="F1838" s="67"/>
      <c r="G1838" s="67"/>
    </row>
    <row r="1839" spans="3:7" x14ac:dyDescent="0.3">
      <c r="C1839" s="68"/>
      <c r="D1839" s="68"/>
      <c r="E1839" s="67"/>
      <c r="F1839" s="67"/>
      <c r="G1839" s="67"/>
    </row>
    <row r="1840" spans="3:7" x14ac:dyDescent="0.3">
      <c r="C1840" s="68"/>
      <c r="D1840" s="68"/>
      <c r="E1840" s="67"/>
      <c r="F1840" s="67"/>
      <c r="G1840" s="67"/>
    </row>
    <row r="1841" spans="3:7" x14ac:dyDescent="0.3">
      <c r="C1841" s="68"/>
      <c r="D1841" s="68"/>
      <c r="E1841" s="67"/>
      <c r="F1841" s="67"/>
      <c r="G1841" s="67"/>
    </row>
    <row r="1842" spans="3:7" x14ac:dyDescent="0.3">
      <c r="C1842" s="68"/>
      <c r="D1842" s="68"/>
      <c r="E1842" s="67"/>
      <c r="F1842" s="67"/>
      <c r="G1842" s="67"/>
    </row>
    <row r="1843" spans="3:7" x14ac:dyDescent="0.3">
      <c r="C1843" s="68"/>
      <c r="D1843" s="68"/>
      <c r="E1843" s="67"/>
      <c r="F1843" s="67"/>
      <c r="G1843" s="67"/>
    </row>
    <row r="1844" spans="3:7" x14ac:dyDescent="0.3">
      <c r="C1844" s="68"/>
      <c r="D1844" s="68"/>
      <c r="E1844" s="67"/>
      <c r="F1844" s="67"/>
      <c r="G1844" s="67"/>
    </row>
    <row r="1845" spans="3:7" x14ac:dyDescent="0.3">
      <c r="C1845" s="68"/>
      <c r="D1845" s="68"/>
      <c r="E1845" s="67"/>
      <c r="F1845" s="67"/>
      <c r="G1845" s="67"/>
    </row>
    <row r="1846" spans="3:7" x14ac:dyDescent="0.3">
      <c r="C1846" s="68"/>
      <c r="D1846" s="68"/>
      <c r="E1846" s="67"/>
      <c r="F1846" s="67"/>
      <c r="G1846" s="67"/>
    </row>
    <row r="1847" spans="3:7" x14ac:dyDescent="0.3">
      <c r="C1847" s="68"/>
      <c r="D1847" s="68"/>
      <c r="E1847" s="67"/>
      <c r="F1847" s="67"/>
      <c r="G1847" s="67"/>
    </row>
    <row r="1848" spans="3:7" x14ac:dyDescent="0.3">
      <c r="C1848" s="68"/>
      <c r="D1848" s="68"/>
      <c r="E1848" s="67"/>
      <c r="F1848" s="67"/>
      <c r="G1848" s="67"/>
    </row>
    <row r="1849" spans="3:7" x14ac:dyDescent="0.3">
      <c r="C1849" s="68"/>
      <c r="D1849" s="68"/>
      <c r="E1849" s="67"/>
      <c r="F1849" s="67"/>
      <c r="G1849" s="67"/>
    </row>
    <row r="1850" spans="3:7" x14ac:dyDescent="0.3">
      <c r="C1850" s="68"/>
      <c r="D1850" s="68"/>
      <c r="E1850" s="67"/>
      <c r="F1850" s="67"/>
      <c r="G1850" s="67"/>
    </row>
    <row r="1851" spans="3:7" x14ac:dyDescent="0.3">
      <c r="C1851" s="68"/>
      <c r="D1851" s="68"/>
      <c r="E1851" s="67"/>
      <c r="F1851" s="67"/>
      <c r="G1851" s="67"/>
    </row>
    <row r="1852" spans="3:7" x14ac:dyDescent="0.3">
      <c r="C1852" s="68"/>
      <c r="D1852" s="68"/>
      <c r="E1852" s="67"/>
      <c r="F1852" s="67"/>
      <c r="G1852" s="67"/>
    </row>
    <row r="1853" spans="3:7" x14ac:dyDescent="0.3">
      <c r="C1853" s="68"/>
      <c r="D1853" s="68"/>
      <c r="E1853" s="67"/>
      <c r="F1853" s="67"/>
      <c r="G1853" s="67"/>
    </row>
    <row r="1854" spans="3:7" x14ac:dyDescent="0.3">
      <c r="C1854" s="68"/>
      <c r="D1854" s="68"/>
      <c r="E1854" s="67"/>
      <c r="F1854" s="67"/>
      <c r="G1854" s="67"/>
    </row>
    <row r="1855" spans="3:7" x14ac:dyDescent="0.3">
      <c r="C1855" s="68"/>
      <c r="D1855" s="68"/>
      <c r="E1855" s="67"/>
      <c r="F1855" s="67"/>
      <c r="G1855" s="67"/>
    </row>
    <row r="1856" spans="3:7" x14ac:dyDescent="0.3">
      <c r="C1856" s="68"/>
      <c r="D1856" s="68"/>
      <c r="E1856" s="67"/>
      <c r="F1856" s="67"/>
      <c r="G1856" s="67"/>
    </row>
    <row r="1857" spans="3:7" x14ac:dyDescent="0.3">
      <c r="C1857" s="68"/>
      <c r="D1857" s="68"/>
      <c r="E1857" s="67"/>
      <c r="F1857" s="67"/>
      <c r="G1857" s="67"/>
    </row>
    <row r="1858" spans="3:7" x14ac:dyDescent="0.3">
      <c r="C1858" s="68"/>
      <c r="D1858" s="68"/>
      <c r="E1858" s="67"/>
      <c r="F1858" s="67"/>
      <c r="G1858" s="67"/>
    </row>
    <row r="1859" spans="3:7" x14ac:dyDescent="0.3">
      <c r="C1859" s="68"/>
      <c r="D1859" s="68"/>
      <c r="E1859" s="67"/>
      <c r="F1859" s="67"/>
      <c r="G1859" s="67"/>
    </row>
    <row r="1860" spans="3:7" x14ac:dyDescent="0.3">
      <c r="C1860" s="68"/>
      <c r="D1860" s="68"/>
      <c r="E1860" s="67"/>
      <c r="F1860" s="67"/>
      <c r="G1860" s="67"/>
    </row>
    <row r="1861" spans="3:7" x14ac:dyDescent="0.3">
      <c r="C1861" s="68"/>
      <c r="D1861" s="68"/>
      <c r="E1861" s="67"/>
      <c r="F1861" s="67"/>
      <c r="G1861" s="67"/>
    </row>
    <row r="1862" spans="3:7" x14ac:dyDescent="0.3">
      <c r="C1862" s="68"/>
      <c r="D1862" s="68"/>
      <c r="E1862" s="67"/>
      <c r="F1862" s="67"/>
      <c r="G1862" s="67"/>
    </row>
    <row r="1863" spans="3:7" x14ac:dyDescent="0.3">
      <c r="C1863" s="68"/>
      <c r="D1863" s="68"/>
      <c r="E1863" s="67"/>
      <c r="F1863" s="67"/>
      <c r="G1863" s="67"/>
    </row>
    <row r="1864" spans="3:7" x14ac:dyDescent="0.3">
      <c r="C1864" s="68"/>
      <c r="D1864" s="68"/>
      <c r="E1864" s="67"/>
      <c r="F1864" s="67"/>
      <c r="G1864" s="67"/>
    </row>
    <row r="1865" spans="3:7" x14ac:dyDescent="0.3">
      <c r="C1865" s="68"/>
      <c r="D1865" s="68"/>
      <c r="E1865" s="67"/>
      <c r="F1865" s="67"/>
      <c r="G1865" s="67"/>
    </row>
    <row r="1866" spans="3:7" x14ac:dyDescent="0.3">
      <c r="C1866" s="68"/>
      <c r="D1866" s="68"/>
      <c r="E1866" s="67"/>
      <c r="F1866" s="67"/>
      <c r="G1866" s="67"/>
    </row>
    <row r="1867" spans="3:7" x14ac:dyDescent="0.3">
      <c r="C1867" s="68"/>
      <c r="D1867" s="68"/>
      <c r="E1867" s="67"/>
      <c r="F1867" s="67"/>
      <c r="G1867" s="67"/>
    </row>
    <row r="1868" spans="3:7" x14ac:dyDescent="0.3">
      <c r="C1868" s="68"/>
      <c r="D1868" s="68"/>
      <c r="E1868" s="67"/>
      <c r="F1868" s="67"/>
      <c r="G1868" s="67"/>
    </row>
    <row r="1869" spans="3:7" x14ac:dyDescent="0.3">
      <c r="C1869" s="68"/>
      <c r="D1869" s="68"/>
      <c r="E1869" s="67"/>
      <c r="F1869" s="67"/>
      <c r="G1869" s="67"/>
    </row>
    <row r="1870" spans="3:7" x14ac:dyDescent="0.3">
      <c r="C1870" s="68"/>
      <c r="D1870" s="68"/>
      <c r="E1870" s="67"/>
      <c r="F1870" s="67"/>
      <c r="G1870" s="67"/>
    </row>
    <row r="1871" spans="3:7" x14ac:dyDescent="0.3">
      <c r="C1871" s="68"/>
      <c r="D1871" s="68"/>
      <c r="E1871" s="67"/>
      <c r="F1871" s="67"/>
      <c r="G1871" s="67"/>
    </row>
    <row r="1872" spans="3:7" x14ac:dyDescent="0.3">
      <c r="C1872" s="68"/>
      <c r="D1872" s="68"/>
      <c r="E1872" s="67"/>
      <c r="F1872" s="67"/>
      <c r="G1872" s="67"/>
    </row>
    <row r="1873" spans="3:7" x14ac:dyDescent="0.3">
      <c r="C1873" s="68"/>
      <c r="D1873" s="68"/>
      <c r="E1873" s="67"/>
      <c r="F1873" s="67"/>
      <c r="G1873" s="67"/>
    </row>
    <row r="1874" spans="3:7" x14ac:dyDescent="0.3">
      <c r="C1874" s="68"/>
      <c r="D1874" s="68"/>
      <c r="E1874" s="67"/>
      <c r="F1874" s="67"/>
      <c r="G1874" s="67"/>
    </row>
    <row r="1875" spans="3:7" x14ac:dyDescent="0.3">
      <c r="C1875" s="68"/>
      <c r="D1875" s="68"/>
      <c r="E1875" s="67"/>
      <c r="F1875" s="67"/>
      <c r="G1875" s="67"/>
    </row>
    <row r="1876" spans="3:7" x14ac:dyDescent="0.3">
      <c r="C1876" s="68"/>
      <c r="D1876" s="68"/>
      <c r="E1876" s="67"/>
      <c r="F1876" s="67"/>
      <c r="G1876" s="67"/>
    </row>
    <row r="1877" spans="3:7" x14ac:dyDescent="0.3">
      <c r="C1877" s="68"/>
      <c r="D1877" s="68"/>
      <c r="E1877" s="67"/>
      <c r="F1877" s="67"/>
      <c r="G1877" s="67"/>
    </row>
    <row r="1878" spans="3:7" x14ac:dyDescent="0.3">
      <c r="C1878" s="68"/>
      <c r="D1878" s="68"/>
      <c r="E1878" s="67"/>
      <c r="F1878" s="67"/>
      <c r="G1878" s="67"/>
    </row>
    <row r="1879" spans="3:7" x14ac:dyDescent="0.3">
      <c r="C1879" s="68"/>
      <c r="D1879" s="68"/>
      <c r="E1879" s="67"/>
      <c r="F1879" s="67"/>
      <c r="G1879" s="67"/>
    </row>
    <row r="1880" spans="3:7" x14ac:dyDescent="0.3">
      <c r="C1880" s="68"/>
      <c r="D1880" s="68"/>
      <c r="E1880" s="67"/>
      <c r="F1880" s="67"/>
      <c r="G1880" s="67"/>
    </row>
    <row r="1881" spans="3:7" x14ac:dyDescent="0.3">
      <c r="C1881" s="68"/>
      <c r="D1881" s="68"/>
      <c r="E1881" s="67"/>
      <c r="F1881" s="67"/>
      <c r="G1881" s="67"/>
    </row>
    <row r="1882" spans="3:7" x14ac:dyDescent="0.3">
      <c r="C1882" s="68"/>
      <c r="D1882" s="68"/>
      <c r="E1882" s="67"/>
      <c r="F1882" s="67"/>
      <c r="G1882" s="67"/>
    </row>
    <row r="1883" spans="3:7" x14ac:dyDescent="0.3">
      <c r="C1883" s="68"/>
      <c r="D1883" s="68"/>
      <c r="E1883" s="67"/>
      <c r="F1883" s="67"/>
      <c r="G1883" s="67"/>
    </row>
    <row r="1884" spans="3:7" x14ac:dyDescent="0.3">
      <c r="C1884" s="68"/>
      <c r="D1884" s="68"/>
      <c r="E1884" s="67"/>
      <c r="F1884" s="67"/>
      <c r="G1884" s="67"/>
    </row>
    <row r="1885" spans="3:7" x14ac:dyDescent="0.3">
      <c r="C1885" s="68"/>
      <c r="D1885" s="68"/>
      <c r="E1885" s="67"/>
      <c r="F1885" s="67"/>
      <c r="G1885" s="67"/>
    </row>
    <row r="1886" spans="3:7" x14ac:dyDescent="0.3">
      <c r="C1886" s="68"/>
      <c r="D1886" s="68"/>
      <c r="E1886" s="67"/>
      <c r="F1886" s="67"/>
      <c r="G1886" s="67"/>
    </row>
    <row r="1887" spans="3:7" x14ac:dyDescent="0.3">
      <c r="C1887" s="68"/>
      <c r="D1887" s="68"/>
      <c r="E1887" s="67"/>
      <c r="F1887" s="67"/>
      <c r="G1887" s="67"/>
    </row>
    <row r="1888" spans="3:7" x14ac:dyDescent="0.3">
      <c r="C1888" s="68"/>
      <c r="D1888" s="68"/>
      <c r="E1888" s="67"/>
      <c r="F1888" s="67"/>
      <c r="G1888" s="67"/>
    </row>
    <row r="1889" spans="3:7" x14ac:dyDescent="0.3">
      <c r="C1889" s="68"/>
      <c r="D1889" s="68"/>
      <c r="E1889" s="67"/>
      <c r="F1889" s="67"/>
      <c r="G1889" s="67"/>
    </row>
    <row r="1890" spans="3:7" x14ac:dyDescent="0.3">
      <c r="C1890" s="68"/>
      <c r="D1890" s="68"/>
      <c r="E1890" s="67"/>
      <c r="F1890" s="67"/>
      <c r="G1890" s="67"/>
    </row>
    <row r="1891" spans="3:7" x14ac:dyDescent="0.3">
      <c r="C1891" s="68"/>
      <c r="D1891" s="68"/>
      <c r="E1891" s="67"/>
      <c r="F1891" s="67"/>
      <c r="G1891" s="67"/>
    </row>
    <row r="1892" spans="3:7" x14ac:dyDescent="0.3">
      <c r="C1892" s="68"/>
      <c r="D1892" s="68"/>
      <c r="E1892" s="67"/>
      <c r="F1892" s="67"/>
      <c r="G1892" s="67"/>
    </row>
    <row r="1893" spans="3:7" x14ac:dyDescent="0.3">
      <c r="C1893" s="68"/>
      <c r="D1893" s="68"/>
      <c r="E1893" s="67"/>
      <c r="F1893" s="67"/>
      <c r="G1893" s="67"/>
    </row>
    <row r="1894" spans="3:7" x14ac:dyDescent="0.3">
      <c r="C1894" s="68"/>
      <c r="D1894" s="68"/>
      <c r="E1894" s="67"/>
      <c r="F1894" s="67"/>
      <c r="G1894" s="67"/>
    </row>
    <row r="1895" spans="3:7" x14ac:dyDescent="0.3">
      <c r="C1895" s="68"/>
      <c r="D1895" s="68"/>
      <c r="E1895" s="67"/>
      <c r="F1895" s="67"/>
      <c r="G1895" s="67"/>
    </row>
    <row r="1896" spans="3:7" x14ac:dyDescent="0.3">
      <c r="C1896" s="68"/>
      <c r="D1896" s="68"/>
      <c r="E1896" s="67"/>
      <c r="F1896" s="67"/>
      <c r="G1896" s="67"/>
    </row>
    <row r="1897" spans="3:7" x14ac:dyDescent="0.3">
      <c r="C1897" s="68"/>
      <c r="D1897" s="68"/>
      <c r="E1897" s="67"/>
      <c r="F1897" s="67"/>
      <c r="G1897" s="67"/>
    </row>
    <row r="1898" spans="3:7" x14ac:dyDescent="0.3">
      <c r="C1898" s="68"/>
      <c r="D1898" s="68"/>
      <c r="E1898" s="67"/>
      <c r="F1898" s="67"/>
      <c r="G1898" s="67"/>
    </row>
    <row r="1899" spans="3:7" x14ac:dyDescent="0.3">
      <c r="C1899" s="68"/>
      <c r="D1899" s="68"/>
      <c r="E1899" s="67"/>
      <c r="F1899" s="67"/>
      <c r="G1899" s="67"/>
    </row>
    <row r="1900" spans="3:7" x14ac:dyDescent="0.3">
      <c r="C1900" s="68"/>
      <c r="D1900" s="68"/>
      <c r="E1900" s="67"/>
      <c r="F1900" s="67"/>
      <c r="G1900" s="67"/>
    </row>
    <row r="1901" spans="3:7" x14ac:dyDescent="0.3">
      <c r="C1901" s="68"/>
      <c r="D1901" s="68"/>
      <c r="E1901" s="67"/>
      <c r="F1901" s="67"/>
      <c r="G1901" s="67"/>
    </row>
    <row r="1902" spans="3:7" x14ac:dyDescent="0.3">
      <c r="C1902" s="68"/>
      <c r="D1902" s="68"/>
      <c r="E1902" s="67"/>
      <c r="F1902" s="67"/>
      <c r="G1902" s="67"/>
    </row>
    <row r="1903" spans="3:7" x14ac:dyDescent="0.3">
      <c r="C1903" s="68"/>
      <c r="D1903" s="68"/>
      <c r="E1903" s="67"/>
      <c r="F1903" s="67"/>
      <c r="G1903" s="67"/>
    </row>
    <row r="1904" spans="3:7" x14ac:dyDescent="0.3">
      <c r="C1904" s="68"/>
      <c r="D1904" s="68"/>
      <c r="E1904" s="67"/>
      <c r="F1904" s="67"/>
      <c r="G1904" s="67"/>
    </row>
    <row r="1905" spans="3:7" x14ac:dyDescent="0.3">
      <c r="C1905" s="68"/>
      <c r="D1905" s="68"/>
      <c r="E1905" s="67"/>
      <c r="F1905" s="67"/>
      <c r="G1905" s="67"/>
    </row>
    <row r="1906" spans="3:7" x14ac:dyDescent="0.3">
      <c r="C1906" s="68"/>
      <c r="D1906" s="68"/>
      <c r="E1906" s="67"/>
      <c r="F1906" s="67"/>
      <c r="G1906" s="67"/>
    </row>
    <row r="1907" spans="3:7" x14ac:dyDescent="0.3">
      <c r="C1907" s="68"/>
      <c r="D1907" s="68"/>
      <c r="E1907" s="67"/>
      <c r="F1907" s="67"/>
      <c r="G1907" s="67"/>
    </row>
    <row r="1908" spans="3:7" x14ac:dyDescent="0.3">
      <c r="C1908" s="68"/>
      <c r="D1908" s="68"/>
      <c r="E1908" s="67"/>
      <c r="F1908" s="67"/>
      <c r="G1908" s="67"/>
    </row>
    <row r="1909" spans="3:7" x14ac:dyDescent="0.3">
      <c r="C1909" s="68"/>
      <c r="D1909" s="68"/>
      <c r="E1909" s="67"/>
      <c r="F1909" s="67"/>
      <c r="G1909" s="67"/>
    </row>
    <row r="1910" spans="3:7" x14ac:dyDescent="0.3">
      <c r="C1910" s="68"/>
      <c r="D1910" s="68"/>
      <c r="E1910" s="67"/>
      <c r="F1910" s="67"/>
      <c r="G1910" s="67"/>
    </row>
    <row r="1911" spans="3:7" x14ac:dyDescent="0.3">
      <c r="C1911" s="68"/>
      <c r="D1911" s="68"/>
      <c r="E1911" s="67"/>
      <c r="F1911" s="67"/>
      <c r="G1911" s="67"/>
    </row>
    <row r="1912" spans="3:7" x14ac:dyDescent="0.3">
      <c r="C1912" s="68"/>
      <c r="D1912" s="68"/>
      <c r="E1912" s="67"/>
      <c r="F1912" s="67"/>
      <c r="G1912" s="67"/>
    </row>
    <row r="1913" spans="3:7" x14ac:dyDescent="0.3">
      <c r="C1913" s="68"/>
      <c r="D1913" s="68"/>
      <c r="E1913" s="67"/>
      <c r="F1913" s="67"/>
      <c r="G1913" s="67"/>
    </row>
    <row r="1914" spans="3:7" x14ac:dyDescent="0.3">
      <c r="C1914" s="68"/>
      <c r="D1914" s="68"/>
      <c r="E1914" s="67"/>
      <c r="F1914" s="67"/>
      <c r="G1914" s="67"/>
    </row>
    <row r="1915" spans="3:7" x14ac:dyDescent="0.3">
      <c r="C1915" s="68"/>
      <c r="D1915" s="68"/>
      <c r="E1915" s="67"/>
      <c r="F1915" s="67"/>
      <c r="G1915" s="67"/>
    </row>
    <row r="1916" spans="3:7" x14ac:dyDescent="0.3">
      <c r="C1916" s="68"/>
      <c r="D1916" s="68"/>
      <c r="E1916" s="67"/>
      <c r="F1916" s="67"/>
      <c r="G1916" s="67"/>
    </row>
    <row r="1917" spans="3:7" x14ac:dyDescent="0.3">
      <c r="C1917" s="68"/>
      <c r="D1917" s="68"/>
      <c r="E1917" s="67"/>
      <c r="F1917" s="67"/>
      <c r="G1917" s="67"/>
    </row>
    <row r="1918" spans="3:7" x14ac:dyDescent="0.3">
      <c r="C1918" s="68"/>
      <c r="D1918" s="68"/>
      <c r="E1918" s="67"/>
      <c r="F1918" s="67"/>
      <c r="G1918" s="67"/>
    </row>
    <row r="1919" spans="3:7" x14ac:dyDescent="0.3">
      <c r="C1919" s="68"/>
      <c r="D1919" s="68"/>
      <c r="E1919" s="67"/>
      <c r="F1919" s="67"/>
      <c r="G1919" s="67"/>
    </row>
    <row r="1920" spans="3:7" x14ac:dyDescent="0.3">
      <c r="C1920" s="68"/>
      <c r="D1920" s="68"/>
      <c r="E1920" s="67"/>
      <c r="F1920" s="67"/>
      <c r="G1920" s="67"/>
    </row>
    <row r="1921" spans="3:7" x14ac:dyDescent="0.3">
      <c r="C1921" s="68"/>
      <c r="D1921" s="68"/>
      <c r="E1921" s="67"/>
      <c r="F1921" s="67"/>
      <c r="G1921" s="67"/>
    </row>
    <row r="1922" spans="3:7" x14ac:dyDescent="0.3">
      <c r="C1922" s="68"/>
      <c r="D1922" s="68"/>
      <c r="E1922" s="67"/>
      <c r="F1922" s="67"/>
      <c r="G1922" s="67"/>
    </row>
    <row r="1923" spans="3:7" x14ac:dyDescent="0.3">
      <c r="C1923" s="68"/>
      <c r="D1923" s="68"/>
      <c r="E1923" s="67"/>
      <c r="F1923" s="67"/>
      <c r="G1923" s="67"/>
    </row>
    <row r="1924" spans="3:7" x14ac:dyDescent="0.3">
      <c r="C1924" s="68"/>
      <c r="D1924" s="68"/>
      <c r="E1924" s="67"/>
      <c r="F1924" s="67"/>
      <c r="G1924" s="67"/>
    </row>
    <row r="1925" spans="3:7" x14ac:dyDescent="0.3">
      <c r="C1925" s="68"/>
      <c r="D1925" s="68"/>
      <c r="E1925" s="67"/>
      <c r="F1925" s="67"/>
      <c r="G1925" s="67"/>
    </row>
    <row r="1926" spans="3:7" x14ac:dyDescent="0.3">
      <c r="C1926" s="68"/>
      <c r="D1926" s="68"/>
      <c r="E1926" s="67"/>
      <c r="F1926" s="67"/>
      <c r="G1926" s="67"/>
    </row>
    <row r="1927" spans="3:7" x14ac:dyDescent="0.3">
      <c r="C1927" s="68"/>
      <c r="D1927" s="68"/>
      <c r="E1927" s="67"/>
      <c r="F1927" s="67"/>
      <c r="G1927" s="67"/>
    </row>
    <row r="1928" spans="3:7" x14ac:dyDescent="0.3">
      <c r="C1928" s="68"/>
      <c r="D1928" s="68"/>
      <c r="E1928" s="67"/>
      <c r="F1928" s="67"/>
      <c r="G1928" s="67"/>
    </row>
    <row r="1929" spans="3:7" x14ac:dyDescent="0.3">
      <c r="C1929" s="68"/>
      <c r="D1929" s="68"/>
      <c r="E1929" s="67"/>
      <c r="F1929" s="67"/>
      <c r="G1929" s="67"/>
    </row>
    <row r="1930" spans="3:7" x14ac:dyDescent="0.3">
      <c r="C1930" s="68"/>
      <c r="D1930" s="68"/>
      <c r="E1930" s="67"/>
      <c r="F1930" s="67"/>
      <c r="G1930" s="67"/>
    </row>
    <row r="1931" spans="3:7" x14ac:dyDescent="0.3">
      <c r="C1931" s="68"/>
      <c r="D1931" s="68"/>
      <c r="E1931" s="67"/>
      <c r="F1931" s="67"/>
      <c r="G1931" s="67"/>
    </row>
    <row r="1932" spans="3:7" x14ac:dyDescent="0.3">
      <c r="C1932" s="68"/>
      <c r="D1932" s="68"/>
      <c r="E1932" s="67"/>
      <c r="F1932" s="67"/>
      <c r="G1932" s="67"/>
    </row>
    <row r="1933" spans="3:7" x14ac:dyDescent="0.3">
      <c r="C1933" s="68"/>
      <c r="D1933" s="68"/>
      <c r="E1933" s="67"/>
      <c r="F1933" s="67"/>
      <c r="G1933" s="67"/>
    </row>
    <row r="1934" spans="3:7" x14ac:dyDescent="0.3">
      <c r="C1934" s="68"/>
      <c r="D1934" s="68"/>
      <c r="E1934" s="67"/>
      <c r="F1934" s="67"/>
      <c r="G1934" s="67"/>
    </row>
    <row r="1935" spans="3:7" x14ac:dyDescent="0.3">
      <c r="C1935" s="68"/>
      <c r="D1935" s="68"/>
      <c r="E1935" s="67"/>
      <c r="F1935" s="67"/>
      <c r="G1935" s="67"/>
    </row>
    <row r="1936" spans="3:7" x14ac:dyDescent="0.3">
      <c r="C1936" s="68"/>
      <c r="D1936" s="68"/>
      <c r="E1936" s="67"/>
      <c r="F1936" s="67"/>
      <c r="G1936" s="67"/>
    </row>
    <row r="1937" spans="3:7" x14ac:dyDescent="0.3">
      <c r="C1937" s="68"/>
      <c r="D1937" s="68"/>
      <c r="E1937" s="67"/>
      <c r="F1937" s="67"/>
      <c r="G1937" s="67"/>
    </row>
    <row r="1938" spans="3:7" x14ac:dyDescent="0.3">
      <c r="C1938" s="68"/>
      <c r="D1938" s="68"/>
      <c r="E1938" s="67"/>
      <c r="F1938" s="67"/>
      <c r="G1938" s="67"/>
    </row>
    <row r="1939" spans="3:7" x14ac:dyDescent="0.3">
      <c r="C1939" s="68"/>
      <c r="D1939" s="68"/>
      <c r="E1939" s="67"/>
      <c r="F1939" s="67"/>
      <c r="G1939" s="67"/>
    </row>
    <row r="1940" spans="3:7" x14ac:dyDescent="0.3">
      <c r="C1940" s="68"/>
      <c r="D1940" s="68"/>
      <c r="E1940" s="67"/>
      <c r="F1940" s="67"/>
      <c r="G1940" s="67"/>
    </row>
    <row r="1941" spans="3:7" x14ac:dyDescent="0.3">
      <c r="C1941" s="68"/>
      <c r="D1941" s="68"/>
      <c r="E1941" s="67"/>
      <c r="F1941" s="67"/>
      <c r="G1941" s="67"/>
    </row>
    <row r="1942" spans="3:7" x14ac:dyDescent="0.3">
      <c r="C1942" s="68"/>
      <c r="D1942" s="68"/>
      <c r="E1942" s="67"/>
      <c r="F1942" s="67"/>
      <c r="G1942" s="67"/>
    </row>
    <row r="1943" spans="3:7" x14ac:dyDescent="0.3">
      <c r="C1943" s="68"/>
      <c r="D1943" s="68"/>
      <c r="E1943" s="67"/>
      <c r="F1943" s="67"/>
      <c r="G1943" s="67"/>
    </row>
    <row r="1944" spans="3:7" x14ac:dyDescent="0.3">
      <c r="C1944" s="68"/>
      <c r="D1944" s="68"/>
      <c r="E1944" s="67"/>
      <c r="F1944" s="67"/>
      <c r="G1944" s="67"/>
    </row>
    <row r="1945" spans="3:7" x14ac:dyDescent="0.3">
      <c r="C1945" s="68"/>
      <c r="D1945" s="68"/>
      <c r="E1945" s="67"/>
      <c r="F1945" s="67"/>
      <c r="G1945" s="67"/>
    </row>
    <row r="1946" spans="3:7" x14ac:dyDescent="0.3">
      <c r="C1946" s="68"/>
      <c r="D1946" s="68"/>
      <c r="E1946" s="67"/>
      <c r="F1946" s="67"/>
      <c r="G1946" s="67"/>
    </row>
    <row r="1947" spans="3:7" x14ac:dyDescent="0.3">
      <c r="C1947" s="68"/>
      <c r="D1947" s="68"/>
      <c r="E1947" s="67"/>
      <c r="F1947" s="67"/>
      <c r="G1947" s="67"/>
    </row>
    <row r="1948" spans="3:7" x14ac:dyDescent="0.3">
      <c r="C1948" s="68"/>
      <c r="D1948" s="68"/>
      <c r="E1948" s="67"/>
      <c r="F1948" s="67"/>
      <c r="G1948" s="67"/>
    </row>
    <row r="1949" spans="3:7" x14ac:dyDescent="0.3">
      <c r="C1949" s="68"/>
      <c r="D1949" s="68"/>
      <c r="E1949" s="67"/>
      <c r="F1949" s="67"/>
      <c r="G1949" s="67"/>
    </row>
    <row r="1950" spans="3:7" x14ac:dyDescent="0.3">
      <c r="C1950" s="68"/>
      <c r="D1950" s="68"/>
      <c r="E1950" s="67"/>
      <c r="F1950" s="67"/>
      <c r="G1950" s="67"/>
    </row>
    <row r="1951" spans="3:7" x14ac:dyDescent="0.3">
      <c r="C1951" s="68"/>
      <c r="D1951" s="68"/>
      <c r="E1951" s="67"/>
      <c r="F1951" s="67"/>
      <c r="G1951" s="67"/>
    </row>
    <row r="1952" spans="3:7" x14ac:dyDescent="0.3">
      <c r="C1952" s="68"/>
      <c r="D1952" s="68"/>
      <c r="E1952" s="67"/>
      <c r="F1952" s="67"/>
      <c r="G1952" s="67"/>
    </row>
    <row r="1953" spans="3:7" x14ac:dyDescent="0.3">
      <c r="C1953" s="68"/>
      <c r="D1953" s="68"/>
      <c r="E1953" s="67"/>
      <c r="F1953" s="67"/>
      <c r="G1953" s="67"/>
    </row>
    <row r="1954" spans="3:7" x14ac:dyDescent="0.3">
      <c r="C1954" s="68"/>
      <c r="D1954" s="68"/>
      <c r="E1954" s="67"/>
      <c r="F1954" s="67"/>
      <c r="G1954" s="67"/>
    </row>
    <row r="1955" spans="3:7" x14ac:dyDescent="0.3">
      <c r="C1955" s="68"/>
      <c r="D1955" s="68"/>
      <c r="E1955" s="67"/>
      <c r="F1955" s="67"/>
      <c r="G1955" s="67"/>
    </row>
    <row r="1956" spans="3:7" x14ac:dyDescent="0.3">
      <c r="C1956" s="68"/>
      <c r="D1956" s="68"/>
      <c r="E1956" s="67"/>
      <c r="F1956" s="67"/>
      <c r="G1956" s="67"/>
    </row>
    <row r="1957" spans="3:7" x14ac:dyDescent="0.3">
      <c r="C1957" s="68"/>
      <c r="D1957" s="68"/>
      <c r="E1957" s="67"/>
      <c r="F1957" s="67"/>
      <c r="G1957" s="67"/>
    </row>
    <row r="1958" spans="3:7" x14ac:dyDescent="0.3">
      <c r="C1958" s="68"/>
      <c r="D1958" s="68"/>
      <c r="E1958" s="67"/>
      <c r="F1958" s="67"/>
      <c r="G1958" s="67"/>
    </row>
    <row r="1959" spans="3:7" x14ac:dyDescent="0.3">
      <c r="C1959" s="68"/>
      <c r="D1959" s="68"/>
      <c r="E1959" s="67"/>
      <c r="F1959" s="67"/>
      <c r="G1959" s="67"/>
    </row>
    <row r="1960" spans="3:7" x14ac:dyDescent="0.3">
      <c r="C1960" s="68"/>
      <c r="D1960" s="68"/>
      <c r="E1960" s="67"/>
      <c r="F1960" s="67"/>
      <c r="G1960" s="67"/>
    </row>
    <row r="1961" spans="3:7" x14ac:dyDescent="0.3">
      <c r="C1961" s="68"/>
      <c r="D1961" s="68"/>
      <c r="E1961" s="67"/>
      <c r="F1961" s="67"/>
      <c r="G1961" s="67"/>
    </row>
    <row r="1962" spans="3:7" x14ac:dyDescent="0.3">
      <c r="C1962" s="68"/>
      <c r="D1962" s="68"/>
      <c r="E1962" s="67"/>
      <c r="F1962" s="67"/>
      <c r="G1962" s="67"/>
    </row>
    <row r="1963" spans="3:7" x14ac:dyDescent="0.3">
      <c r="C1963" s="68"/>
      <c r="D1963" s="68"/>
      <c r="E1963" s="67"/>
      <c r="F1963" s="67"/>
      <c r="G1963" s="67"/>
    </row>
    <row r="1964" spans="3:7" x14ac:dyDescent="0.3">
      <c r="C1964" s="68"/>
      <c r="D1964" s="68"/>
      <c r="E1964" s="67"/>
      <c r="F1964" s="67"/>
      <c r="G1964" s="67"/>
    </row>
    <row r="1965" spans="3:7" x14ac:dyDescent="0.3">
      <c r="C1965" s="68"/>
      <c r="D1965" s="68"/>
      <c r="E1965" s="67"/>
      <c r="F1965" s="67"/>
      <c r="G1965" s="67"/>
    </row>
    <row r="1966" spans="3:7" x14ac:dyDescent="0.3">
      <c r="C1966" s="68"/>
      <c r="D1966" s="68"/>
      <c r="E1966" s="67"/>
      <c r="F1966" s="67"/>
      <c r="G1966" s="67"/>
    </row>
    <row r="1967" spans="3:7" x14ac:dyDescent="0.3">
      <c r="C1967" s="68"/>
      <c r="D1967" s="68"/>
      <c r="E1967" s="67"/>
      <c r="F1967" s="67"/>
      <c r="G1967" s="67"/>
    </row>
    <row r="1968" spans="3:7" x14ac:dyDescent="0.3">
      <c r="C1968" s="68"/>
      <c r="D1968" s="68"/>
      <c r="E1968" s="67"/>
      <c r="F1968" s="67"/>
      <c r="G1968" s="67"/>
    </row>
    <row r="1969" spans="3:7" x14ac:dyDescent="0.3">
      <c r="C1969" s="68"/>
      <c r="D1969" s="68"/>
      <c r="E1969" s="67"/>
      <c r="F1969" s="67"/>
      <c r="G1969" s="67"/>
    </row>
    <row r="1970" spans="3:7" x14ac:dyDescent="0.3">
      <c r="C1970" s="68"/>
      <c r="D1970" s="68"/>
      <c r="E1970" s="67"/>
      <c r="F1970" s="67"/>
      <c r="G1970" s="67"/>
    </row>
    <row r="1971" spans="3:7" x14ac:dyDescent="0.3">
      <c r="C1971" s="68"/>
      <c r="D1971" s="68"/>
      <c r="E1971" s="67"/>
      <c r="F1971" s="67"/>
      <c r="G1971" s="67"/>
    </row>
    <row r="1972" spans="3:7" x14ac:dyDescent="0.3">
      <c r="C1972" s="68"/>
      <c r="D1972" s="68"/>
      <c r="E1972" s="67"/>
      <c r="F1972" s="67"/>
      <c r="G1972" s="67"/>
    </row>
    <row r="1973" spans="3:7" x14ac:dyDescent="0.3">
      <c r="C1973" s="68"/>
      <c r="D1973" s="68"/>
      <c r="E1973" s="67"/>
      <c r="F1973" s="67"/>
      <c r="G1973" s="67"/>
    </row>
    <row r="1974" spans="3:7" x14ac:dyDescent="0.3">
      <c r="C1974" s="68"/>
      <c r="D1974" s="68"/>
      <c r="E1974" s="67"/>
      <c r="F1974" s="67"/>
      <c r="G1974" s="67"/>
    </row>
    <row r="1975" spans="3:7" x14ac:dyDescent="0.3">
      <c r="C1975" s="68"/>
      <c r="D1975" s="68"/>
      <c r="E1975" s="67"/>
      <c r="F1975" s="67"/>
      <c r="G1975" s="67"/>
    </row>
    <row r="1976" spans="3:7" x14ac:dyDescent="0.3">
      <c r="C1976" s="68"/>
      <c r="D1976" s="68"/>
      <c r="E1976" s="67"/>
      <c r="F1976" s="67"/>
      <c r="G1976" s="67"/>
    </row>
    <row r="1977" spans="3:7" x14ac:dyDescent="0.3">
      <c r="C1977" s="68"/>
      <c r="D1977" s="68"/>
      <c r="E1977" s="67"/>
      <c r="F1977" s="67"/>
      <c r="G1977" s="67"/>
    </row>
    <row r="1978" spans="3:7" x14ac:dyDescent="0.3">
      <c r="C1978" s="68"/>
      <c r="D1978" s="68"/>
      <c r="E1978" s="67"/>
      <c r="F1978" s="67"/>
      <c r="G1978" s="67"/>
    </row>
    <row r="1979" spans="3:7" x14ac:dyDescent="0.3">
      <c r="C1979" s="68"/>
      <c r="D1979" s="68"/>
      <c r="E1979" s="67"/>
      <c r="F1979" s="67"/>
      <c r="G1979" s="67"/>
    </row>
    <row r="1980" spans="3:7" x14ac:dyDescent="0.3">
      <c r="C1980" s="68"/>
      <c r="D1980" s="68"/>
      <c r="E1980" s="67"/>
      <c r="F1980" s="67"/>
      <c r="G1980" s="67"/>
    </row>
    <row r="1981" spans="3:7" x14ac:dyDescent="0.3">
      <c r="C1981" s="68"/>
      <c r="D1981" s="68"/>
      <c r="E1981" s="67"/>
      <c r="F1981" s="67"/>
      <c r="G1981" s="67"/>
    </row>
    <row r="1982" spans="3:7" x14ac:dyDescent="0.3">
      <c r="C1982" s="68"/>
      <c r="D1982" s="68"/>
      <c r="E1982" s="67"/>
      <c r="F1982" s="67"/>
      <c r="G1982" s="67"/>
    </row>
    <row r="1983" spans="3:7" x14ac:dyDescent="0.3">
      <c r="C1983" s="68"/>
      <c r="D1983" s="68"/>
      <c r="E1983" s="67"/>
      <c r="F1983" s="67"/>
      <c r="G1983" s="67"/>
    </row>
    <row r="1984" spans="3:7" x14ac:dyDescent="0.3">
      <c r="C1984" s="68"/>
      <c r="D1984" s="68"/>
      <c r="E1984" s="67"/>
      <c r="F1984" s="67"/>
      <c r="G1984" s="67"/>
    </row>
    <row r="1985" spans="3:7" x14ac:dyDescent="0.3">
      <c r="C1985" s="68"/>
      <c r="D1985" s="68"/>
      <c r="E1985" s="67"/>
      <c r="F1985" s="67"/>
      <c r="G1985" s="67"/>
    </row>
    <row r="1986" spans="3:7" x14ac:dyDescent="0.3">
      <c r="C1986" s="68"/>
      <c r="D1986" s="68"/>
      <c r="E1986" s="67"/>
      <c r="F1986" s="67"/>
      <c r="G1986" s="67"/>
    </row>
    <row r="1987" spans="3:7" x14ac:dyDescent="0.3">
      <c r="C1987" s="68"/>
      <c r="D1987" s="68"/>
      <c r="E1987" s="67"/>
      <c r="F1987" s="67"/>
      <c r="G1987" s="67"/>
    </row>
    <row r="1988" spans="3:7" x14ac:dyDescent="0.3">
      <c r="C1988" s="68"/>
      <c r="D1988" s="68"/>
      <c r="E1988" s="67"/>
      <c r="F1988" s="67"/>
      <c r="G1988" s="67"/>
    </row>
    <row r="1989" spans="3:7" x14ac:dyDescent="0.3">
      <c r="C1989" s="68"/>
      <c r="D1989" s="68"/>
      <c r="E1989" s="67"/>
      <c r="F1989" s="67"/>
      <c r="G1989" s="67"/>
    </row>
    <row r="1990" spans="3:7" x14ac:dyDescent="0.3">
      <c r="C1990" s="68"/>
      <c r="D1990" s="68"/>
      <c r="E1990" s="67"/>
      <c r="F1990" s="67"/>
      <c r="G1990" s="67"/>
    </row>
    <row r="1991" spans="3:7" x14ac:dyDescent="0.3">
      <c r="C1991" s="68"/>
      <c r="D1991" s="68"/>
      <c r="E1991" s="67"/>
      <c r="F1991" s="67"/>
      <c r="G1991" s="67"/>
    </row>
    <row r="1992" spans="3:7" x14ac:dyDescent="0.3">
      <c r="C1992" s="68"/>
      <c r="D1992" s="68"/>
      <c r="E1992" s="67"/>
      <c r="F1992" s="67"/>
      <c r="G1992" s="67"/>
    </row>
    <row r="1993" spans="3:7" x14ac:dyDescent="0.3">
      <c r="C1993" s="68"/>
      <c r="D1993" s="68"/>
      <c r="E1993" s="67"/>
      <c r="F1993" s="67"/>
      <c r="G1993" s="67"/>
    </row>
    <row r="1994" spans="3:7" x14ac:dyDescent="0.3">
      <c r="C1994" s="68"/>
      <c r="D1994" s="68"/>
      <c r="E1994" s="67"/>
      <c r="F1994" s="67"/>
      <c r="G1994" s="67"/>
    </row>
    <row r="1995" spans="3:7" x14ac:dyDescent="0.3">
      <c r="C1995" s="68"/>
      <c r="D1995" s="68"/>
      <c r="E1995" s="67"/>
      <c r="F1995" s="67"/>
      <c r="G1995" s="67"/>
    </row>
    <row r="1996" spans="3:7" x14ac:dyDescent="0.3">
      <c r="C1996" s="68"/>
      <c r="D1996" s="68"/>
      <c r="E1996" s="67"/>
      <c r="F1996" s="67"/>
      <c r="G1996" s="67"/>
    </row>
    <row r="1997" spans="3:7" x14ac:dyDescent="0.3">
      <c r="C1997" s="68"/>
      <c r="D1997" s="68"/>
      <c r="E1997" s="67"/>
      <c r="F1997" s="67"/>
      <c r="G1997" s="67"/>
    </row>
    <row r="1998" spans="3:7" x14ac:dyDescent="0.3">
      <c r="C1998" s="68"/>
      <c r="D1998" s="68"/>
      <c r="E1998" s="67"/>
      <c r="F1998" s="67"/>
      <c r="G1998" s="67"/>
    </row>
    <row r="1999" spans="3:7" x14ac:dyDescent="0.3">
      <c r="C1999" s="68"/>
      <c r="D1999" s="68"/>
      <c r="E1999" s="67"/>
      <c r="F1999" s="67"/>
      <c r="G1999" s="67"/>
    </row>
    <row r="2000" spans="3:7" x14ac:dyDescent="0.3">
      <c r="C2000" s="68"/>
      <c r="D2000" s="68"/>
      <c r="E2000" s="67"/>
      <c r="F2000" s="67"/>
      <c r="G2000" s="67"/>
    </row>
    <row r="2001" spans="3:7" x14ac:dyDescent="0.3">
      <c r="C2001" s="68"/>
      <c r="D2001" s="68"/>
      <c r="E2001" s="67"/>
      <c r="F2001" s="67"/>
      <c r="G2001" s="67"/>
    </row>
    <row r="2002" spans="3:7" x14ac:dyDescent="0.3">
      <c r="C2002" s="68"/>
      <c r="D2002" s="68"/>
      <c r="E2002" s="67"/>
      <c r="F2002" s="67"/>
      <c r="G2002" s="67"/>
    </row>
    <row r="2003" spans="3:7" x14ac:dyDescent="0.3">
      <c r="C2003" s="68"/>
      <c r="D2003" s="68"/>
      <c r="E2003" s="67"/>
      <c r="F2003" s="67"/>
      <c r="G2003" s="67"/>
    </row>
    <row r="2004" spans="3:7" x14ac:dyDescent="0.3">
      <c r="C2004" s="68"/>
      <c r="D2004" s="68"/>
      <c r="E2004" s="67"/>
      <c r="F2004" s="67"/>
      <c r="G2004" s="67"/>
    </row>
    <row r="2005" spans="3:7" x14ac:dyDescent="0.3">
      <c r="C2005" s="68"/>
      <c r="D2005" s="68"/>
      <c r="E2005" s="67"/>
      <c r="F2005" s="67"/>
      <c r="G2005" s="67"/>
    </row>
    <row r="2006" spans="3:7" x14ac:dyDescent="0.3">
      <c r="C2006" s="68"/>
      <c r="D2006" s="68"/>
      <c r="E2006" s="67"/>
      <c r="F2006" s="67"/>
      <c r="G2006" s="67"/>
    </row>
    <row r="2007" spans="3:7" x14ac:dyDescent="0.3">
      <c r="C2007" s="68"/>
      <c r="D2007" s="68"/>
      <c r="E2007" s="67"/>
      <c r="F2007" s="67"/>
      <c r="G2007" s="67"/>
    </row>
    <row r="2008" spans="3:7" x14ac:dyDescent="0.3">
      <c r="C2008" s="68"/>
      <c r="D2008" s="68"/>
      <c r="E2008" s="67"/>
      <c r="F2008" s="67"/>
      <c r="G2008" s="67"/>
    </row>
    <row r="2009" spans="3:7" x14ac:dyDescent="0.3">
      <c r="C2009" s="68"/>
      <c r="D2009" s="68"/>
      <c r="E2009" s="67"/>
      <c r="F2009" s="67"/>
      <c r="G2009" s="67"/>
    </row>
    <row r="2010" spans="3:7" x14ac:dyDescent="0.3">
      <c r="C2010" s="68"/>
      <c r="D2010" s="68"/>
      <c r="E2010" s="67"/>
      <c r="F2010" s="67"/>
      <c r="G2010" s="67"/>
    </row>
    <row r="2011" spans="3:7" x14ac:dyDescent="0.3">
      <c r="C2011" s="68"/>
      <c r="D2011" s="68"/>
      <c r="E2011" s="67"/>
      <c r="F2011" s="67"/>
      <c r="G2011" s="67"/>
    </row>
    <row r="2012" spans="3:7" x14ac:dyDescent="0.3">
      <c r="C2012" s="68"/>
      <c r="D2012" s="68"/>
      <c r="E2012" s="67"/>
      <c r="F2012" s="67"/>
      <c r="G2012" s="67"/>
    </row>
    <row r="2013" spans="3:7" x14ac:dyDescent="0.3">
      <c r="C2013" s="68"/>
      <c r="D2013" s="68"/>
      <c r="E2013" s="67"/>
      <c r="F2013" s="67"/>
      <c r="G2013" s="67"/>
    </row>
    <row r="2014" spans="3:7" x14ac:dyDescent="0.3">
      <c r="C2014" s="68"/>
      <c r="D2014" s="68"/>
      <c r="E2014" s="67"/>
      <c r="F2014" s="67"/>
      <c r="G2014" s="67"/>
    </row>
    <row r="2015" spans="3:7" x14ac:dyDescent="0.3">
      <c r="C2015" s="68"/>
      <c r="D2015" s="68"/>
      <c r="E2015" s="67"/>
      <c r="F2015" s="67"/>
      <c r="G2015" s="67"/>
    </row>
    <row r="2016" spans="3:7" x14ac:dyDescent="0.3">
      <c r="C2016" s="68"/>
      <c r="D2016" s="68"/>
      <c r="E2016" s="67"/>
      <c r="F2016" s="67"/>
      <c r="G2016" s="67"/>
    </row>
    <row r="2017" spans="3:7" x14ac:dyDescent="0.3">
      <c r="C2017" s="68"/>
      <c r="D2017" s="68"/>
      <c r="E2017" s="67"/>
      <c r="F2017" s="67"/>
      <c r="G2017" s="67"/>
    </row>
    <row r="2018" spans="3:7" x14ac:dyDescent="0.3">
      <c r="C2018" s="68"/>
      <c r="D2018" s="68"/>
      <c r="E2018" s="67"/>
      <c r="F2018" s="67"/>
      <c r="G2018" s="67"/>
    </row>
    <row r="2019" spans="3:7" x14ac:dyDescent="0.3">
      <c r="C2019" s="68"/>
      <c r="D2019" s="68"/>
      <c r="E2019" s="67"/>
      <c r="F2019" s="67"/>
      <c r="G2019" s="67"/>
    </row>
    <row r="2020" spans="3:7" x14ac:dyDescent="0.3">
      <c r="C2020" s="68"/>
      <c r="D2020" s="68"/>
      <c r="E2020" s="67"/>
      <c r="F2020" s="67"/>
      <c r="G2020" s="67"/>
    </row>
    <row r="2021" spans="3:7" x14ac:dyDescent="0.3">
      <c r="C2021" s="68"/>
      <c r="D2021" s="68"/>
      <c r="E2021" s="67"/>
      <c r="F2021" s="67"/>
      <c r="G2021" s="67"/>
    </row>
    <row r="2022" spans="3:7" x14ac:dyDescent="0.3">
      <c r="C2022" s="68"/>
      <c r="D2022" s="68"/>
      <c r="E2022" s="67"/>
      <c r="F2022" s="67"/>
      <c r="G2022" s="67"/>
    </row>
    <row r="2023" spans="3:7" x14ac:dyDescent="0.3">
      <c r="C2023" s="68"/>
      <c r="D2023" s="68"/>
      <c r="E2023" s="67"/>
      <c r="F2023" s="67"/>
      <c r="G2023" s="67"/>
    </row>
    <row r="2024" spans="3:7" x14ac:dyDescent="0.3">
      <c r="C2024" s="68"/>
      <c r="D2024" s="68"/>
      <c r="E2024" s="67"/>
      <c r="F2024" s="67"/>
      <c r="G2024" s="67"/>
    </row>
    <row r="2025" spans="3:7" x14ac:dyDescent="0.3">
      <c r="C2025" s="68"/>
      <c r="D2025" s="68"/>
      <c r="E2025" s="67"/>
      <c r="F2025" s="67"/>
      <c r="G2025" s="67"/>
    </row>
    <row r="2026" spans="3:7" x14ac:dyDescent="0.3">
      <c r="C2026" s="68"/>
      <c r="D2026" s="68"/>
      <c r="E2026" s="67"/>
      <c r="F2026" s="67"/>
      <c r="G2026" s="67"/>
    </row>
    <row r="2027" spans="3:7" x14ac:dyDescent="0.3">
      <c r="C2027" s="68"/>
      <c r="D2027" s="68"/>
      <c r="E2027" s="67"/>
      <c r="F2027" s="67"/>
      <c r="G2027" s="67"/>
    </row>
    <row r="2028" spans="3:7" x14ac:dyDescent="0.3">
      <c r="C2028" s="68"/>
      <c r="D2028" s="68"/>
      <c r="E2028" s="67"/>
      <c r="F2028" s="67"/>
      <c r="G2028" s="67"/>
    </row>
    <row r="2029" spans="3:7" x14ac:dyDescent="0.3">
      <c r="C2029" s="68"/>
      <c r="D2029" s="68"/>
      <c r="E2029" s="67"/>
      <c r="F2029" s="67"/>
      <c r="G2029" s="67"/>
    </row>
    <row r="2030" spans="3:7" x14ac:dyDescent="0.3">
      <c r="C2030" s="68"/>
      <c r="D2030" s="68"/>
      <c r="E2030" s="67"/>
      <c r="F2030" s="67"/>
      <c r="G2030" s="67"/>
    </row>
    <row r="2031" spans="3:7" x14ac:dyDescent="0.3">
      <c r="C2031" s="68"/>
      <c r="D2031" s="68"/>
      <c r="E2031" s="67"/>
      <c r="F2031" s="67"/>
      <c r="G2031" s="67"/>
    </row>
    <row r="2032" spans="3:7" x14ac:dyDescent="0.3">
      <c r="C2032" s="68"/>
      <c r="D2032" s="68"/>
      <c r="E2032" s="67"/>
      <c r="F2032" s="67"/>
      <c r="G2032" s="67"/>
    </row>
    <row r="2033" spans="3:7" x14ac:dyDescent="0.3">
      <c r="C2033" s="68"/>
      <c r="D2033" s="68"/>
      <c r="E2033" s="67"/>
      <c r="F2033" s="67"/>
      <c r="G2033" s="67"/>
    </row>
    <row r="2034" spans="3:7" x14ac:dyDescent="0.3">
      <c r="C2034" s="68"/>
      <c r="D2034" s="68"/>
      <c r="E2034" s="67"/>
      <c r="F2034" s="67"/>
      <c r="G2034" s="67"/>
    </row>
    <row r="2035" spans="3:7" x14ac:dyDescent="0.3">
      <c r="C2035" s="68"/>
      <c r="D2035" s="68"/>
      <c r="E2035" s="67"/>
      <c r="F2035" s="67"/>
      <c r="G2035" s="67"/>
    </row>
    <row r="2036" spans="3:7" x14ac:dyDescent="0.3">
      <c r="C2036" s="68"/>
      <c r="D2036" s="68"/>
      <c r="E2036" s="67"/>
      <c r="F2036" s="67"/>
      <c r="G2036" s="67"/>
    </row>
    <row r="2037" spans="3:7" x14ac:dyDescent="0.3">
      <c r="C2037" s="68"/>
      <c r="D2037" s="68"/>
      <c r="E2037" s="67"/>
      <c r="F2037" s="67"/>
      <c r="G2037" s="67"/>
    </row>
    <row r="2038" spans="3:7" x14ac:dyDescent="0.3">
      <c r="C2038" s="68"/>
      <c r="D2038" s="68"/>
      <c r="E2038" s="67"/>
      <c r="F2038" s="67"/>
      <c r="G2038" s="67"/>
    </row>
    <row r="2039" spans="3:7" x14ac:dyDescent="0.3">
      <c r="C2039" s="68"/>
      <c r="D2039" s="68"/>
      <c r="E2039" s="67"/>
      <c r="F2039" s="67"/>
      <c r="G2039" s="67"/>
    </row>
    <row r="2040" spans="3:7" x14ac:dyDescent="0.3">
      <c r="C2040" s="68"/>
      <c r="D2040" s="68"/>
      <c r="E2040" s="67"/>
      <c r="F2040" s="67"/>
      <c r="G2040" s="67"/>
    </row>
    <row r="2041" spans="3:7" x14ac:dyDescent="0.3">
      <c r="C2041" s="68"/>
      <c r="D2041" s="68"/>
      <c r="E2041" s="67"/>
      <c r="F2041" s="67"/>
      <c r="G2041" s="67"/>
    </row>
    <row r="2042" spans="3:7" x14ac:dyDescent="0.3">
      <c r="C2042" s="68"/>
      <c r="D2042" s="68"/>
      <c r="E2042" s="67"/>
      <c r="F2042" s="67"/>
      <c r="G2042" s="67"/>
    </row>
    <row r="2043" spans="3:7" x14ac:dyDescent="0.3">
      <c r="C2043" s="68"/>
      <c r="D2043" s="68"/>
      <c r="E2043" s="67"/>
      <c r="F2043" s="67"/>
      <c r="G2043" s="67"/>
    </row>
    <row r="2044" spans="3:7" x14ac:dyDescent="0.3">
      <c r="C2044" s="68"/>
      <c r="D2044" s="68"/>
      <c r="E2044" s="67"/>
      <c r="F2044" s="67"/>
      <c r="G2044" s="67"/>
    </row>
    <row r="2045" spans="3:7" x14ac:dyDescent="0.3">
      <c r="C2045" s="68"/>
      <c r="D2045" s="68"/>
      <c r="E2045" s="67"/>
      <c r="F2045" s="67"/>
      <c r="G2045" s="67"/>
    </row>
    <row r="2046" spans="3:7" x14ac:dyDescent="0.3">
      <c r="C2046" s="68"/>
      <c r="D2046" s="68"/>
      <c r="E2046" s="67"/>
      <c r="F2046" s="67"/>
      <c r="G2046" s="67"/>
    </row>
    <row r="2047" spans="3:7" x14ac:dyDescent="0.3">
      <c r="C2047" s="68"/>
      <c r="D2047" s="68"/>
      <c r="E2047" s="67"/>
      <c r="F2047" s="67"/>
      <c r="G2047" s="67"/>
    </row>
    <row r="2048" spans="3:7" x14ac:dyDescent="0.3">
      <c r="C2048" s="68"/>
      <c r="D2048" s="68"/>
      <c r="E2048" s="67"/>
      <c r="F2048" s="67"/>
      <c r="G2048" s="67"/>
    </row>
    <row r="2049" spans="3:7" x14ac:dyDescent="0.3">
      <c r="C2049" s="68"/>
      <c r="D2049" s="68"/>
      <c r="E2049" s="67"/>
      <c r="F2049" s="67"/>
      <c r="G2049" s="67"/>
    </row>
    <row r="2050" spans="3:7" x14ac:dyDescent="0.3">
      <c r="C2050" s="68"/>
      <c r="D2050" s="68"/>
      <c r="E2050" s="67"/>
      <c r="F2050" s="67"/>
      <c r="G2050" s="67"/>
    </row>
    <row r="2051" spans="3:7" x14ac:dyDescent="0.3">
      <c r="C2051" s="68"/>
      <c r="D2051" s="68"/>
      <c r="E2051" s="67"/>
      <c r="F2051" s="67"/>
      <c r="G2051" s="67"/>
    </row>
    <row r="2052" spans="3:7" x14ac:dyDescent="0.3">
      <c r="C2052" s="68"/>
      <c r="D2052" s="68"/>
      <c r="E2052" s="67"/>
      <c r="F2052" s="67"/>
      <c r="G2052" s="67"/>
    </row>
    <row r="2053" spans="3:7" x14ac:dyDescent="0.3">
      <c r="C2053" s="68"/>
      <c r="D2053" s="68"/>
      <c r="E2053" s="67"/>
      <c r="F2053" s="67"/>
      <c r="G2053" s="67"/>
    </row>
    <row r="2054" spans="3:7" x14ac:dyDescent="0.3">
      <c r="C2054" s="68"/>
      <c r="D2054" s="68"/>
      <c r="E2054" s="67"/>
      <c r="F2054" s="67"/>
      <c r="G2054" s="67"/>
    </row>
    <row r="2055" spans="3:7" x14ac:dyDescent="0.3">
      <c r="C2055" s="68"/>
      <c r="D2055" s="68"/>
      <c r="E2055" s="67"/>
      <c r="F2055" s="67"/>
      <c r="G2055" s="67"/>
    </row>
    <row r="2056" spans="3:7" x14ac:dyDescent="0.3">
      <c r="C2056" s="68"/>
      <c r="D2056" s="68"/>
      <c r="E2056" s="67"/>
      <c r="F2056" s="67"/>
      <c r="G2056" s="67"/>
    </row>
    <row r="2057" spans="3:7" x14ac:dyDescent="0.3">
      <c r="C2057" s="68"/>
      <c r="D2057" s="68"/>
      <c r="E2057" s="67"/>
      <c r="F2057" s="67"/>
      <c r="G2057" s="67"/>
    </row>
    <row r="2058" spans="3:7" x14ac:dyDescent="0.3">
      <c r="C2058" s="68"/>
      <c r="D2058" s="68"/>
      <c r="E2058" s="67"/>
      <c r="F2058" s="67"/>
      <c r="G2058" s="67"/>
    </row>
    <row r="2059" spans="3:7" x14ac:dyDescent="0.3">
      <c r="C2059" s="68"/>
      <c r="D2059" s="68"/>
      <c r="E2059" s="67"/>
      <c r="F2059" s="67"/>
      <c r="G2059" s="67"/>
    </row>
    <row r="2060" spans="3:7" x14ac:dyDescent="0.3">
      <c r="C2060" s="68"/>
      <c r="D2060" s="68"/>
      <c r="E2060" s="67"/>
      <c r="F2060" s="67"/>
      <c r="G2060" s="67"/>
    </row>
    <row r="2061" spans="3:7" x14ac:dyDescent="0.3">
      <c r="C2061" s="68"/>
      <c r="D2061" s="68"/>
      <c r="E2061" s="67"/>
      <c r="F2061" s="67"/>
      <c r="G2061" s="67"/>
    </row>
    <row r="2062" spans="3:7" x14ac:dyDescent="0.3">
      <c r="C2062" s="68"/>
      <c r="D2062" s="68"/>
      <c r="E2062" s="67"/>
      <c r="F2062" s="67"/>
      <c r="G2062" s="67"/>
    </row>
    <row r="2063" spans="3:7" x14ac:dyDescent="0.3">
      <c r="C2063" s="68"/>
      <c r="D2063" s="68"/>
      <c r="E2063" s="67"/>
      <c r="F2063" s="67"/>
      <c r="G2063" s="67"/>
    </row>
    <row r="2064" spans="3:7" x14ac:dyDescent="0.3">
      <c r="C2064" s="68"/>
      <c r="D2064" s="68"/>
      <c r="E2064" s="67"/>
      <c r="F2064" s="67"/>
      <c r="G2064" s="67"/>
    </row>
    <row r="2065" spans="3:7" x14ac:dyDescent="0.3">
      <c r="C2065" s="68"/>
      <c r="D2065" s="68"/>
      <c r="E2065" s="67"/>
      <c r="F2065" s="67"/>
      <c r="G2065" s="67"/>
    </row>
    <row r="2066" spans="3:7" x14ac:dyDescent="0.3">
      <c r="C2066" s="68"/>
      <c r="D2066" s="68"/>
      <c r="E2066" s="67"/>
      <c r="F2066" s="67"/>
      <c r="G2066" s="67"/>
    </row>
    <row r="2067" spans="3:7" x14ac:dyDescent="0.3">
      <c r="C2067" s="68"/>
      <c r="D2067" s="68"/>
      <c r="E2067" s="67"/>
      <c r="F2067" s="67"/>
      <c r="G2067" s="67"/>
    </row>
    <row r="2068" spans="3:7" x14ac:dyDescent="0.3">
      <c r="C2068" s="68"/>
      <c r="D2068" s="68"/>
      <c r="E2068" s="67"/>
      <c r="F2068" s="67"/>
      <c r="G2068" s="67"/>
    </row>
    <row r="2069" spans="3:7" x14ac:dyDescent="0.3">
      <c r="C2069" s="68"/>
      <c r="D2069" s="68"/>
      <c r="E2069" s="67"/>
      <c r="F2069" s="67"/>
      <c r="G2069" s="67"/>
    </row>
    <row r="2070" spans="3:7" x14ac:dyDescent="0.3">
      <c r="C2070" s="68"/>
      <c r="D2070" s="68"/>
      <c r="E2070" s="67"/>
      <c r="F2070" s="67"/>
      <c r="G2070" s="67"/>
    </row>
    <row r="2071" spans="3:7" x14ac:dyDescent="0.3">
      <c r="C2071" s="68"/>
      <c r="D2071" s="68"/>
      <c r="E2071" s="67"/>
      <c r="F2071" s="67"/>
      <c r="G2071" s="67"/>
    </row>
    <row r="2072" spans="3:7" x14ac:dyDescent="0.3">
      <c r="C2072" s="68"/>
      <c r="D2072" s="68"/>
      <c r="E2072" s="67"/>
      <c r="F2072" s="67"/>
      <c r="G2072" s="67"/>
    </row>
    <row r="2073" spans="3:7" x14ac:dyDescent="0.3">
      <c r="C2073" s="68"/>
      <c r="D2073" s="68"/>
      <c r="E2073" s="67"/>
      <c r="F2073" s="67"/>
      <c r="G2073" s="67"/>
    </row>
    <row r="2074" spans="3:7" x14ac:dyDescent="0.3">
      <c r="C2074" s="68"/>
      <c r="D2074" s="68"/>
      <c r="E2074" s="67"/>
      <c r="F2074" s="67"/>
      <c r="G2074" s="67"/>
    </row>
    <row r="2075" spans="3:7" x14ac:dyDescent="0.3">
      <c r="C2075" s="68"/>
      <c r="D2075" s="68"/>
      <c r="E2075" s="67"/>
      <c r="F2075" s="67"/>
      <c r="G2075" s="67"/>
    </row>
    <row r="2076" spans="3:7" x14ac:dyDescent="0.3">
      <c r="C2076" s="68"/>
      <c r="D2076" s="68"/>
      <c r="E2076" s="67"/>
      <c r="F2076" s="67"/>
      <c r="G2076" s="67"/>
    </row>
    <row r="2077" spans="3:7" x14ac:dyDescent="0.3">
      <c r="C2077" s="68"/>
      <c r="D2077" s="68"/>
      <c r="E2077" s="67"/>
      <c r="F2077" s="67"/>
      <c r="G2077" s="67"/>
    </row>
    <row r="2078" spans="3:7" x14ac:dyDescent="0.3">
      <c r="C2078" s="68"/>
      <c r="D2078" s="68"/>
      <c r="E2078" s="67"/>
      <c r="F2078" s="67"/>
      <c r="G2078" s="67"/>
    </row>
    <row r="2079" spans="3:7" x14ac:dyDescent="0.3">
      <c r="C2079" s="68"/>
      <c r="D2079" s="68"/>
      <c r="E2079" s="67"/>
      <c r="F2079" s="67"/>
      <c r="G2079" s="67"/>
    </row>
    <row r="2080" spans="3:7" x14ac:dyDescent="0.3">
      <c r="C2080" s="68"/>
      <c r="D2080" s="68"/>
      <c r="E2080" s="67"/>
      <c r="F2080" s="67"/>
      <c r="G2080" s="67"/>
    </row>
    <row r="2081" spans="3:7" x14ac:dyDescent="0.3">
      <c r="C2081" s="68"/>
      <c r="D2081" s="68"/>
      <c r="E2081" s="67"/>
      <c r="F2081" s="67"/>
      <c r="G2081" s="67"/>
    </row>
    <row r="2082" spans="3:7" x14ac:dyDescent="0.3">
      <c r="C2082" s="68"/>
      <c r="D2082" s="68"/>
      <c r="E2082" s="67"/>
      <c r="F2082" s="67"/>
      <c r="G2082" s="67"/>
    </row>
    <row r="2083" spans="3:7" x14ac:dyDescent="0.3">
      <c r="C2083" s="68"/>
      <c r="D2083" s="68"/>
      <c r="E2083" s="67"/>
      <c r="F2083" s="67"/>
      <c r="G2083" s="67"/>
    </row>
    <row r="2084" spans="3:7" x14ac:dyDescent="0.3">
      <c r="C2084" s="68"/>
      <c r="D2084" s="68"/>
      <c r="E2084" s="67"/>
      <c r="F2084" s="67"/>
      <c r="G2084" s="67"/>
    </row>
    <row r="2085" spans="3:7" x14ac:dyDescent="0.3">
      <c r="C2085" s="68"/>
      <c r="D2085" s="68"/>
      <c r="E2085" s="67"/>
      <c r="F2085" s="67"/>
      <c r="G2085" s="67"/>
    </row>
    <row r="2086" spans="3:7" x14ac:dyDescent="0.3">
      <c r="C2086" s="68"/>
      <c r="D2086" s="68"/>
      <c r="E2086" s="67"/>
      <c r="F2086" s="67"/>
      <c r="G2086" s="67"/>
    </row>
    <row r="2087" spans="3:7" x14ac:dyDescent="0.3">
      <c r="C2087" s="68"/>
      <c r="D2087" s="68"/>
      <c r="E2087" s="67"/>
      <c r="F2087" s="67"/>
      <c r="G2087" s="67"/>
    </row>
    <row r="2088" spans="3:7" x14ac:dyDescent="0.3">
      <c r="C2088" s="68"/>
      <c r="D2088" s="68"/>
      <c r="E2088" s="67"/>
      <c r="F2088" s="67"/>
      <c r="G2088" s="67"/>
    </row>
    <row r="2089" spans="3:7" x14ac:dyDescent="0.3">
      <c r="C2089" s="68"/>
      <c r="D2089" s="68"/>
      <c r="E2089" s="67"/>
      <c r="F2089" s="67"/>
      <c r="G2089" s="67"/>
    </row>
    <row r="2090" spans="3:7" x14ac:dyDescent="0.3">
      <c r="C2090" s="68"/>
      <c r="D2090" s="68"/>
      <c r="E2090" s="67"/>
      <c r="F2090" s="67"/>
      <c r="G2090" s="67"/>
    </row>
    <row r="2091" spans="3:7" x14ac:dyDescent="0.3">
      <c r="C2091" s="68"/>
      <c r="D2091" s="68"/>
      <c r="E2091" s="67"/>
      <c r="F2091" s="67"/>
      <c r="G2091" s="67"/>
    </row>
    <row r="2092" spans="3:7" x14ac:dyDescent="0.3">
      <c r="C2092" s="68"/>
      <c r="D2092" s="68"/>
      <c r="E2092" s="67"/>
      <c r="F2092" s="67"/>
      <c r="G2092" s="67"/>
    </row>
    <row r="2093" spans="3:7" x14ac:dyDescent="0.3">
      <c r="C2093" s="68"/>
      <c r="D2093" s="68"/>
      <c r="E2093" s="67"/>
      <c r="F2093" s="67"/>
      <c r="G2093" s="67"/>
    </row>
    <row r="2094" spans="3:7" x14ac:dyDescent="0.3">
      <c r="C2094" s="68"/>
      <c r="D2094" s="68"/>
      <c r="E2094" s="67"/>
      <c r="F2094" s="67"/>
      <c r="G2094" s="67"/>
    </row>
    <row r="2095" spans="3:7" x14ac:dyDescent="0.3">
      <c r="C2095" s="68"/>
      <c r="D2095" s="68"/>
      <c r="E2095" s="67"/>
      <c r="F2095" s="67"/>
      <c r="G2095" s="67"/>
    </row>
    <row r="2096" spans="3:7" x14ac:dyDescent="0.3">
      <c r="C2096" s="68"/>
      <c r="D2096" s="68"/>
      <c r="E2096" s="67"/>
      <c r="F2096" s="67"/>
      <c r="G2096" s="67"/>
    </row>
    <row r="2097" spans="3:7" x14ac:dyDescent="0.3">
      <c r="C2097" s="68"/>
      <c r="D2097" s="68"/>
      <c r="E2097" s="67"/>
      <c r="F2097" s="67"/>
      <c r="G2097" s="67"/>
    </row>
    <row r="2098" spans="3:7" x14ac:dyDescent="0.3">
      <c r="C2098" s="68"/>
      <c r="D2098" s="68"/>
      <c r="E2098" s="67"/>
      <c r="F2098" s="67"/>
      <c r="G2098" s="67"/>
    </row>
    <row r="2099" spans="3:7" x14ac:dyDescent="0.3">
      <c r="C2099" s="68"/>
      <c r="D2099" s="68"/>
      <c r="E2099" s="67"/>
      <c r="F2099" s="67"/>
      <c r="G2099" s="67"/>
    </row>
    <row r="2100" spans="3:7" x14ac:dyDescent="0.3">
      <c r="C2100" s="68"/>
      <c r="D2100" s="68"/>
      <c r="E2100" s="67"/>
      <c r="F2100" s="67"/>
      <c r="G2100" s="67"/>
    </row>
    <row r="2101" spans="3:7" x14ac:dyDescent="0.3">
      <c r="C2101" s="68"/>
      <c r="D2101" s="68"/>
      <c r="E2101" s="67"/>
      <c r="F2101" s="67"/>
      <c r="G2101" s="67"/>
    </row>
    <row r="2102" spans="3:7" x14ac:dyDescent="0.3">
      <c r="C2102" s="68"/>
      <c r="D2102" s="68"/>
      <c r="E2102" s="67"/>
      <c r="F2102" s="67"/>
      <c r="G2102" s="67"/>
    </row>
    <row r="2103" spans="3:7" x14ac:dyDescent="0.3">
      <c r="C2103" s="68"/>
      <c r="D2103" s="68"/>
      <c r="E2103" s="67"/>
      <c r="F2103" s="67"/>
      <c r="G2103" s="67"/>
    </row>
    <row r="2104" spans="3:7" x14ac:dyDescent="0.3">
      <c r="C2104" s="68"/>
      <c r="D2104" s="68"/>
      <c r="E2104" s="67"/>
      <c r="F2104" s="67"/>
      <c r="G2104" s="67"/>
    </row>
    <row r="2105" spans="3:7" x14ac:dyDescent="0.3">
      <c r="C2105" s="68"/>
      <c r="D2105" s="68"/>
      <c r="E2105" s="67"/>
      <c r="F2105" s="67"/>
      <c r="G2105" s="67"/>
    </row>
    <row r="2106" spans="3:7" x14ac:dyDescent="0.3">
      <c r="C2106" s="68"/>
      <c r="D2106" s="68"/>
      <c r="E2106" s="67"/>
      <c r="F2106" s="67"/>
      <c r="G2106" s="67"/>
    </row>
    <row r="2107" spans="3:7" x14ac:dyDescent="0.3">
      <c r="C2107" s="68"/>
      <c r="D2107" s="68"/>
      <c r="E2107" s="67"/>
      <c r="F2107" s="67"/>
      <c r="G2107" s="67"/>
    </row>
    <row r="2108" spans="3:7" x14ac:dyDescent="0.3">
      <c r="C2108" s="68"/>
      <c r="D2108" s="68"/>
      <c r="E2108" s="67"/>
      <c r="F2108" s="67"/>
      <c r="G2108" s="67"/>
    </row>
    <row r="2109" spans="3:7" x14ac:dyDescent="0.3">
      <c r="C2109" s="68"/>
      <c r="D2109" s="68"/>
      <c r="E2109" s="67"/>
      <c r="F2109" s="67"/>
      <c r="G2109" s="67"/>
    </row>
    <row r="2110" spans="3:7" x14ac:dyDescent="0.3">
      <c r="C2110" s="68"/>
      <c r="D2110" s="68"/>
      <c r="E2110" s="67"/>
      <c r="F2110" s="67"/>
      <c r="G2110" s="67"/>
    </row>
    <row r="2111" spans="3:7" x14ac:dyDescent="0.3">
      <c r="C2111" s="68"/>
      <c r="D2111" s="68"/>
      <c r="E2111" s="67"/>
      <c r="F2111" s="67"/>
      <c r="G2111" s="67"/>
    </row>
    <row r="2112" spans="3:7" x14ac:dyDescent="0.3">
      <c r="C2112" s="68"/>
      <c r="D2112" s="68"/>
      <c r="E2112" s="67"/>
      <c r="F2112" s="67"/>
      <c r="G2112" s="67"/>
    </row>
    <row r="2113" spans="3:7" x14ac:dyDescent="0.3">
      <c r="C2113" s="68"/>
      <c r="D2113" s="68"/>
      <c r="E2113" s="67"/>
      <c r="F2113" s="67"/>
      <c r="G2113" s="67"/>
    </row>
    <row r="2114" spans="3:7" x14ac:dyDescent="0.3">
      <c r="C2114" s="68"/>
      <c r="D2114" s="68"/>
      <c r="E2114" s="67"/>
      <c r="F2114" s="67"/>
      <c r="G2114" s="67"/>
    </row>
    <row r="2115" spans="3:7" x14ac:dyDescent="0.3">
      <c r="C2115" s="68"/>
      <c r="D2115" s="68"/>
      <c r="E2115" s="67"/>
      <c r="F2115" s="67"/>
      <c r="G2115" s="67"/>
    </row>
    <row r="2116" spans="3:7" x14ac:dyDescent="0.3">
      <c r="C2116" s="68"/>
      <c r="D2116" s="68"/>
      <c r="E2116" s="67"/>
      <c r="F2116" s="67"/>
      <c r="G2116" s="67"/>
    </row>
    <row r="2117" spans="3:7" x14ac:dyDescent="0.3">
      <c r="C2117" s="68"/>
      <c r="D2117" s="68"/>
      <c r="E2117" s="67"/>
      <c r="F2117" s="67"/>
      <c r="G2117" s="67"/>
    </row>
    <row r="2118" spans="3:7" x14ac:dyDescent="0.3">
      <c r="C2118" s="68"/>
      <c r="D2118" s="68"/>
      <c r="E2118" s="67"/>
      <c r="F2118" s="67"/>
      <c r="G2118" s="67"/>
    </row>
    <row r="2119" spans="3:7" x14ac:dyDescent="0.3">
      <c r="C2119" s="68"/>
      <c r="D2119" s="68"/>
      <c r="E2119" s="67"/>
      <c r="F2119" s="67"/>
      <c r="G2119" s="67"/>
    </row>
    <row r="2120" spans="3:7" x14ac:dyDescent="0.3">
      <c r="C2120" s="68"/>
      <c r="D2120" s="68"/>
      <c r="E2120" s="67"/>
      <c r="F2120" s="67"/>
      <c r="G2120" s="67"/>
    </row>
    <row r="2121" spans="3:7" x14ac:dyDescent="0.3">
      <c r="C2121" s="68"/>
      <c r="D2121" s="68"/>
      <c r="E2121" s="67"/>
      <c r="F2121" s="67"/>
      <c r="G2121" s="67"/>
    </row>
    <row r="2122" spans="3:7" x14ac:dyDescent="0.3">
      <c r="C2122" s="68"/>
      <c r="D2122" s="68"/>
      <c r="E2122" s="67"/>
      <c r="F2122" s="67"/>
      <c r="G2122" s="67"/>
    </row>
    <row r="2123" spans="3:7" x14ac:dyDescent="0.3">
      <c r="C2123" s="68"/>
      <c r="D2123" s="68"/>
      <c r="E2123" s="67"/>
      <c r="F2123" s="67"/>
      <c r="G2123" s="67"/>
    </row>
    <row r="2124" spans="3:7" x14ac:dyDescent="0.3">
      <c r="C2124" s="68"/>
      <c r="D2124" s="68"/>
      <c r="E2124" s="67"/>
      <c r="F2124" s="67"/>
      <c r="G2124" s="67"/>
    </row>
    <row r="2125" spans="3:7" x14ac:dyDescent="0.3">
      <c r="C2125" s="68"/>
      <c r="D2125" s="68"/>
      <c r="E2125" s="67"/>
      <c r="F2125" s="67"/>
      <c r="G2125" s="67"/>
    </row>
    <row r="2126" spans="3:7" x14ac:dyDescent="0.3">
      <c r="C2126" s="68"/>
      <c r="D2126" s="68"/>
      <c r="E2126" s="67"/>
      <c r="F2126" s="67"/>
      <c r="G2126" s="67"/>
    </row>
    <row r="2127" spans="3:7" x14ac:dyDescent="0.3">
      <c r="C2127" s="68"/>
      <c r="D2127" s="68"/>
      <c r="E2127" s="67"/>
      <c r="F2127" s="67"/>
      <c r="G2127" s="67"/>
    </row>
    <row r="2128" spans="3:7" x14ac:dyDescent="0.3">
      <c r="C2128" s="68"/>
      <c r="D2128" s="68"/>
      <c r="E2128" s="67"/>
      <c r="F2128" s="67"/>
      <c r="G2128" s="67"/>
    </row>
    <row r="2129" spans="3:7" x14ac:dyDescent="0.3">
      <c r="C2129" s="68"/>
      <c r="D2129" s="68"/>
      <c r="E2129" s="67"/>
      <c r="F2129" s="67"/>
      <c r="G2129" s="67"/>
    </row>
    <row r="2130" spans="3:7" x14ac:dyDescent="0.3">
      <c r="C2130" s="68"/>
      <c r="D2130" s="68"/>
      <c r="E2130" s="67"/>
      <c r="F2130" s="67"/>
      <c r="G2130" s="67"/>
    </row>
    <row r="2131" spans="3:7" x14ac:dyDescent="0.3">
      <c r="C2131" s="68"/>
      <c r="D2131" s="68"/>
      <c r="E2131" s="67"/>
      <c r="F2131" s="67"/>
      <c r="G2131" s="67"/>
    </row>
    <row r="2132" spans="3:7" x14ac:dyDescent="0.3">
      <c r="C2132" s="68"/>
      <c r="D2132" s="68"/>
      <c r="E2132" s="67"/>
      <c r="F2132" s="67"/>
      <c r="G2132" s="67"/>
    </row>
    <row r="2133" spans="3:7" x14ac:dyDescent="0.3">
      <c r="C2133" s="68"/>
      <c r="D2133" s="68"/>
      <c r="E2133" s="67"/>
      <c r="F2133" s="67"/>
      <c r="G2133" s="67"/>
    </row>
    <row r="2134" spans="3:7" x14ac:dyDescent="0.3">
      <c r="C2134" s="68"/>
      <c r="D2134" s="68"/>
      <c r="E2134" s="67"/>
      <c r="F2134" s="67"/>
      <c r="G2134" s="67"/>
    </row>
    <row r="2135" spans="3:7" x14ac:dyDescent="0.3">
      <c r="C2135" s="68"/>
      <c r="D2135" s="68"/>
      <c r="E2135" s="67"/>
      <c r="F2135" s="67"/>
      <c r="G2135" s="67"/>
    </row>
    <row r="2136" spans="3:7" x14ac:dyDescent="0.3">
      <c r="C2136" s="68"/>
      <c r="D2136" s="68"/>
      <c r="E2136" s="67"/>
      <c r="F2136" s="67"/>
      <c r="G2136" s="67"/>
    </row>
    <row r="2137" spans="3:7" x14ac:dyDescent="0.3">
      <c r="C2137" s="68"/>
      <c r="D2137" s="68"/>
      <c r="E2137" s="67"/>
      <c r="F2137" s="67"/>
      <c r="G2137" s="67"/>
    </row>
    <row r="2138" spans="3:7" x14ac:dyDescent="0.3">
      <c r="C2138" s="68"/>
      <c r="D2138" s="68"/>
      <c r="E2138" s="67"/>
      <c r="F2138" s="67"/>
      <c r="G2138" s="67"/>
    </row>
    <row r="2139" spans="3:7" x14ac:dyDescent="0.3">
      <c r="C2139" s="68"/>
      <c r="D2139" s="68"/>
      <c r="E2139" s="67"/>
      <c r="F2139" s="67"/>
      <c r="G2139" s="67"/>
    </row>
    <row r="2140" spans="3:7" x14ac:dyDescent="0.3">
      <c r="C2140" s="68"/>
      <c r="D2140" s="68"/>
      <c r="E2140" s="67"/>
      <c r="F2140" s="67"/>
      <c r="G2140" s="67"/>
    </row>
    <row r="2141" spans="3:7" x14ac:dyDescent="0.3">
      <c r="C2141" s="68"/>
      <c r="D2141" s="68"/>
      <c r="E2141" s="67"/>
      <c r="F2141" s="67"/>
      <c r="G2141" s="67"/>
    </row>
    <row r="2142" spans="3:7" x14ac:dyDescent="0.3">
      <c r="C2142" s="68"/>
      <c r="D2142" s="68"/>
      <c r="E2142" s="67"/>
      <c r="F2142" s="67"/>
      <c r="G2142" s="67"/>
    </row>
    <row r="2143" spans="3:7" x14ac:dyDescent="0.3">
      <c r="C2143" s="68"/>
      <c r="D2143" s="68"/>
      <c r="E2143" s="67"/>
      <c r="F2143" s="67"/>
      <c r="G2143" s="67"/>
    </row>
    <row r="2144" spans="3:7" x14ac:dyDescent="0.3">
      <c r="C2144" s="68"/>
      <c r="D2144" s="68"/>
      <c r="E2144" s="67"/>
      <c r="F2144" s="67"/>
      <c r="G2144" s="67"/>
    </row>
    <row r="2145" spans="3:7" x14ac:dyDescent="0.3">
      <c r="C2145" s="68"/>
      <c r="D2145" s="68"/>
      <c r="E2145" s="67"/>
      <c r="F2145" s="67"/>
      <c r="G2145" s="67"/>
    </row>
    <row r="2146" spans="3:7" x14ac:dyDescent="0.3">
      <c r="C2146" s="68"/>
      <c r="D2146" s="68"/>
      <c r="E2146" s="67"/>
      <c r="F2146" s="67"/>
      <c r="G2146" s="67"/>
    </row>
    <row r="2147" spans="3:7" x14ac:dyDescent="0.3">
      <c r="C2147" s="68"/>
      <c r="D2147" s="68"/>
      <c r="E2147" s="67"/>
      <c r="F2147" s="67"/>
      <c r="G2147" s="67"/>
    </row>
    <row r="2148" spans="3:7" x14ac:dyDescent="0.3">
      <c r="C2148" s="68"/>
      <c r="D2148" s="68"/>
      <c r="E2148" s="67"/>
      <c r="F2148" s="67"/>
      <c r="G2148" s="67"/>
    </row>
    <row r="2149" spans="3:7" x14ac:dyDescent="0.3">
      <c r="C2149" s="68"/>
      <c r="D2149" s="68"/>
      <c r="E2149" s="67"/>
      <c r="F2149" s="67"/>
      <c r="G2149" s="67"/>
    </row>
    <row r="2150" spans="3:7" x14ac:dyDescent="0.3">
      <c r="C2150" s="68"/>
      <c r="D2150" s="68"/>
      <c r="E2150" s="67"/>
      <c r="F2150" s="67"/>
      <c r="G2150" s="67"/>
    </row>
    <row r="2151" spans="3:7" x14ac:dyDescent="0.3">
      <c r="C2151" s="68"/>
      <c r="D2151" s="68"/>
      <c r="E2151" s="67"/>
      <c r="F2151" s="67"/>
      <c r="G2151" s="67"/>
    </row>
    <row r="2152" spans="3:7" x14ac:dyDescent="0.3">
      <c r="C2152" s="68"/>
      <c r="D2152" s="68"/>
      <c r="E2152" s="67"/>
      <c r="F2152" s="67"/>
      <c r="G2152" s="67"/>
    </row>
    <row r="2153" spans="3:7" x14ac:dyDescent="0.3">
      <c r="C2153" s="68"/>
      <c r="D2153" s="68"/>
      <c r="E2153" s="67"/>
      <c r="F2153" s="67"/>
      <c r="G2153" s="67"/>
    </row>
    <row r="2154" spans="3:7" x14ac:dyDescent="0.3">
      <c r="C2154" s="68"/>
      <c r="D2154" s="68"/>
      <c r="E2154" s="67"/>
      <c r="F2154" s="67"/>
      <c r="G2154" s="67"/>
    </row>
    <row r="2155" spans="3:7" x14ac:dyDescent="0.3">
      <c r="C2155" s="68"/>
      <c r="D2155" s="68"/>
      <c r="E2155" s="67"/>
      <c r="F2155" s="67"/>
      <c r="G2155" s="67"/>
    </row>
    <row r="2156" spans="3:7" x14ac:dyDescent="0.3">
      <c r="C2156" s="68"/>
      <c r="D2156" s="68"/>
      <c r="E2156" s="67"/>
      <c r="F2156" s="67"/>
      <c r="G2156" s="67"/>
    </row>
    <row r="2157" spans="3:7" x14ac:dyDescent="0.3">
      <c r="C2157" s="68"/>
      <c r="D2157" s="68"/>
      <c r="E2157" s="67"/>
      <c r="F2157" s="67"/>
      <c r="G2157" s="67"/>
    </row>
    <row r="2158" spans="3:7" x14ac:dyDescent="0.3">
      <c r="C2158" s="68"/>
      <c r="D2158" s="68"/>
      <c r="E2158" s="67"/>
      <c r="F2158" s="67"/>
      <c r="G2158" s="67"/>
    </row>
    <row r="2159" spans="3:7" x14ac:dyDescent="0.3">
      <c r="C2159" s="68"/>
      <c r="D2159" s="68"/>
      <c r="E2159" s="67"/>
      <c r="F2159" s="67"/>
      <c r="G2159" s="67"/>
    </row>
    <row r="2160" spans="3:7" x14ac:dyDescent="0.3">
      <c r="C2160" s="68"/>
      <c r="D2160" s="68"/>
      <c r="E2160" s="67"/>
      <c r="F2160" s="67"/>
      <c r="G2160" s="67"/>
    </row>
    <row r="2161" spans="3:7" x14ac:dyDescent="0.3">
      <c r="C2161" s="68"/>
      <c r="D2161" s="68"/>
      <c r="E2161" s="67"/>
      <c r="F2161" s="67"/>
      <c r="G2161" s="67"/>
    </row>
    <row r="2162" spans="3:7" x14ac:dyDescent="0.3">
      <c r="C2162" s="68"/>
      <c r="D2162" s="68"/>
      <c r="E2162" s="67"/>
      <c r="F2162" s="67"/>
      <c r="G2162" s="67"/>
    </row>
    <row r="2163" spans="3:7" x14ac:dyDescent="0.3">
      <c r="C2163" s="68"/>
      <c r="D2163" s="68"/>
      <c r="E2163" s="67"/>
      <c r="F2163" s="67"/>
      <c r="G2163" s="67"/>
    </row>
    <row r="2164" spans="3:7" x14ac:dyDescent="0.3">
      <c r="C2164" s="68"/>
      <c r="D2164" s="68"/>
      <c r="E2164" s="67"/>
      <c r="F2164" s="67"/>
      <c r="G2164" s="67"/>
    </row>
    <row r="2165" spans="3:7" x14ac:dyDescent="0.3">
      <c r="C2165" s="68"/>
      <c r="D2165" s="68"/>
      <c r="E2165" s="67"/>
      <c r="F2165" s="67"/>
      <c r="G2165" s="67"/>
    </row>
    <row r="2166" spans="3:7" x14ac:dyDescent="0.3">
      <c r="C2166" s="68"/>
      <c r="D2166" s="68"/>
      <c r="E2166" s="67"/>
      <c r="F2166" s="67"/>
      <c r="G2166" s="67"/>
    </row>
    <row r="2167" spans="3:7" x14ac:dyDescent="0.3">
      <c r="C2167" s="68"/>
      <c r="D2167" s="68"/>
      <c r="E2167" s="67"/>
      <c r="F2167" s="67"/>
      <c r="G2167" s="67"/>
    </row>
    <row r="2168" spans="3:7" x14ac:dyDescent="0.3">
      <c r="C2168" s="68"/>
      <c r="D2168" s="68"/>
      <c r="E2168" s="67"/>
      <c r="F2168" s="67"/>
      <c r="G2168" s="67"/>
    </row>
    <row r="2169" spans="3:7" x14ac:dyDescent="0.3">
      <c r="C2169" s="68"/>
      <c r="D2169" s="68"/>
      <c r="E2169" s="67"/>
      <c r="F2169" s="67"/>
      <c r="G2169" s="67"/>
    </row>
    <row r="2170" spans="3:7" x14ac:dyDescent="0.3">
      <c r="C2170" s="68"/>
      <c r="D2170" s="68"/>
      <c r="E2170" s="67"/>
      <c r="F2170" s="67"/>
      <c r="G2170" s="67"/>
    </row>
    <row r="2171" spans="3:7" x14ac:dyDescent="0.3">
      <c r="C2171" s="68"/>
      <c r="D2171" s="68"/>
      <c r="E2171" s="67"/>
      <c r="F2171" s="67"/>
      <c r="G2171" s="67"/>
    </row>
    <row r="2172" spans="3:7" x14ac:dyDescent="0.3">
      <c r="C2172" s="68"/>
      <c r="D2172" s="68"/>
      <c r="E2172" s="67"/>
      <c r="F2172" s="67"/>
      <c r="G2172" s="67"/>
    </row>
    <row r="2173" spans="3:7" x14ac:dyDescent="0.3">
      <c r="C2173" s="68"/>
      <c r="D2173" s="68"/>
      <c r="E2173" s="67"/>
      <c r="F2173" s="67"/>
      <c r="G2173" s="67"/>
    </row>
    <row r="2174" spans="3:7" x14ac:dyDescent="0.3">
      <c r="C2174" s="68"/>
      <c r="D2174" s="68"/>
      <c r="E2174" s="67"/>
      <c r="F2174" s="67"/>
      <c r="G2174" s="67"/>
    </row>
    <row r="2175" spans="3:7" x14ac:dyDescent="0.3">
      <c r="C2175" s="68"/>
      <c r="D2175" s="68"/>
      <c r="E2175" s="67"/>
      <c r="F2175" s="67"/>
      <c r="G2175" s="67"/>
    </row>
    <row r="2176" spans="3:7" x14ac:dyDescent="0.3">
      <c r="C2176" s="68"/>
      <c r="D2176" s="68"/>
      <c r="E2176" s="67"/>
      <c r="F2176" s="67"/>
      <c r="G2176" s="67"/>
    </row>
    <row r="2177" spans="3:7" x14ac:dyDescent="0.3">
      <c r="C2177" s="68"/>
      <c r="D2177" s="68"/>
      <c r="E2177" s="67"/>
      <c r="F2177" s="67"/>
      <c r="G2177" s="67"/>
    </row>
    <row r="2178" spans="3:7" x14ac:dyDescent="0.3">
      <c r="C2178" s="68"/>
      <c r="D2178" s="68"/>
      <c r="E2178" s="67"/>
      <c r="F2178" s="67"/>
      <c r="G2178" s="67"/>
    </row>
    <row r="2179" spans="3:7" x14ac:dyDescent="0.3">
      <c r="C2179" s="68"/>
      <c r="D2179" s="68"/>
      <c r="E2179" s="67"/>
      <c r="F2179" s="67"/>
      <c r="G2179" s="67"/>
    </row>
    <row r="2180" spans="3:7" x14ac:dyDescent="0.3">
      <c r="C2180" s="68"/>
      <c r="D2180" s="68"/>
      <c r="E2180" s="67"/>
      <c r="F2180" s="67"/>
      <c r="G2180" s="67"/>
    </row>
    <row r="2181" spans="3:7" x14ac:dyDescent="0.3">
      <c r="C2181" s="68"/>
      <c r="D2181" s="68"/>
      <c r="E2181" s="67"/>
      <c r="F2181" s="67"/>
      <c r="G2181" s="67"/>
    </row>
    <row r="2182" spans="3:7" x14ac:dyDescent="0.3">
      <c r="C2182" s="68"/>
      <c r="D2182" s="68"/>
      <c r="E2182" s="67"/>
      <c r="F2182" s="67"/>
      <c r="G2182" s="67"/>
    </row>
    <row r="2183" spans="3:7" x14ac:dyDescent="0.3">
      <c r="C2183" s="68"/>
      <c r="D2183" s="68"/>
      <c r="E2183" s="67"/>
      <c r="F2183" s="67"/>
      <c r="G2183" s="67"/>
    </row>
    <row r="2184" spans="3:7" x14ac:dyDescent="0.3">
      <c r="C2184" s="68"/>
      <c r="D2184" s="68"/>
      <c r="E2184" s="67"/>
      <c r="F2184" s="67"/>
      <c r="G2184" s="67"/>
    </row>
    <row r="2185" spans="3:7" x14ac:dyDescent="0.3">
      <c r="C2185" s="68"/>
      <c r="D2185" s="68"/>
      <c r="E2185" s="67"/>
      <c r="F2185" s="67"/>
      <c r="G2185" s="67"/>
    </row>
    <row r="2186" spans="3:7" x14ac:dyDescent="0.3">
      <c r="C2186" s="68"/>
      <c r="D2186" s="68"/>
      <c r="E2186" s="67"/>
      <c r="F2186" s="67"/>
      <c r="G2186" s="67"/>
    </row>
    <row r="2187" spans="3:7" x14ac:dyDescent="0.3">
      <c r="C2187" s="68"/>
      <c r="D2187" s="68"/>
      <c r="E2187" s="67"/>
      <c r="F2187" s="67"/>
      <c r="G2187" s="67"/>
    </row>
    <row r="2188" spans="3:7" x14ac:dyDescent="0.3">
      <c r="C2188" s="68"/>
      <c r="D2188" s="68"/>
      <c r="E2188" s="67"/>
      <c r="F2188" s="67"/>
      <c r="G2188" s="67"/>
    </row>
    <row r="2189" spans="3:7" x14ac:dyDescent="0.3">
      <c r="C2189" s="68"/>
      <c r="D2189" s="68"/>
      <c r="E2189" s="67"/>
      <c r="F2189" s="67"/>
      <c r="G2189" s="67"/>
    </row>
    <row r="2190" spans="3:7" x14ac:dyDescent="0.3">
      <c r="C2190" s="68"/>
      <c r="D2190" s="68"/>
      <c r="E2190" s="67"/>
      <c r="F2190" s="67"/>
      <c r="G2190" s="67"/>
    </row>
    <row r="2191" spans="3:7" x14ac:dyDescent="0.3">
      <c r="C2191" s="68"/>
      <c r="D2191" s="68"/>
      <c r="E2191" s="67"/>
      <c r="F2191" s="67"/>
      <c r="G2191" s="67"/>
    </row>
    <row r="2192" spans="3:7" x14ac:dyDescent="0.3">
      <c r="C2192" s="68"/>
      <c r="D2192" s="68"/>
      <c r="E2192" s="67"/>
      <c r="F2192" s="67"/>
      <c r="G2192" s="67"/>
    </row>
    <row r="2193" spans="3:7" x14ac:dyDescent="0.3">
      <c r="C2193" s="68"/>
      <c r="D2193" s="68"/>
      <c r="E2193" s="67"/>
      <c r="F2193" s="67"/>
      <c r="G2193" s="67"/>
    </row>
    <row r="2194" spans="3:7" x14ac:dyDescent="0.3">
      <c r="C2194" s="68"/>
      <c r="D2194" s="68"/>
      <c r="E2194" s="67"/>
      <c r="F2194" s="67"/>
      <c r="G2194" s="67"/>
    </row>
    <row r="2195" spans="3:7" x14ac:dyDescent="0.3">
      <c r="C2195" s="68"/>
      <c r="D2195" s="68"/>
      <c r="E2195" s="67"/>
      <c r="F2195" s="67"/>
      <c r="G2195" s="67"/>
    </row>
    <row r="2196" spans="3:7" x14ac:dyDescent="0.3">
      <c r="C2196" s="68"/>
      <c r="D2196" s="68"/>
      <c r="E2196" s="67"/>
      <c r="F2196" s="67"/>
      <c r="G2196" s="67"/>
    </row>
    <row r="2197" spans="3:7" x14ac:dyDescent="0.3">
      <c r="C2197" s="68"/>
      <c r="D2197" s="68"/>
      <c r="E2197" s="67"/>
      <c r="F2197" s="67"/>
      <c r="G2197" s="67"/>
    </row>
    <row r="2198" spans="3:7" x14ac:dyDescent="0.3">
      <c r="C2198" s="68"/>
      <c r="D2198" s="68"/>
      <c r="E2198" s="67"/>
      <c r="F2198" s="67"/>
      <c r="G2198" s="67"/>
    </row>
    <row r="2199" spans="3:7" x14ac:dyDescent="0.3">
      <c r="C2199" s="68"/>
      <c r="D2199" s="68"/>
      <c r="E2199" s="67"/>
      <c r="F2199" s="67"/>
      <c r="G2199" s="67"/>
    </row>
    <row r="2200" spans="3:7" x14ac:dyDescent="0.3">
      <c r="C2200" s="68"/>
      <c r="D2200" s="68"/>
      <c r="E2200" s="67"/>
      <c r="F2200" s="67"/>
      <c r="G2200" s="67"/>
    </row>
    <row r="2201" spans="3:7" x14ac:dyDescent="0.3">
      <c r="C2201" s="68"/>
      <c r="D2201" s="68"/>
      <c r="E2201" s="67"/>
      <c r="F2201" s="67"/>
      <c r="G2201" s="67"/>
    </row>
    <row r="2202" spans="3:7" x14ac:dyDescent="0.3">
      <c r="C2202" s="68"/>
      <c r="D2202" s="68"/>
      <c r="E2202" s="67"/>
      <c r="F2202" s="67"/>
      <c r="G2202" s="67"/>
    </row>
    <row r="2203" spans="3:7" x14ac:dyDescent="0.3">
      <c r="C2203" s="68"/>
      <c r="D2203" s="68"/>
      <c r="E2203" s="67"/>
      <c r="F2203" s="67"/>
      <c r="G2203" s="67"/>
    </row>
    <row r="2204" spans="3:7" x14ac:dyDescent="0.3">
      <c r="C2204" s="68"/>
      <c r="D2204" s="68"/>
      <c r="E2204" s="67"/>
      <c r="F2204" s="67"/>
      <c r="G2204" s="67"/>
    </row>
    <row r="2205" spans="3:7" x14ac:dyDescent="0.3">
      <c r="C2205" s="68"/>
      <c r="D2205" s="68"/>
      <c r="E2205" s="67"/>
      <c r="F2205" s="67"/>
      <c r="G2205" s="67"/>
    </row>
    <row r="2206" spans="3:7" x14ac:dyDescent="0.3">
      <c r="C2206" s="68"/>
      <c r="D2206" s="68"/>
      <c r="E2206" s="67"/>
      <c r="F2206" s="67"/>
      <c r="G2206" s="67"/>
    </row>
    <row r="2207" spans="3:7" x14ac:dyDescent="0.3">
      <c r="C2207" s="68"/>
      <c r="D2207" s="68"/>
      <c r="E2207" s="67"/>
      <c r="F2207" s="67"/>
      <c r="G2207" s="67"/>
    </row>
    <row r="2208" spans="3:7" x14ac:dyDescent="0.3">
      <c r="C2208" s="68"/>
      <c r="D2208" s="68"/>
      <c r="E2208" s="67"/>
      <c r="F2208" s="67"/>
      <c r="G2208" s="67"/>
    </row>
    <row r="2209" spans="3:7" x14ac:dyDescent="0.3">
      <c r="C2209" s="68"/>
      <c r="D2209" s="68"/>
      <c r="E2209" s="67"/>
      <c r="F2209" s="67"/>
      <c r="G2209" s="67"/>
    </row>
    <row r="2210" spans="3:7" x14ac:dyDescent="0.3">
      <c r="C2210" s="68"/>
      <c r="D2210" s="68"/>
      <c r="E2210" s="67"/>
      <c r="F2210" s="67"/>
      <c r="G2210" s="67"/>
    </row>
    <row r="2211" spans="3:7" x14ac:dyDescent="0.3">
      <c r="C2211" s="68"/>
      <c r="D2211" s="68"/>
      <c r="E2211" s="67"/>
      <c r="F2211" s="67"/>
      <c r="G2211" s="67"/>
    </row>
    <row r="2212" spans="3:7" x14ac:dyDescent="0.3">
      <c r="C2212" s="68"/>
      <c r="D2212" s="68"/>
      <c r="E2212" s="67"/>
      <c r="F2212" s="67"/>
      <c r="G2212" s="67"/>
    </row>
    <row r="2213" spans="3:7" x14ac:dyDescent="0.3">
      <c r="C2213" s="68"/>
      <c r="D2213" s="68"/>
      <c r="E2213" s="67"/>
      <c r="F2213" s="67"/>
      <c r="G2213" s="67"/>
    </row>
    <row r="2214" spans="3:7" x14ac:dyDescent="0.3">
      <c r="C2214" s="68"/>
      <c r="D2214" s="68"/>
      <c r="E2214" s="67"/>
      <c r="F2214" s="67"/>
      <c r="G2214" s="67"/>
    </row>
    <row r="2215" spans="3:7" x14ac:dyDescent="0.3">
      <c r="C2215" s="68"/>
      <c r="D2215" s="68"/>
      <c r="E2215" s="67"/>
      <c r="F2215" s="67"/>
      <c r="G2215" s="67"/>
    </row>
    <row r="2216" spans="3:7" x14ac:dyDescent="0.3">
      <c r="C2216" s="68"/>
      <c r="D2216" s="68"/>
      <c r="E2216" s="67"/>
      <c r="F2216" s="67"/>
      <c r="G2216" s="67"/>
    </row>
    <row r="2217" spans="3:7" x14ac:dyDescent="0.3">
      <c r="C2217" s="68"/>
      <c r="D2217" s="68"/>
      <c r="E2217" s="67"/>
      <c r="F2217" s="67"/>
      <c r="G2217" s="67"/>
    </row>
    <row r="2218" spans="3:7" x14ac:dyDescent="0.3">
      <c r="C2218" s="68"/>
      <c r="D2218" s="68"/>
      <c r="E2218" s="67"/>
      <c r="F2218" s="67"/>
      <c r="G2218" s="67"/>
    </row>
    <row r="2219" spans="3:7" x14ac:dyDescent="0.3">
      <c r="C2219" s="68"/>
      <c r="D2219" s="68"/>
      <c r="E2219" s="67"/>
      <c r="F2219" s="67"/>
      <c r="G2219" s="67"/>
    </row>
    <row r="2220" spans="3:7" x14ac:dyDescent="0.3">
      <c r="C2220" s="68"/>
      <c r="D2220" s="68"/>
      <c r="E2220" s="67"/>
      <c r="F2220" s="67"/>
      <c r="G2220" s="67"/>
    </row>
    <row r="2221" spans="3:7" x14ac:dyDescent="0.3">
      <c r="C2221" s="68"/>
      <c r="D2221" s="68"/>
      <c r="E2221" s="67"/>
      <c r="F2221" s="67"/>
      <c r="G2221" s="67"/>
    </row>
    <row r="2222" spans="3:7" x14ac:dyDescent="0.3">
      <c r="C2222" s="68"/>
      <c r="D2222" s="68"/>
      <c r="E2222" s="67"/>
      <c r="F2222" s="67"/>
      <c r="G2222" s="67"/>
    </row>
    <row r="2223" spans="3:7" x14ac:dyDescent="0.3">
      <c r="C2223" s="68"/>
      <c r="D2223" s="68"/>
      <c r="E2223" s="67"/>
      <c r="F2223" s="67"/>
      <c r="G2223" s="67"/>
    </row>
    <row r="2224" spans="3:7" x14ac:dyDescent="0.3">
      <c r="C2224" s="68"/>
      <c r="D2224" s="68"/>
      <c r="E2224" s="67"/>
      <c r="F2224" s="67"/>
      <c r="G2224" s="67"/>
    </row>
    <row r="2225" spans="3:7" x14ac:dyDescent="0.3">
      <c r="C2225" s="68"/>
      <c r="D2225" s="68"/>
      <c r="E2225" s="67"/>
      <c r="F2225" s="67"/>
      <c r="G2225" s="67"/>
    </row>
    <row r="2226" spans="3:7" x14ac:dyDescent="0.3">
      <c r="C2226" s="68"/>
      <c r="D2226" s="68"/>
      <c r="E2226" s="67"/>
      <c r="F2226" s="67"/>
      <c r="G2226" s="67"/>
    </row>
    <row r="2227" spans="3:7" x14ac:dyDescent="0.3">
      <c r="C2227" s="68"/>
      <c r="D2227" s="68"/>
      <c r="E2227" s="67"/>
      <c r="F2227" s="67"/>
      <c r="G2227" s="67"/>
    </row>
    <row r="2228" spans="3:7" x14ac:dyDescent="0.3">
      <c r="C2228" s="68"/>
      <c r="D2228" s="68"/>
      <c r="E2228" s="67"/>
      <c r="F2228" s="67"/>
      <c r="G2228" s="67"/>
    </row>
    <row r="2229" spans="3:7" x14ac:dyDescent="0.3">
      <c r="C2229" s="68"/>
      <c r="D2229" s="68"/>
      <c r="E2229" s="67"/>
      <c r="F2229" s="67"/>
      <c r="G2229" s="67"/>
    </row>
    <row r="2230" spans="3:7" x14ac:dyDescent="0.3">
      <c r="C2230" s="68"/>
      <c r="D2230" s="68"/>
      <c r="E2230" s="67"/>
      <c r="F2230" s="67"/>
      <c r="G2230" s="67"/>
    </row>
    <row r="2231" spans="3:7" x14ac:dyDescent="0.3">
      <c r="C2231" s="68"/>
      <c r="D2231" s="68"/>
      <c r="E2231" s="67"/>
      <c r="F2231" s="67"/>
      <c r="G2231" s="67"/>
    </row>
    <row r="2232" spans="3:7" x14ac:dyDescent="0.3">
      <c r="C2232" s="68"/>
      <c r="D2232" s="68"/>
      <c r="E2232" s="67"/>
      <c r="F2232" s="67"/>
      <c r="G2232" s="67"/>
    </row>
    <row r="2233" spans="3:7" x14ac:dyDescent="0.3">
      <c r="C2233" s="68"/>
      <c r="D2233" s="68"/>
      <c r="E2233" s="67"/>
      <c r="F2233" s="67"/>
      <c r="G2233" s="67"/>
    </row>
    <row r="2234" spans="3:7" x14ac:dyDescent="0.3">
      <c r="C2234" s="68"/>
      <c r="D2234" s="68"/>
      <c r="E2234" s="67"/>
      <c r="F2234" s="67"/>
      <c r="G2234" s="67"/>
    </row>
    <row r="2235" spans="3:7" x14ac:dyDescent="0.3">
      <c r="C2235" s="68"/>
      <c r="D2235" s="68"/>
      <c r="E2235" s="67"/>
      <c r="F2235" s="67"/>
      <c r="G2235" s="67"/>
    </row>
    <row r="2236" spans="3:7" x14ac:dyDescent="0.3">
      <c r="C2236" s="68"/>
      <c r="D2236" s="68"/>
      <c r="E2236" s="67"/>
      <c r="F2236" s="67"/>
      <c r="G2236" s="67"/>
    </row>
    <row r="2237" spans="3:7" x14ac:dyDescent="0.3">
      <c r="C2237" s="68"/>
      <c r="D2237" s="68"/>
      <c r="E2237" s="67"/>
      <c r="F2237" s="67"/>
      <c r="G2237" s="67"/>
    </row>
    <row r="2238" spans="3:7" x14ac:dyDescent="0.3">
      <c r="C2238" s="68"/>
      <c r="D2238" s="68"/>
      <c r="E2238" s="67"/>
      <c r="F2238" s="67"/>
      <c r="G2238" s="67"/>
    </row>
    <row r="2239" spans="3:7" x14ac:dyDescent="0.3">
      <c r="C2239" s="68"/>
      <c r="D2239" s="68"/>
      <c r="E2239" s="67"/>
      <c r="F2239" s="67"/>
      <c r="G2239" s="67"/>
    </row>
    <row r="2240" spans="3:7" x14ac:dyDescent="0.3">
      <c r="C2240" s="68"/>
      <c r="D2240" s="68"/>
      <c r="E2240" s="67"/>
      <c r="F2240" s="67"/>
      <c r="G2240" s="67"/>
    </row>
    <row r="2241" spans="3:7" x14ac:dyDescent="0.3">
      <c r="C2241" s="68"/>
      <c r="D2241" s="68"/>
      <c r="E2241" s="67"/>
      <c r="F2241" s="67"/>
      <c r="G2241" s="67"/>
    </row>
    <row r="2242" spans="3:7" x14ac:dyDescent="0.3">
      <c r="C2242" s="68"/>
      <c r="D2242" s="68"/>
      <c r="E2242" s="67"/>
      <c r="F2242" s="67"/>
      <c r="G2242" s="67"/>
    </row>
    <row r="2243" spans="3:7" x14ac:dyDescent="0.3">
      <c r="C2243" s="68"/>
      <c r="D2243" s="68"/>
      <c r="E2243" s="67"/>
      <c r="F2243" s="67"/>
      <c r="G2243" s="67"/>
    </row>
    <row r="2244" spans="3:7" x14ac:dyDescent="0.3">
      <c r="C2244" s="68"/>
      <c r="D2244" s="68"/>
      <c r="E2244" s="67"/>
      <c r="F2244" s="67"/>
      <c r="G2244" s="67"/>
    </row>
    <row r="2245" spans="3:7" x14ac:dyDescent="0.3">
      <c r="C2245" s="68"/>
      <c r="D2245" s="68"/>
      <c r="E2245" s="67"/>
      <c r="F2245" s="67"/>
      <c r="G2245" s="67"/>
    </row>
    <row r="2246" spans="3:7" x14ac:dyDescent="0.3">
      <c r="C2246" s="68"/>
      <c r="D2246" s="68"/>
      <c r="E2246" s="67"/>
      <c r="F2246" s="67"/>
      <c r="G2246" s="67"/>
    </row>
    <row r="2247" spans="3:7" x14ac:dyDescent="0.3">
      <c r="C2247" s="68"/>
      <c r="D2247" s="68"/>
      <c r="E2247" s="67"/>
      <c r="F2247" s="67"/>
      <c r="G2247" s="67"/>
    </row>
    <row r="2248" spans="3:7" x14ac:dyDescent="0.3">
      <c r="C2248" s="68"/>
      <c r="D2248" s="68"/>
      <c r="E2248" s="67"/>
      <c r="F2248" s="67"/>
      <c r="G2248" s="67"/>
    </row>
    <row r="2249" spans="3:7" x14ac:dyDescent="0.3">
      <c r="C2249" s="68"/>
      <c r="D2249" s="68"/>
      <c r="E2249" s="67"/>
      <c r="F2249" s="67"/>
      <c r="G2249" s="67"/>
    </row>
    <row r="2250" spans="3:7" x14ac:dyDescent="0.3">
      <c r="C2250" s="68"/>
      <c r="D2250" s="68"/>
      <c r="E2250" s="67"/>
      <c r="F2250" s="67"/>
      <c r="G2250" s="67"/>
    </row>
    <row r="2251" spans="3:7" x14ac:dyDescent="0.3">
      <c r="C2251" s="68"/>
      <c r="D2251" s="68"/>
      <c r="E2251" s="67"/>
      <c r="F2251" s="67"/>
      <c r="G2251" s="67"/>
    </row>
    <row r="2252" spans="3:7" x14ac:dyDescent="0.3">
      <c r="C2252" s="68"/>
      <c r="D2252" s="68"/>
      <c r="E2252" s="67"/>
      <c r="F2252" s="67"/>
      <c r="G2252" s="67"/>
    </row>
    <row r="2253" spans="3:7" x14ac:dyDescent="0.3">
      <c r="C2253" s="68"/>
      <c r="D2253" s="68"/>
      <c r="E2253" s="67"/>
      <c r="F2253" s="67"/>
      <c r="G2253" s="67"/>
    </row>
    <row r="2254" spans="3:7" x14ac:dyDescent="0.3">
      <c r="C2254" s="68"/>
      <c r="D2254" s="68"/>
      <c r="E2254" s="67"/>
      <c r="F2254" s="67"/>
      <c r="G2254" s="67"/>
    </row>
    <row r="2255" spans="3:7" x14ac:dyDescent="0.3">
      <c r="C2255" s="68"/>
      <c r="D2255" s="68"/>
      <c r="E2255" s="67"/>
      <c r="F2255" s="67"/>
      <c r="G2255" s="67"/>
    </row>
    <row r="2256" spans="3:7" x14ac:dyDescent="0.3">
      <c r="C2256" s="68"/>
      <c r="D2256" s="68"/>
      <c r="E2256" s="67"/>
      <c r="F2256" s="67"/>
      <c r="G2256" s="67"/>
    </row>
    <row r="2257" spans="3:9" x14ac:dyDescent="0.3">
      <c r="C2257" s="68"/>
      <c r="D2257" s="68"/>
      <c r="E2257" s="67"/>
      <c r="F2257" s="67"/>
      <c r="G2257" s="67"/>
    </row>
    <row r="2258" spans="3:9" x14ac:dyDescent="0.3">
      <c r="C2258" s="68"/>
      <c r="D2258" s="68"/>
      <c r="E2258" s="67"/>
      <c r="F2258" s="67"/>
      <c r="G2258" s="67"/>
    </row>
    <row r="2259" spans="3:9" x14ac:dyDescent="0.3">
      <c r="C2259" s="68"/>
      <c r="D2259" s="68"/>
      <c r="E2259" s="67"/>
      <c r="F2259" s="67"/>
      <c r="G2259" s="67"/>
    </row>
    <row r="2260" spans="3:9" x14ac:dyDescent="0.3">
      <c r="C2260" s="68"/>
      <c r="D2260" s="68"/>
      <c r="E2260" s="67"/>
      <c r="F2260" s="67"/>
      <c r="G2260" s="67"/>
    </row>
    <row r="2261" spans="3:9" x14ac:dyDescent="0.3">
      <c r="C2261" s="68"/>
      <c r="D2261" s="68"/>
      <c r="E2261" s="67"/>
      <c r="F2261" s="67"/>
      <c r="G2261" s="67"/>
    </row>
    <row r="2262" spans="3:9" x14ac:dyDescent="0.3">
      <c r="C2262" s="68"/>
      <c r="D2262" s="68"/>
      <c r="E2262" s="67"/>
      <c r="F2262" s="67"/>
      <c r="G2262" s="67"/>
    </row>
    <row r="2263" spans="3:9" x14ac:dyDescent="0.3">
      <c r="C2263" s="68"/>
      <c r="D2263" s="68"/>
      <c r="E2263" s="67"/>
      <c r="F2263" s="67"/>
      <c r="G2263" s="67"/>
    </row>
    <row r="2264" spans="3:9" x14ac:dyDescent="0.3">
      <c r="C2264" s="68"/>
      <c r="D2264" s="68"/>
      <c r="E2264" s="67"/>
      <c r="F2264" s="67"/>
      <c r="G2264" s="67"/>
    </row>
    <row r="2265" spans="3:9" x14ac:dyDescent="0.3">
      <c r="C2265" s="68"/>
      <c r="D2265" s="68"/>
      <c r="E2265" s="67"/>
      <c r="F2265" s="67"/>
      <c r="G2265" s="67"/>
    </row>
    <row r="2266" spans="3:9" x14ac:dyDescent="0.3">
      <c r="C2266" s="68"/>
      <c r="D2266" s="68"/>
      <c r="E2266" s="67"/>
      <c r="F2266" s="67"/>
      <c r="G2266" s="67"/>
    </row>
    <row r="2267" spans="3:9" x14ac:dyDescent="0.3">
      <c r="C2267" s="68"/>
      <c r="D2267" s="68"/>
      <c r="E2267" s="67"/>
      <c r="F2267" s="67"/>
      <c r="G2267" s="67"/>
    </row>
    <row r="2268" spans="3:9" x14ac:dyDescent="0.3">
      <c r="C2268" s="68"/>
      <c r="D2268" s="68"/>
      <c r="E2268" s="67"/>
      <c r="F2268" s="67"/>
      <c r="G2268" s="67"/>
    </row>
    <row r="2269" spans="3:9" x14ac:dyDescent="0.3">
      <c r="C2269" s="68"/>
      <c r="D2269" s="68"/>
      <c r="E2269" s="67"/>
      <c r="F2269" s="67"/>
      <c r="G2269" s="67"/>
    </row>
    <row r="2270" spans="3:9" x14ac:dyDescent="0.3">
      <c r="C2270" s="68"/>
      <c r="D2270" s="68"/>
      <c r="E2270" s="67"/>
      <c r="F2270" s="67"/>
      <c r="G2270" s="67"/>
    </row>
    <row r="2271" spans="3:9" x14ac:dyDescent="0.3">
      <c r="C2271" s="68"/>
      <c r="D2271" s="68"/>
      <c r="E2271" s="67"/>
      <c r="F2271" s="67"/>
      <c r="G2271" s="67"/>
    </row>
    <row r="2272" spans="3:9" x14ac:dyDescent="0.3">
      <c r="C2272" s="66"/>
      <c r="D2272" s="66"/>
      <c r="E2272" s="66"/>
      <c r="F2272" s="66"/>
      <c r="G2272" s="66"/>
      <c r="I2272" s="65"/>
    </row>
    <row r="2273" spans="9:9" x14ac:dyDescent="0.3">
      <c r="I2273" s="27"/>
    </row>
  </sheetData>
  <autoFilter ref="A5:H2271" xr:uid="{00000000-0001-0000-0000-000000000000}"/>
  <mergeCells count="3">
    <mergeCell ref="A2:K2"/>
    <mergeCell ref="A3:K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H2:H4</xm:sqref>
        </x14:conditionalFormatting>
        <x14:conditionalFormatting xmlns:xm="http://schemas.microsoft.com/office/excel/2006/main">
          <x14:cfRule type="iconSet" priority="27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H6:H411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929"/>
  <sheetViews>
    <sheetView showGridLines="0" zoomScaleNormal="100" workbookViewId="0">
      <selection activeCell="F15" sqref="F15"/>
    </sheetView>
  </sheetViews>
  <sheetFormatPr baseColWidth="10" defaultColWidth="11.44140625" defaultRowHeight="13.8" x14ac:dyDescent="0.25"/>
  <cols>
    <col min="1" max="1" width="11.5546875" style="7" customWidth="1"/>
    <col min="2" max="2" width="27" style="7" customWidth="1"/>
    <col min="3" max="3" width="37" style="7" hidden="1" customWidth="1"/>
    <col min="4" max="4" width="8" style="33" customWidth="1"/>
    <col min="5" max="5" width="9.44140625" style="35" customWidth="1"/>
    <col min="6" max="6" width="46.5546875" style="7" customWidth="1"/>
    <col min="7" max="7" width="23.88671875" style="10" customWidth="1"/>
    <col min="8" max="8" width="22.77734375" style="10" customWidth="1"/>
    <col min="9" max="9" width="21.77734375" style="10" hidden="1" customWidth="1"/>
    <col min="10" max="10" width="18" style="10" hidden="1" customWidth="1"/>
    <col min="11" max="11" width="19.6640625" style="10" hidden="1" customWidth="1"/>
    <col min="12" max="12" width="15.109375" style="10" hidden="1" customWidth="1"/>
    <col min="13" max="13" width="21.21875" style="10" bestFit="1" customWidth="1"/>
    <col min="14" max="15" width="19.109375" style="10" bestFit="1" customWidth="1"/>
    <col min="16" max="16" width="16.6640625" style="7" bestFit="1" customWidth="1"/>
    <col min="17" max="17" width="12.109375" style="7" customWidth="1"/>
    <col min="18" max="18" width="28.77734375" style="7" bestFit="1" customWidth="1"/>
    <col min="19" max="19" width="19" style="7" bestFit="1" customWidth="1"/>
    <col min="20" max="20" width="17.88671875" style="7" bestFit="1" customWidth="1"/>
    <col min="21" max="16384" width="11.44140625" style="7"/>
  </cols>
  <sheetData>
    <row r="2" spans="1:16" ht="12.6" x14ac:dyDescent="0.2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6" ht="12.6" x14ac:dyDescent="0.2">
      <c r="A3" s="99" t="s">
        <v>792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25.5" customHeight="1" x14ac:dyDescent="0.25">
      <c r="A4" s="5"/>
      <c r="B4" s="5"/>
      <c r="C4" s="5"/>
      <c r="D4" s="32"/>
      <c r="E4" s="34"/>
      <c r="F4" s="5"/>
      <c r="G4" s="9"/>
      <c r="H4" s="9"/>
      <c r="I4" s="9"/>
      <c r="J4" s="9"/>
      <c r="K4" s="9"/>
      <c r="L4" s="9"/>
      <c r="M4" s="9"/>
      <c r="N4" s="9"/>
      <c r="O4" s="9"/>
      <c r="P4" s="6"/>
    </row>
    <row r="5" spans="1:16" ht="25.2" x14ac:dyDescent="0.2">
      <c r="A5" s="40" t="s">
        <v>1</v>
      </c>
      <c r="B5" s="40" t="s">
        <v>2</v>
      </c>
      <c r="C5" s="25" t="s">
        <v>730</v>
      </c>
      <c r="D5" s="41" t="s">
        <v>3</v>
      </c>
      <c r="E5" s="42" t="s">
        <v>4</v>
      </c>
      <c r="F5" s="40" t="s">
        <v>5</v>
      </c>
      <c r="G5" s="38" t="s">
        <v>6</v>
      </c>
      <c r="H5" s="37" t="s">
        <v>7</v>
      </c>
      <c r="I5" s="38" t="s">
        <v>8</v>
      </c>
      <c r="J5" s="38" t="s">
        <v>9</v>
      </c>
      <c r="K5" s="38" t="s">
        <v>10</v>
      </c>
      <c r="L5" s="38" t="s">
        <v>11</v>
      </c>
      <c r="M5" s="37" t="s">
        <v>12</v>
      </c>
      <c r="N5" s="38" t="s">
        <v>13</v>
      </c>
      <c r="O5" s="38" t="s">
        <v>14</v>
      </c>
      <c r="P5" s="39" t="s">
        <v>16</v>
      </c>
    </row>
    <row r="6" spans="1:16" x14ac:dyDescent="0.2">
      <c r="A6" s="36" t="s">
        <v>17</v>
      </c>
      <c r="B6" s="36" t="s">
        <v>762</v>
      </c>
      <c r="C6" s="79" t="str">
        <f>+CONCATENATE(A6," ",B6)</f>
        <v>213 Ministerio de Cultura Juvent. y Deportes</v>
      </c>
      <c r="D6" s="36" t="s">
        <v>18</v>
      </c>
      <c r="E6" s="36" t="s">
        <v>19</v>
      </c>
      <c r="F6" s="36" t="s">
        <v>19</v>
      </c>
      <c r="G6" s="57">
        <f>+G7+G133+G241+G348+G460+G532+G596+G681+G761+G822+G913+G1019+G1104+G1211+G1288+G1405+G1505+G1591+G1679+G1777</f>
        <v>48895000000</v>
      </c>
      <c r="H6" s="57">
        <f t="shared" ref="H6:O6" si="0">+H7+H133+H241+H348+H460+H532+H596+H681+H761+H822+H913+H1019+H1104+H1211+H1288+H1405+H1505+H1591+H1679+H1777</f>
        <v>49447250554.32</v>
      </c>
      <c r="I6" s="57">
        <f t="shared" si="0"/>
        <v>49349386742.32</v>
      </c>
      <c r="J6" s="57">
        <f t="shared" si="0"/>
        <v>218342357.21000004</v>
      </c>
      <c r="K6" s="57">
        <f t="shared" si="0"/>
        <v>2441260349.9200001</v>
      </c>
      <c r="L6" s="57">
        <f t="shared" si="0"/>
        <v>269210463.57999998</v>
      </c>
      <c r="M6" s="57">
        <f t="shared" si="0"/>
        <v>36519840550.630005</v>
      </c>
      <c r="N6" s="57">
        <f t="shared" si="0"/>
        <v>35718755644.400002</v>
      </c>
      <c r="O6" s="57">
        <f t="shared" si="0"/>
        <v>9998596832.9799995</v>
      </c>
      <c r="P6" s="80">
        <f>+IFERROR(M6/H6,0)</f>
        <v>0.73856160132728388</v>
      </c>
    </row>
    <row r="7" spans="1:16" ht="14.4" x14ac:dyDescent="0.2">
      <c r="A7" s="74" t="s">
        <v>20</v>
      </c>
      <c r="B7" s="74" t="s">
        <v>763</v>
      </c>
      <c r="C7" s="81" t="str">
        <f t="shared" ref="C7:C70" si="1">+CONCATENATE(A7," ",B7)</f>
        <v>21374900 ACTIVIDADES CENTRALES</v>
      </c>
      <c r="D7" s="74" t="s">
        <v>18</v>
      </c>
      <c r="E7" s="74" t="s">
        <v>19</v>
      </c>
      <c r="F7" s="74" t="s">
        <v>19</v>
      </c>
      <c r="G7" s="75">
        <v>8666777421</v>
      </c>
      <c r="H7" s="75">
        <v>10171573049.950001</v>
      </c>
      <c r="I7" s="59">
        <v>10076409237.950001</v>
      </c>
      <c r="J7" s="59">
        <v>142201624.34</v>
      </c>
      <c r="K7" s="59">
        <v>856759023.90999997</v>
      </c>
      <c r="L7" s="59">
        <v>113256557.23</v>
      </c>
      <c r="M7" s="75">
        <v>7863963998.5299997</v>
      </c>
      <c r="N7" s="75">
        <v>7830497459.2700005</v>
      </c>
      <c r="O7" s="75">
        <v>1195391845.9400001</v>
      </c>
      <c r="P7" s="82">
        <f t="shared" ref="P7:P70" si="2">+IFERROR(M7/H7,0)</f>
        <v>0.77313154611504808</v>
      </c>
    </row>
    <row r="8" spans="1:16" ht="14.4" x14ac:dyDescent="0.2">
      <c r="A8" s="60" t="s">
        <v>20</v>
      </c>
      <c r="B8" s="60" t="s">
        <v>758</v>
      </c>
      <c r="C8" s="83" t="str">
        <f t="shared" si="1"/>
        <v>21374900 Actividades Centrales</v>
      </c>
      <c r="D8" s="60" t="s">
        <v>18</v>
      </c>
      <c r="E8" s="60" t="s">
        <v>21</v>
      </c>
      <c r="F8" s="60" t="s">
        <v>22</v>
      </c>
      <c r="G8" s="59">
        <v>3216503639</v>
      </c>
      <c r="H8" s="59">
        <v>3233496989</v>
      </c>
      <c r="I8" s="59">
        <v>3230496989</v>
      </c>
      <c r="J8" s="59">
        <v>0</v>
      </c>
      <c r="K8" s="59">
        <v>71275391.730000004</v>
      </c>
      <c r="L8" s="59">
        <v>0</v>
      </c>
      <c r="M8" s="59">
        <v>2634965576.3099999</v>
      </c>
      <c r="N8" s="59">
        <v>2620996577.1599998</v>
      </c>
      <c r="O8" s="59">
        <v>527256020.95999998</v>
      </c>
      <c r="P8" s="84">
        <f t="shared" si="2"/>
        <v>0.81489656099073604</v>
      </c>
    </row>
    <row r="9" spans="1:16" ht="14.4" x14ac:dyDescent="0.2">
      <c r="A9" s="60" t="s">
        <v>20</v>
      </c>
      <c r="B9" s="60" t="s">
        <v>758</v>
      </c>
      <c r="C9" s="83" t="str">
        <f t="shared" si="1"/>
        <v>21374900 Actividades Centrales</v>
      </c>
      <c r="D9" s="60" t="s">
        <v>18</v>
      </c>
      <c r="E9" s="60" t="s">
        <v>23</v>
      </c>
      <c r="F9" s="60" t="s">
        <v>24</v>
      </c>
      <c r="G9" s="59">
        <v>1294197354</v>
      </c>
      <c r="H9" s="59">
        <v>1368286556</v>
      </c>
      <c r="I9" s="59">
        <v>1368286556</v>
      </c>
      <c r="J9" s="59">
        <v>0</v>
      </c>
      <c r="K9" s="59">
        <v>981512.68</v>
      </c>
      <c r="L9" s="59">
        <v>0</v>
      </c>
      <c r="M9" s="59">
        <v>1170723723.3499999</v>
      </c>
      <c r="N9" s="59">
        <v>1170723723.3499999</v>
      </c>
      <c r="O9" s="59">
        <v>196581319.97</v>
      </c>
      <c r="P9" s="84">
        <f t="shared" si="2"/>
        <v>0.85561296953209254</v>
      </c>
    </row>
    <row r="10" spans="1:16" ht="14.4" x14ac:dyDescent="0.2">
      <c r="A10" s="60" t="s">
        <v>20</v>
      </c>
      <c r="B10" s="60" t="s">
        <v>758</v>
      </c>
      <c r="C10" s="83" t="str">
        <f t="shared" si="1"/>
        <v>21374900 Actividades Centrales</v>
      </c>
      <c r="D10" s="60" t="s">
        <v>18</v>
      </c>
      <c r="E10" s="60" t="s">
        <v>25</v>
      </c>
      <c r="F10" s="60" t="s">
        <v>26</v>
      </c>
      <c r="G10" s="59">
        <v>1279197354</v>
      </c>
      <c r="H10" s="59">
        <v>1358286556</v>
      </c>
      <c r="I10" s="59">
        <v>1358286556</v>
      </c>
      <c r="J10" s="59">
        <v>0</v>
      </c>
      <c r="K10" s="59">
        <v>981512.68</v>
      </c>
      <c r="L10" s="59">
        <v>0</v>
      </c>
      <c r="M10" s="59">
        <v>1161653795.8199999</v>
      </c>
      <c r="N10" s="59">
        <v>1161653795.8199999</v>
      </c>
      <c r="O10" s="59">
        <v>195651247.5</v>
      </c>
      <c r="P10" s="84">
        <f t="shared" si="2"/>
        <v>0.85523470043091554</v>
      </c>
    </row>
    <row r="11" spans="1:16" ht="14.4" x14ac:dyDescent="0.2">
      <c r="A11" s="60" t="s">
        <v>20</v>
      </c>
      <c r="B11" s="60" t="s">
        <v>758</v>
      </c>
      <c r="C11" s="83" t="str">
        <f t="shared" si="1"/>
        <v>21374900 Actividades Centrales</v>
      </c>
      <c r="D11" s="60" t="s">
        <v>18</v>
      </c>
      <c r="E11" s="60" t="s">
        <v>27</v>
      </c>
      <c r="F11" s="60" t="s">
        <v>28</v>
      </c>
      <c r="G11" s="59">
        <v>15000000</v>
      </c>
      <c r="H11" s="59">
        <v>10000000</v>
      </c>
      <c r="I11" s="59">
        <v>10000000</v>
      </c>
      <c r="J11" s="59">
        <v>0</v>
      </c>
      <c r="K11" s="59">
        <v>0</v>
      </c>
      <c r="L11" s="59">
        <v>0</v>
      </c>
      <c r="M11" s="59">
        <v>9069927.5299999993</v>
      </c>
      <c r="N11" s="59">
        <v>9069927.5299999993</v>
      </c>
      <c r="O11" s="59">
        <v>930072.47</v>
      </c>
      <c r="P11" s="84">
        <f t="shared" si="2"/>
        <v>0.90699275299999993</v>
      </c>
    </row>
    <row r="12" spans="1:16" ht="14.4" x14ac:dyDescent="0.2">
      <c r="A12" s="60" t="s">
        <v>20</v>
      </c>
      <c r="B12" s="60" t="s">
        <v>758</v>
      </c>
      <c r="C12" s="83" t="str">
        <f t="shared" si="1"/>
        <v>21374900 Actividades Centrales</v>
      </c>
      <c r="D12" s="60" t="s">
        <v>18</v>
      </c>
      <c r="E12" s="60" t="s">
        <v>29</v>
      </c>
      <c r="F12" s="60" t="s">
        <v>30</v>
      </c>
      <c r="G12" s="59">
        <v>31100000</v>
      </c>
      <c r="H12" s="59">
        <v>31100000</v>
      </c>
      <c r="I12" s="59">
        <v>31100000</v>
      </c>
      <c r="J12" s="59">
        <v>0</v>
      </c>
      <c r="K12" s="59">
        <v>0</v>
      </c>
      <c r="L12" s="59">
        <v>0</v>
      </c>
      <c r="M12" s="59">
        <v>30236266.140000001</v>
      </c>
      <c r="N12" s="59">
        <v>30236266.140000001</v>
      </c>
      <c r="O12" s="59">
        <v>863733.86</v>
      </c>
      <c r="P12" s="84">
        <f t="shared" si="2"/>
        <v>0.97222720707395505</v>
      </c>
    </row>
    <row r="13" spans="1:16" ht="14.4" x14ac:dyDescent="0.2">
      <c r="A13" s="60" t="s">
        <v>20</v>
      </c>
      <c r="B13" s="60" t="s">
        <v>758</v>
      </c>
      <c r="C13" s="83" t="str">
        <f t="shared" si="1"/>
        <v>21374900 Actividades Centrales</v>
      </c>
      <c r="D13" s="60" t="s">
        <v>18</v>
      </c>
      <c r="E13" s="60" t="s">
        <v>31</v>
      </c>
      <c r="F13" s="60" t="s">
        <v>32</v>
      </c>
      <c r="G13" s="59">
        <v>31100000</v>
      </c>
      <c r="H13" s="59">
        <v>31100000</v>
      </c>
      <c r="I13" s="59">
        <v>31100000</v>
      </c>
      <c r="J13" s="59">
        <v>0</v>
      </c>
      <c r="K13" s="59">
        <v>0</v>
      </c>
      <c r="L13" s="59">
        <v>0</v>
      </c>
      <c r="M13" s="59">
        <v>30236266.140000001</v>
      </c>
      <c r="N13" s="59">
        <v>30236266.140000001</v>
      </c>
      <c r="O13" s="59">
        <v>863733.86</v>
      </c>
      <c r="P13" s="84">
        <f t="shared" si="2"/>
        <v>0.97222720707395505</v>
      </c>
    </row>
    <row r="14" spans="1:16" ht="14.4" x14ac:dyDescent="0.2">
      <c r="A14" s="60" t="s">
        <v>20</v>
      </c>
      <c r="B14" s="60" t="s">
        <v>758</v>
      </c>
      <c r="C14" s="83" t="str">
        <f t="shared" si="1"/>
        <v>21374900 Actividades Centrales</v>
      </c>
      <c r="D14" s="60" t="s">
        <v>18</v>
      </c>
      <c r="E14" s="60" t="s">
        <v>33</v>
      </c>
      <c r="F14" s="60" t="s">
        <v>34</v>
      </c>
      <c r="G14" s="59">
        <v>1324502641</v>
      </c>
      <c r="H14" s="59">
        <v>1265822367</v>
      </c>
      <c r="I14" s="59">
        <v>1262822367</v>
      </c>
      <c r="J14" s="59">
        <v>0</v>
      </c>
      <c r="K14" s="59">
        <v>394454.51</v>
      </c>
      <c r="L14" s="59">
        <v>0</v>
      </c>
      <c r="M14" s="59">
        <v>949515448.36000001</v>
      </c>
      <c r="N14" s="59">
        <v>949515448.36000001</v>
      </c>
      <c r="O14" s="59">
        <v>315912464.13</v>
      </c>
      <c r="P14" s="84">
        <f t="shared" si="2"/>
        <v>0.75011745179566736</v>
      </c>
    </row>
    <row r="15" spans="1:16" ht="14.4" x14ac:dyDescent="0.2">
      <c r="A15" s="60" t="s">
        <v>20</v>
      </c>
      <c r="B15" s="60" t="s">
        <v>758</v>
      </c>
      <c r="C15" s="83" t="str">
        <f t="shared" si="1"/>
        <v>21374900 Actividades Centrales</v>
      </c>
      <c r="D15" s="60" t="s">
        <v>18</v>
      </c>
      <c r="E15" s="60" t="s">
        <v>35</v>
      </c>
      <c r="F15" s="60" t="s">
        <v>36</v>
      </c>
      <c r="G15" s="59">
        <v>407700000</v>
      </c>
      <c r="H15" s="59">
        <v>382029655</v>
      </c>
      <c r="I15" s="59">
        <v>379029655</v>
      </c>
      <c r="J15" s="59">
        <v>0</v>
      </c>
      <c r="K15" s="59">
        <v>105298.21</v>
      </c>
      <c r="L15" s="59">
        <v>0</v>
      </c>
      <c r="M15" s="59">
        <v>315616026.39999998</v>
      </c>
      <c r="N15" s="59">
        <v>315616026.39999998</v>
      </c>
      <c r="O15" s="59">
        <v>66308330.390000001</v>
      </c>
      <c r="P15" s="84">
        <f t="shared" si="2"/>
        <v>0.82615582918556407</v>
      </c>
    </row>
    <row r="16" spans="1:16" ht="14.4" x14ac:dyDescent="0.2">
      <c r="A16" s="60" t="s">
        <v>20</v>
      </c>
      <c r="B16" s="60" t="s">
        <v>758</v>
      </c>
      <c r="C16" s="83" t="str">
        <f t="shared" si="1"/>
        <v>21374900 Actividades Centrales</v>
      </c>
      <c r="D16" s="60" t="s">
        <v>18</v>
      </c>
      <c r="E16" s="60" t="s">
        <v>37</v>
      </c>
      <c r="F16" s="60" t="s">
        <v>38</v>
      </c>
      <c r="G16" s="59">
        <v>437416065</v>
      </c>
      <c r="H16" s="59">
        <v>406386780</v>
      </c>
      <c r="I16" s="59">
        <v>406386780</v>
      </c>
      <c r="J16" s="59">
        <v>0</v>
      </c>
      <c r="K16" s="59">
        <v>267335.5</v>
      </c>
      <c r="L16" s="59">
        <v>0</v>
      </c>
      <c r="M16" s="59">
        <v>371068059.25</v>
      </c>
      <c r="N16" s="59">
        <v>371068059.25</v>
      </c>
      <c r="O16" s="59">
        <v>35051385.25</v>
      </c>
      <c r="P16" s="84">
        <f t="shared" si="2"/>
        <v>0.91309087182904913</v>
      </c>
    </row>
    <row r="17" spans="1:16" ht="14.4" x14ac:dyDescent="0.2">
      <c r="A17" s="60" t="s">
        <v>20</v>
      </c>
      <c r="B17" s="60" t="s">
        <v>758</v>
      </c>
      <c r="C17" s="83" t="str">
        <f t="shared" si="1"/>
        <v>21374900 Actividades Centrales</v>
      </c>
      <c r="D17" s="60" t="s">
        <v>18</v>
      </c>
      <c r="E17" s="60" t="s">
        <v>39</v>
      </c>
      <c r="F17" s="60" t="s">
        <v>40</v>
      </c>
      <c r="G17" s="59">
        <v>200874516</v>
      </c>
      <c r="H17" s="59">
        <v>202604218</v>
      </c>
      <c r="I17" s="59">
        <v>202604218</v>
      </c>
      <c r="J17" s="59">
        <v>0</v>
      </c>
      <c r="K17" s="59">
        <v>0</v>
      </c>
      <c r="L17" s="59">
        <v>0</v>
      </c>
      <c r="M17" s="59">
        <v>6721534.4900000002</v>
      </c>
      <c r="N17" s="59">
        <v>6721534.4900000002</v>
      </c>
      <c r="O17" s="59">
        <v>195882683.50999999</v>
      </c>
      <c r="P17" s="84">
        <f t="shared" si="2"/>
        <v>3.3175688820061978E-2</v>
      </c>
    </row>
    <row r="18" spans="1:16" ht="14.4" x14ac:dyDescent="0.2">
      <c r="A18" s="60" t="s">
        <v>20</v>
      </c>
      <c r="B18" s="60" t="s">
        <v>758</v>
      </c>
      <c r="C18" s="83" t="str">
        <f t="shared" si="1"/>
        <v>21374900 Actividades Centrales</v>
      </c>
      <c r="D18" s="60" t="s">
        <v>18</v>
      </c>
      <c r="E18" s="60" t="s">
        <v>41</v>
      </c>
      <c r="F18" s="60" t="s">
        <v>42</v>
      </c>
      <c r="G18" s="59">
        <v>169512060</v>
      </c>
      <c r="H18" s="59">
        <v>177012060</v>
      </c>
      <c r="I18" s="59">
        <v>177012060</v>
      </c>
      <c r="J18" s="59">
        <v>0</v>
      </c>
      <c r="K18" s="59">
        <v>0</v>
      </c>
      <c r="L18" s="59">
        <v>0</v>
      </c>
      <c r="M18" s="59">
        <v>172010488.84999999</v>
      </c>
      <c r="N18" s="59">
        <v>172010488.84999999</v>
      </c>
      <c r="O18" s="59">
        <v>5001571.1500000004</v>
      </c>
      <c r="P18" s="84">
        <f t="shared" si="2"/>
        <v>0.97174446108361201</v>
      </c>
    </row>
    <row r="19" spans="1:16" ht="14.4" x14ac:dyDescent="0.2">
      <c r="A19" s="60" t="s">
        <v>20</v>
      </c>
      <c r="B19" s="60" t="s">
        <v>758</v>
      </c>
      <c r="C19" s="83" t="str">
        <f t="shared" si="1"/>
        <v>21374900 Actividades Centrales</v>
      </c>
      <c r="D19" s="60" t="s">
        <v>18</v>
      </c>
      <c r="E19" s="60" t="s">
        <v>43</v>
      </c>
      <c r="F19" s="60" t="s">
        <v>44</v>
      </c>
      <c r="G19" s="59">
        <v>109000000</v>
      </c>
      <c r="H19" s="59">
        <v>97789654</v>
      </c>
      <c r="I19" s="59">
        <v>97789654</v>
      </c>
      <c r="J19" s="59">
        <v>0</v>
      </c>
      <c r="K19" s="59">
        <v>21820.799999999999</v>
      </c>
      <c r="L19" s="59">
        <v>0</v>
      </c>
      <c r="M19" s="59">
        <v>84099339.370000005</v>
      </c>
      <c r="N19" s="59">
        <v>84099339.370000005</v>
      </c>
      <c r="O19" s="59">
        <v>13668493.83</v>
      </c>
      <c r="P19" s="84">
        <f t="shared" si="2"/>
        <v>0.86000242285344419</v>
      </c>
    </row>
    <row r="20" spans="1:16" ht="14.4" x14ac:dyDescent="0.2">
      <c r="A20" s="60" t="s">
        <v>20</v>
      </c>
      <c r="B20" s="60" t="s">
        <v>758</v>
      </c>
      <c r="C20" s="83" t="str">
        <f t="shared" si="1"/>
        <v>21374900 Actividades Centrales</v>
      </c>
      <c r="D20" s="60" t="s">
        <v>18</v>
      </c>
      <c r="E20" s="60" t="s">
        <v>45</v>
      </c>
      <c r="F20" s="60" t="s">
        <v>46</v>
      </c>
      <c r="G20" s="59">
        <v>238770235</v>
      </c>
      <c r="H20" s="59">
        <v>240794796</v>
      </c>
      <c r="I20" s="59">
        <v>240794796</v>
      </c>
      <c r="J20" s="59">
        <v>0</v>
      </c>
      <c r="K20" s="59">
        <v>27424167</v>
      </c>
      <c r="L20" s="59">
        <v>0</v>
      </c>
      <c r="M20" s="59">
        <v>204898366</v>
      </c>
      <c r="N20" s="59">
        <v>204898366</v>
      </c>
      <c r="O20" s="59">
        <v>8472263</v>
      </c>
      <c r="P20" s="84">
        <f t="shared" si="2"/>
        <v>0.85092522514481583</v>
      </c>
    </row>
    <row r="21" spans="1:16" ht="14.4" x14ac:dyDescent="0.2">
      <c r="A21" s="60" t="s">
        <v>20</v>
      </c>
      <c r="B21" s="60" t="s">
        <v>758</v>
      </c>
      <c r="C21" s="83" t="str">
        <f t="shared" si="1"/>
        <v>21374900 Actividades Centrales</v>
      </c>
      <c r="D21" s="60" t="s">
        <v>18</v>
      </c>
      <c r="E21" s="60" t="s">
        <v>47</v>
      </c>
      <c r="F21" s="60" t="s">
        <v>48</v>
      </c>
      <c r="G21" s="59">
        <v>226525607</v>
      </c>
      <c r="H21" s="59">
        <v>228446344</v>
      </c>
      <c r="I21" s="59">
        <v>228446344</v>
      </c>
      <c r="J21" s="59">
        <v>0</v>
      </c>
      <c r="K21" s="59">
        <v>25849239</v>
      </c>
      <c r="L21" s="59">
        <v>0</v>
      </c>
      <c r="M21" s="59">
        <v>194398342</v>
      </c>
      <c r="N21" s="59">
        <v>194398342</v>
      </c>
      <c r="O21" s="59">
        <v>8198763</v>
      </c>
      <c r="P21" s="84">
        <f t="shared" si="2"/>
        <v>0.85095842899547558</v>
      </c>
    </row>
    <row r="22" spans="1:16" ht="14.4" x14ac:dyDescent="0.2">
      <c r="A22" s="60" t="s">
        <v>20</v>
      </c>
      <c r="B22" s="60" t="s">
        <v>758</v>
      </c>
      <c r="C22" s="83" t="str">
        <f t="shared" si="1"/>
        <v>21374900 Actividades Centrales</v>
      </c>
      <c r="D22" s="60" t="s">
        <v>18</v>
      </c>
      <c r="E22" s="60" t="s">
        <v>49</v>
      </c>
      <c r="F22" s="60" t="s">
        <v>50</v>
      </c>
      <c r="G22" s="59">
        <v>12244628</v>
      </c>
      <c r="H22" s="59">
        <v>12348452</v>
      </c>
      <c r="I22" s="59">
        <v>12348452</v>
      </c>
      <c r="J22" s="59">
        <v>0</v>
      </c>
      <c r="K22" s="59">
        <v>1574928</v>
      </c>
      <c r="L22" s="59">
        <v>0</v>
      </c>
      <c r="M22" s="59">
        <v>10500024</v>
      </c>
      <c r="N22" s="59">
        <v>10500024</v>
      </c>
      <c r="O22" s="59">
        <v>273500</v>
      </c>
      <c r="P22" s="84">
        <f t="shared" si="2"/>
        <v>0.85031095395601008</v>
      </c>
    </row>
    <row r="23" spans="1:16" ht="14.4" x14ac:dyDescent="0.2">
      <c r="A23" s="60" t="s">
        <v>20</v>
      </c>
      <c r="B23" s="60" t="s">
        <v>758</v>
      </c>
      <c r="C23" s="83" t="str">
        <f t="shared" si="1"/>
        <v>21374900 Actividades Centrales</v>
      </c>
      <c r="D23" s="60" t="s">
        <v>18</v>
      </c>
      <c r="E23" s="60" t="s">
        <v>51</v>
      </c>
      <c r="F23" s="60" t="s">
        <v>52</v>
      </c>
      <c r="G23" s="59">
        <v>327933409</v>
      </c>
      <c r="H23" s="59">
        <v>327493270</v>
      </c>
      <c r="I23" s="59">
        <v>327493270</v>
      </c>
      <c r="J23" s="59">
        <v>0</v>
      </c>
      <c r="K23" s="59">
        <v>42475257.539999999</v>
      </c>
      <c r="L23" s="59">
        <v>0</v>
      </c>
      <c r="M23" s="59">
        <v>279591772.45999998</v>
      </c>
      <c r="N23" s="59">
        <v>265622773.31</v>
      </c>
      <c r="O23" s="59">
        <v>5426240</v>
      </c>
      <c r="P23" s="84">
        <f t="shared" si="2"/>
        <v>0.85373287964054945</v>
      </c>
    </row>
    <row r="24" spans="1:16" ht="14.4" x14ac:dyDescent="0.2">
      <c r="A24" s="60" t="s">
        <v>20</v>
      </c>
      <c r="B24" s="60" t="s">
        <v>758</v>
      </c>
      <c r="C24" s="83" t="str">
        <f t="shared" si="1"/>
        <v>21374900 Actividades Centrales</v>
      </c>
      <c r="D24" s="60" t="s">
        <v>18</v>
      </c>
      <c r="E24" s="60" t="s">
        <v>53</v>
      </c>
      <c r="F24" s="60" t="s">
        <v>54</v>
      </c>
      <c r="G24" s="59">
        <v>132731761</v>
      </c>
      <c r="H24" s="59">
        <v>133857209</v>
      </c>
      <c r="I24" s="59">
        <v>133857209</v>
      </c>
      <c r="J24" s="59">
        <v>0</v>
      </c>
      <c r="K24" s="59">
        <v>17027585</v>
      </c>
      <c r="L24" s="59">
        <v>0</v>
      </c>
      <c r="M24" s="59">
        <v>113864884</v>
      </c>
      <c r="N24" s="59">
        <v>113864884</v>
      </c>
      <c r="O24" s="59">
        <v>2964740</v>
      </c>
      <c r="P24" s="84">
        <f t="shared" si="2"/>
        <v>0.85064439077016762</v>
      </c>
    </row>
    <row r="25" spans="1:16" ht="14.4" x14ac:dyDescent="0.2">
      <c r="A25" s="60" t="s">
        <v>20</v>
      </c>
      <c r="B25" s="60" t="s">
        <v>758</v>
      </c>
      <c r="C25" s="83" t="str">
        <f t="shared" si="1"/>
        <v>21374900 Actividades Centrales</v>
      </c>
      <c r="D25" s="60" t="s">
        <v>18</v>
      </c>
      <c r="E25" s="60" t="s">
        <v>55</v>
      </c>
      <c r="F25" s="60" t="s">
        <v>56</v>
      </c>
      <c r="G25" s="59">
        <v>73467765</v>
      </c>
      <c r="H25" s="59">
        <v>74090707</v>
      </c>
      <c r="I25" s="59">
        <v>74090707</v>
      </c>
      <c r="J25" s="59">
        <v>0</v>
      </c>
      <c r="K25" s="59">
        <v>9450221</v>
      </c>
      <c r="L25" s="59">
        <v>0</v>
      </c>
      <c r="M25" s="59">
        <v>62999486</v>
      </c>
      <c r="N25" s="59">
        <v>62999486</v>
      </c>
      <c r="O25" s="59">
        <v>1641000</v>
      </c>
      <c r="P25" s="84">
        <f t="shared" si="2"/>
        <v>0.85030213033329538</v>
      </c>
    </row>
    <row r="26" spans="1:16" ht="14.4" x14ac:dyDescent="0.2">
      <c r="A26" s="60" t="s">
        <v>20</v>
      </c>
      <c r="B26" s="60" t="s">
        <v>758</v>
      </c>
      <c r="C26" s="83" t="str">
        <f t="shared" si="1"/>
        <v>21374900 Actividades Centrales</v>
      </c>
      <c r="D26" s="60" t="s">
        <v>18</v>
      </c>
      <c r="E26" s="60" t="s">
        <v>57</v>
      </c>
      <c r="F26" s="60" t="s">
        <v>58</v>
      </c>
      <c r="G26" s="59">
        <v>36733883</v>
      </c>
      <c r="H26" s="59">
        <v>37045354</v>
      </c>
      <c r="I26" s="59">
        <v>37045354</v>
      </c>
      <c r="J26" s="59">
        <v>0</v>
      </c>
      <c r="K26" s="59">
        <v>4724243</v>
      </c>
      <c r="L26" s="59">
        <v>0</v>
      </c>
      <c r="M26" s="59">
        <v>31500611</v>
      </c>
      <c r="N26" s="59">
        <v>31500611</v>
      </c>
      <c r="O26" s="59">
        <v>820500</v>
      </c>
      <c r="P26" s="84">
        <f t="shared" si="2"/>
        <v>0.85032554959523399</v>
      </c>
    </row>
    <row r="27" spans="1:16" ht="14.4" x14ac:dyDescent="0.2">
      <c r="A27" s="60" t="s">
        <v>20</v>
      </c>
      <c r="B27" s="60" t="s">
        <v>758</v>
      </c>
      <c r="C27" s="83" t="str">
        <f t="shared" si="1"/>
        <v>21374900 Actividades Centrales</v>
      </c>
      <c r="D27" s="60" t="s">
        <v>18</v>
      </c>
      <c r="E27" s="60" t="s">
        <v>59</v>
      </c>
      <c r="F27" s="60" t="s">
        <v>60</v>
      </c>
      <c r="G27" s="59">
        <v>85000000</v>
      </c>
      <c r="H27" s="59">
        <v>82500000</v>
      </c>
      <c r="I27" s="59">
        <v>82500000</v>
      </c>
      <c r="J27" s="59">
        <v>0</v>
      </c>
      <c r="K27" s="59">
        <v>11273208.539999999</v>
      </c>
      <c r="L27" s="59">
        <v>0</v>
      </c>
      <c r="M27" s="59">
        <v>71226791.459999993</v>
      </c>
      <c r="N27" s="59">
        <v>57257792.310000002</v>
      </c>
      <c r="O27" s="59">
        <v>0</v>
      </c>
      <c r="P27" s="84">
        <f t="shared" si="2"/>
        <v>0.86335504799999996</v>
      </c>
    </row>
    <row r="28" spans="1:16" ht="14.4" x14ac:dyDescent="0.2">
      <c r="A28" s="60" t="s">
        <v>20</v>
      </c>
      <c r="B28" s="60" t="s">
        <v>758</v>
      </c>
      <c r="C28" s="83" t="str">
        <f t="shared" si="1"/>
        <v>21374900 Actividades Centrales</v>
      </c>
      <c r="D28" s="60" t="s">
        <v>18</v>
      </c>
      <c r="E28" s="60" t="s">
        <v>61</v>
      </c>
      <c r="F28" s="60" t="s">
        <v>62</v>
      </c>
      <c r="G28" s="59">
        <v>1695663673</v>
      </c>
      <c r="H28" s="59">
        <v>1611628953</v>
      </c>
      <c r="I28" s="59">
        <v>1606578953</v>
      </c>
      <c r="J28" s="59">
        <v>91087901.010000005</v>
      </c>
      <c r="K28" s="59">
        <v>324083403.38</v>
      </c>
      <c r="L28" s="59">
        <v>105103388.84999999</v>
      </c>
      <c r="M28" s="59">
        <v>973182438.21000004</v>
      </c>
      <c r="N28" s="59">
        <v>955506397.27999997</v>
      </c>
      <c r="O28" s="59">
        <v>118171821.55</v>
      </c>
      <c r="P28" s="84">
        <f t="shared" si="2"/>
        <v>0.60385018300797433</v>
      </c>
    </row>
    <row r="29" spans="1:16" ht="14.4" x14ac:dyDescent="0.2">
      <c r="A29" s="60" t="s">
        <v>20</v>
      </c>
      <c r="B29" s="60" t="s">
        <v>758</v>
      </c>
      <c r="C29" s="83" t="str">
        <f t="shared" si="1"/>
        <v>21374900 Actividades Centrales</v>
      </c>
      <c r="D29" s="60" t="s">
        <v>18</v>
      </c>
      <c r="E29" s="60" t="s">
        <v>63</v>
      </c>
      <c r="F29" s="60" t="s">
        <v>64</v>
      </c>
      <c r="G29" s="59">
        <v>22000000</v>
      </c>
      <c r="H29" s="59">
        <v>22000000</v>
      </c>
      <c r="I29" s="59">
        <v>22000000</v>
      </c>
      <c r="J29" s="59">
        <v>0</v>
      </c>
      <c r="K29" s="59">
        <v>5124452.45</v>
      </c>
      <c r="L29" s="59">
        <v>1710459.28</v>
      </c>
      <c r="M29" s="59">
        <v>12585186.1</v>
      </c>
      <c r="N29" s="59">
        <v>11044936.369999999</v>
      </c>
      <c r="O29" s="59">
        <v>2579902.17</v>
      </c>
      <c r="P29" s="84">
        <f t="shared" si="2"/>
        <v>0.5720539136363636</v>
      </c>
    </row>
    <row r="30" spans="1:16" ht="14.4" x14ac:dyDescent="0.2">
      <c r="A30" s="60" t="s">
        <v>20</v>
      </c>
      <c r="B30" s="60" t="s">
        <v>758</v>
      </c>
      <c r="C30" s="83" t="str">
        <f t="shared" si="1"/>
        <v>21374900 Actividades Centrales</v>
      </c>
      <c r="D30" s="60" t="s">
        <v>18</v>
      </c>
      <c r="E30" s="60" t="s">
        <v>65</v>
      </c>
      <c r="F30" s="60" t="s">
        <v>66</v>
      </c>
      <c r="G30" s="59">
        <v>22000000</v>
      </c>
      <c r="H30" s="59">
        <v>22000000</v>
      </c>
      <c r="I30" s="59">
        <v>22000000</v>
      </c>
      <c r="J30" s="59">
        <v>0</v>
      </c>
      <c r="K30" s="59">
        <v>5124452.45</v>
      </c>
      <c r="L30" s="59">
        <v>1710459.28</v>
      </c>
      <c r="M30" s="59">
        <v>12585186.1</v>
      </c>
      <c r="N30" s="59">
        <v>11044936.369999999</v>
      </c>
      <c r="O30" s="59">
        <v>2579902.17</v>
      </c>
      <c r="P30" s="84">
        <f t="shared" si="2"/>
        <v>0.5720539136363636</v>
      </c>
    </row>
    <row r="31" spans="1:16" ht="14.4" x14ac:dyDescent="0.2">
      <c r="A31" s="60" t="s">
        <v>20</v>
      </c>
      <c r="B31" s="60" t="s">
        <v>758</v>
      </c>
      <c r="C31" s="83" t="str">
        <f t="shared" si="1"/>
        <v>21374900 Actividades Centrales</v>
      </c>
      <c r="D31" s="60" t="s">
        <v>18</v>
      </c>
      <c r="E31" s="60" t="s">
        <v>71</v>
      </c>
      <c r="F31" s="60" t="s">
        <v>72</v>
      </c>
      <c r="G31" s="59">
        <v>214681184</v>
      </c>
      <c r="H31" s="59">
        <v>156458956</v>
      </c>
      <c r="I31" s="59">
        <v>156365123</v>
      </c>
      <c r="J31" s="59">
        <v>0</v>
      </c>
      <c r="K31" s="59">
        <v>43861414.700000003</v>
      </c>
      <c r="L31" s="59">
        <v>21252369.780000001</v>
      </c>
      <c r="M31" s="59">
        <v>81162209.209999993</v>
      </c>
      <c r="N31" s="59">
        <v>76896952.579999998</v>
      </c>
      <c r="O31" s="59">
        <v>10182962.310000001</v>
      </c>
      <c r="P31" s="84">
        <f t="shared" si="2"/>
        <v>0.51874441249627146</v>
      </c>
    </row>
    <row r="32" spans="1:16" ht="14.4" x14ac:dyDescent="0.2">
      <c r="A32" s="60" t="s">
        <v>20</v>
      </c>
      <c r="B32" s="60" t="s">
        <v>758</v>
      </c>
      <c r="C32" s="83" t="str">
        <f t="shared" si="1"/>
        <v>21374900 Actividades Centrales</v>
      </c>
      <c r="D32" s="60" t="s">
        <v>18</v>
      </c>
      <c r="E32" s="60" t="s">
        <v>73</v>
      </c>
      <c r="F32" s="60" t="s">
        <v>74</v>
      </c>
      <c r="G32" s="59">
        <v>30000000</v>
      </c>
      <c r="H32" s="59">
        <v>20000000</v>
      </c>
      <c r="I32" s="59">
        <v>20000000</v>
      </c>
      <c r="J32" s="59">
        <v>0</v>
      </c>
      <c r="K32" s="59">
        <v>2732102</v>
      </c>
      <c r="L32" s="59">
        <v>0</v>
      </c>
      <c r="M32" s="59">
        <v>17267898</v>
      </c>
      <c r="N32" s="59">
        <v>17267898</v>
      </c>
      <c r="O32" s="59">
        <v>0</v>
      </c>
      <c r="P32" s="84">
        <f t="shared" si="2"/>
        <v>0.86339489999999997</v>
      </c>
    </row>
    <row r="33" spans="1:16" ht="14.4" x14ac:dyDescent="0.2">
      <c r="A33" s="60" t="s">
        <v>20</v>
      </c>
      <c r="B33" s="60" t="s">
        <v>758</v>
      </c>
      <c r="C33" s="83" t="str">
        <f t="shared" si="1"/>
        <v>21374900 Actividades Centrales</v>
      </c>
      <c r="D33" s="60" t="s">
        <v>18</v>
      </c>
      <c r="E33" s="60" t="s">
        <v>75</v>
      </c>
      <c r="F33" s="60" t="s">
        <v>76</v>
      </c>
      <c r="G33" s="59">
        <v>32000000</v>
      </c>
      <c r="H33" s="59">
        <v>37000000</v>
      </c>
      <c r="I33" s="59">
        <v>37000000</v>
      </c>
      <c r="J33" s="59">
        <v>0</v>
      </c>
      <c r="K33" s="59">
        <v>4390745.22</v>
      </c>
      <c r="L33" s="59">
        <v>0</v>
      </c>
      <c r="M33" s="59">
        <v>32609254.780000001</v>
      </c>
      <c r="N33" s="59">
        <v>32609254.780000001</v>
      </c>
      <c r="O33" s="59">
        <v>0</v>
      </c>
      <c r="P33" s="84">
        <f t="shared" si="2"/>
        <v>0.88133121027027028</v>
      </c>
    </row>
    <row r="34" spans="1:16" ht="14.4" x14ac:dyDescent="0.2">
      <c r="A34" s="60" t="s">
        <v>20</v>
      </c>
      <c r="B34" s="60" t="s">
        <v>758</v>
      </c>
      <c r="C34" s="83" t="str">
        <f t="shared" si="1"/>
        <v>21374900 Actividades Centrales</v>
      </c>
      <c r="D34" s="60" t="s">
        <v>18</v>
      </c>
      <c r="E34" s="60" t="s">
        <v>77</v>
      </c>
      <c r="F34" s="60" t="s">
        <v>78</v>
      </c>
      <c r="G34" s="59">
        <v>25000</v>
      </c>
      <c r="H34" s="59">
        <v>28400</v>
      </c>
      <c r="I34" s="59">
        <v>28400</v>
      </c>
      <c r="J34" s="59">
        <v>0</v>
      </c>
      <c r="K34" s="59">
        <v>28391.25</v>
      </c>
      <c r="L34" s="59">
        <v>0</v>
      </c>
      <c r="M34" s="59">
        <v>0</v>
      </c>
      <c r="N34" s="59">
        <v>0</v>
      </c>
      <c r="O34" s="59">
        <v>8.75</v>
      </c>
      <c r="P34" s="84">
        <f t="shared" si="2"/>
        <v>0</v>
      </c>
    </row>
    <row r="35" spans="1:16" ht="14.4" x14ac:dyDescent="0.2">
      <c r="A35" s="60" t="s">
        <v>20</v>
      </c>
      <c r="B35" s="60" t="s">
        <v>758</v>
      </c>
      <c r="C35" s="83" t="str">
        <f t="shared" si="1"/>
        <v>21374900 Actividades Centrales</v>
      </c>
      <c r="D35" s="60" t="s">
        <v>18</v>
      </c>
      <c r="E35" s="60" t="s">
        <v>79</v>
      </c>
      <c r="F35" s="60" t="s">
        <v>80</v>
      </c>
      <c r="G35" s="59">
        <v>134300000</v>
      </c>
      <c r="H35" s="59">
        <v>82000000</v>
      </c>
      <c r="I35" s="59">
        <v>82000000</v>
      </c>
      <c r="J35" s="59">
        <v>0</v>
      </c>
      <c r="K35" s="59">
        <v>36416376.229999997</v>
      </c>
      <c r="L35" s="59">
        <v>21252369.780000001</v>
      </c>
      <c r="M35" s="59">
        <v>14242133.83</v>
      </c>
      <c r="N35" s="59">
        <v>13415111.1</v>
      </c>
      <c r="O35" s="59">
        <v>10089120.16</v>
      </c>
      <c r="P35" s="84">
        <f t="shared" si="2"/>
        <v>0.17368455890243903</v>
      </c>
    </row>
    <row r="36" spans="1:16" ht="14.4" x14ac:dyDescent="0.2">
      <c r="A36" s="60" t="s">
        <v>20</v>
      </c>
      <c r="B36" s="60" t="s">
        <v>758</v>
      </c>
      <c r="C36" s="83" t="str">
        <f t="shared" si="1"/>
        <v>21374900 Actividades Centrales</v>
      </c>
      <c r="D36" s="60" t="s">
        <v>18</v>
      </c>
      <c r="E36" s="60" t="s">
        <v>81</v>
      </c>
      <c r="F36" s="60" t="s">
        <v>82</v>
      </c>
      <c r="G36" s="59">
        <v>18356184</v>
      </c>
      <c r="H36" s="59">
        <v>17430556</v>
      </c>
      <c r="I36" s="59">
        <v>17336723</v>
      </c>
      <c r="J36" s="59">
        <v>0</v>
      </c>
      <c r="K36" s="59">
        <v>293800</v>
      </c>
      <c r="L36" s="59">
        <v>0</v>
      </c>
      <c r="M36" s="59">
        <v>17042922.600000001</v>
      </c>
      <c r="N36" s="59">
        <v>13604688.699999999</v>
      </c>
      <c r="O36" s="59">
        <v>93833.4</v>
      </c>
      <c r="P36" s="84">
        <f t="shared" si="2"/>
        <v>0.97776127164274051</v>
      </c>
    </row>
    <row r="37" spans="1:16" ht="14.4" x14ac:dyDescent="0.2">
      <c r="A37" s="60" t="s">
        <v>20</v>
      </c>
      <c r="B37" s="60" t="s">
        <v>758</v>
      </c>
      <c r="C37" s="83" t="str">
        <f t="shared" si="1"/>
        <v>21374900 Actividades Centrales</v>
      </c>
      <c r="D37" s="60" t="s">
        <v>18</v>
      </c>
      <c r="E37" s="60" t="s">
        <v>83</v>
      </c>
      <c r="F37" s="60" t="s">
        <v>84</v>
      </c>
      <c r="G37" s="59">
        <v>289653786</v>
      </c>
      <c r="H37" s="59">
        <v>148922294</v>
      </c>
      <c r="I37" s="59">
        <v>144400131</v>
      </c>
      <c r="J37" s="59">
        <v>0</v>
      </c>
      <c r="K37" s="59">
        <v>59882792.210000001</v>
      </c>
      <c r="L37" s="59">
        <v>32559659.5</v>
      </c>
      <c r="M37" s="59">
        <v>44079805.100000001</v>
      </c>
      <c r="N37" s="59">
        <v>43008400.399999999</v>
      </c>
      <c r="O37" s="59">
        <v>12400037.189999999</v>
      </c>
      <c r="P37" s="84">
        <f t="shared" si="2"/>
        <v>0.29599198290619938</v>
      </c>
    </row>
    <row r="38" spans="1:16" ht="14.4" x14ac:dyDescent="0.2">
      <c r="A38" s="60" t="s">
        <v>20</v>
      </c>
      <c r="B38" s="60" t="s">
        <v>758</v>
      </c>
      <c r="C38" s="83" t="str">
        <f t="shared" si="1"/>
        <v>21374900 Actividades Centrales</v>
      </c>
      <c r="D38" s="60" t="s">
        <v>18</v>
      </c>
      <c r="E38" s="60" t="s">
        <v>85</v>
      </c>
      <c r="F38" s="60" t="s">
        <v>86</v>
      </c>
      <c r="G38" s="59">
        <v>56930000</v>
      </c>
      <c r="H38" s="59">
        <v>1930000</v>
      </c>
      <c r="I38" s="59">
        <v>1930000</v>
      </c>
      <c r="J38" s="59">
        <v>0</v>
      </c>
      <c r="K38" s="59">
        <v>437499.99</v>
      </c>
      <c r="L38" s="59">
        <v>0</v>
      </c>
      <c r="M38" s="59">
        <v>1489034.9</v>
      </c>
      <c r="N38" s="59">
        <v>1417630.2</v>
      </c>
      <c r="O38" s="59">
        <v>3465.11</v>
      </c>
      <c r="P38" s="84">
        <f t="shared" si="2"/>
        <v>0.77152067357512943</v>
      </c>
    </row>
    <row r="39" spans="1:16" ht="14.4" x14ac:dyDescent="0.2">
      <c r="A39" s="60" t="s">
        <v>20</v>
      </c>
      <c r="B39" s="60" t="s">
        <v>758</v>
      </c>
      <c r="C39" s="83" t="str">
        <f t="shared" si="1"/>
        <v>21374900 Actividades Centrales</v>
      </c>
      <c r="D39" s="60" t="s">
        <v>18</v>
      </c>
      <c r="E39" s="60" t="s">
        <v>316</v>
      </c>
      <c r="F39" s="60" t="s">
        <v>317</v>
      </c>
      <c r="G39" s="59">
        <v>0</v>
      </c>
      <c r="H39" s="59">
        <v>43662042</v>
      </c>
      <c r="I39" s="59">
        <v>43649041</v>
      </c>
      <c r="J39" s="59">
        <v>0</v>
      </c>
      <c r="K39" s="59">
        <v>21336499.260000002</v>
      </c>
      <c r="L39" s="59">
        <v>3000000</v>
      </c>
      <c r="M39" s="59">
        <v>19312541.07</v>
      </c>
      <c r="N39" s="59">
        <v>18312541.07</v>
      </c>
      <c r="O39" s="59">
        <v>13001.67</v>
      </c>
      <c r="P39" s="84">
        <f t="shared" si="2"/>
        <v>0.44231877817349907</v>
      </c>
    </row>
    <row r="40" spans="1:16" ht="14.4" x14ac:dyDescent="0.2">
      <c r="A40" s="60" t="s">
        <v>20</v>
      </c>
      <c r="B40" s="60" t="s">
        <v>758</v>
      </c>
      <c r="C40" s="83" t="str">
        <f t="shared" si="1"/>
        <v>21374900 Actividades Centrales</v>
      </c>
      <c r="D40" s="60" t="s">
        <v>18</v>
      </c>
      <c r="E40" s="60" t="s">
        <v>87</v>
      </c>
      <c r="F40" s="60" t="s">
        <v>88</v>
      </c>
      <c r="G40" s="59">
        <v>350000</v>
      </c>
      <c r="H40" s="59">
        <v>6936191</v>
      </c>
      <c r="I40" s="59">
        <v>6805923</v>
      </c>
      <c r="J40" s="59">
        <v>0</v>
      </c>
      <c r="K40" s="59">
        <v>6805922.2000000002</v>
      </c>
      <c r="L40" s="59">
        <v>0</v>
      </c>
      <c r="M40" s="59">
        <v>0</v>
      </c>
      <c r="N40" s="59">
        <v>0</v>
      </c>
      <c r="O40" s="59">
        <v>130268.8</v>
      </c>
      <c r="P40" s="84">
        <f t="shared" si="2"/>
        <v>0</v>
      </c>
    </row>
    <row r="41" spans="1:16" ht="14.4" x14ac:dyDescent="0.2">
      <c r="A41" s="60" t="s">
        <v>20</v>
      </c>
      <c r="B41" s="60" t="s">
        <v>758</v>
      </c>
      <c r="C41" s="83" t="str">
        <f t="shared" si="1"/>
        <v>21374900 Actividades Centrales</v>
      </c>
      <c r="D41" s="60" t="s">
        <v>18</v>
      </c>
      <c r="E41" s="60" t="s">
        <v>89</v>
      </c>
      <c r="F41" s="60" t="s">
        <v>90</v>
      </c>
      <c r="G41" s="59">
        <v>31214795</v>
      </c>
      <c r="H41" s="59">
        <v>24208930</v>
      </c>
      <c r="I41" s="59">
        <v>24208930</v>
      </c>
      <c r="J41" s="59">
        <v>0</v>
      </c>
      <c r="K41" s="59">
        <v>12739645.130000001</v>
      </c>
      <c r="L41" s="59">
        <v>3879938.93</v>
      </c>
      <c r="M41" s="59">
        <v>7380076.7000000002</v>
      </c>
      <c r="N41" s="59">
        <v>7380076.7000000002</v>
      </c>
      <c r="O41" s="59">
        <v>209269.24</v>
      </c>
      <c r="P41" s="84">
        <f t="shared" si="2"/>
        <v>0.30484935517596196</v>
      </c>
    </row>
    <row r="42" spans="1:16" ht="14.4" x14ac:dyDescent="0.2">
      <c r="A42" s="60" t="s">
        <v>20</v>
      </c>
      <c r="B42" s="60" t="s">
        <v>758</v>
      </c>
      <c r="C42" s="83" t="str">
        <f t="shared" si="1"/>
        <v>21374900 Actividades Centrales</v>
      </c>
      <c r="D42" s="60" t="s">
        <v>18</v>
      </c>
      <c r="E42" s="60" t="s">
        <v>91</v>
      </c>
      <c r="F42" s="60" t="s">
        <v>92</v>
      </c>
      <c r="G42" s="59">
        <v>201158991</v>
      </c>
      <c r="H42" s="59">
        <v>72185131</v>
      </c>
      <c r="I42" s="59">
        <v>67806237</v>
      </c>
      <c r="J42" s="59">
        <v>0</v>
      </c>
      <c r="K42" s="59">
        <v>18563225.629999999</v>
      </c>
      <c r="L42" s="59">
        <v>25679720.57</v>
      </c>
      <c r="M42" s="59">
        <v>15898152.43</v>
      </c>
      <c r="N42" s="59">
        <v>15898152.43</v>
      </c>
      <c r="O42" s="59">
        <v>12044032.369999999</v>
      </c>
      <c r="P42" s="84">
        <f t="shared" si="2"/>
        <v>0.22024137394721913</v>
      </c>
    </row>
    <row r="43" spans="1:16" ht="14.4" x14ac:dyDescent="0.2">
      <c r="A43" s="60" t="s">
        <v>20</v>
      </c>
      <c r="B43" s="60" t="s">
        <v>758</v>
      </c>
      <c r="C43" s="83" t="str">
        <f t="shared" si="1"/>
        <v>21374900 Actividades Centrales</v>
      </c>
      <c r="D43" s="60" t="s">
        <v>18</v>
      </c>
      <c r="E43" s="60" t="s">
        <v>93</v>
      </c>
      <c r="F43" s="60" t="s">
        <v>94</v>
      </c>
      <c r="G43" s="59">
        <v>802257863</v>
      </c>
      <c r="H43" s="59">
        <v>893738615</v>
      </c>
      <c r="I43" s="59">
        <v>893738615</v>
      </c>
      <c r="J43" s="59">
        <v>31197900</v>
      </c>
      <c r="K43" s="59">
        <v>190879681.40000001</v>
      </c>
      <c r="L43" s="59">
        <v>22747230.030000001</v>
      </c>
      <c r="M43" s="59">
        <v>594699792.88999999</v>
      </c>
      <c r="N43" s="59">
        <v>594699792.88999999</v>
      </c>
      <c r="O43" s="59">
        <v>54214010.68</v>
      </c>
      <c r="P43" s="84">
        <f t="shared" si="2"/>
        <v>0.66540684592664712</v>
      </c>
    </row>
    <row r="44" spans="1:16" ht="14.4" x14ac:dyDescent="0.2">
      <c r="A44" s="60" t="s">
        <v>20</v>
      </c>
      <c r="B44" s="60" t="s">
        <v>758</v>
      </c>
      <c r="C44" s="83" t="str">
        <f t="shared" si="1"/>
        <v>21374900 Actividades Centrales</v>
      </c>
      <c r="D44" s="60" t="s">
        <v>18</v>
      </c>
      <c r="E44" s="60" t="s">
        <v>95</v>
      </c>
      <c r="F44" s="60" t="s">
        <v>96</v>
      </c>
      <c r="G44" s="59">
        <v>70000000</v>
      </c>
      <c r="H44" s="59">
        <v>67221440</v>
      </c>
      <c r="I44" s="59">
        <v>67221440</v>
      </c>
      <c r="J44" s="59">
        <v>0</v>
      </c>
      <c r="K44" s="59">
        <v>13840805</v>
      </c>
      <c r="L44" s="59">
        <v>0</v>
      </c>
      <c r="M44" s="59">
        <v>53380635</v>
      </c>
      <c r="N44" s="59">
        <v>53380635</v>
      </c>
      <c r="O44" s="59">
        <v>0</v>
      </c>
      <c r="P44" s="84">
        <f t="shared" si="2"/>
        <v>0.79410133136094674</v>
      </c>
    </row>
    <row r="45" spans="1:16" ht="14.4" x14ac:dyDescent="0.2">
      <c r="A45" s="60" t="s">
        <v>20</v>
      </c>
      <c r="B45" s="60" t="s">
        <v>758</v>
      </c>
      <c r="C45" s="83" t="str">
        <f t="shared" si="1"/>
        <v>21374900 Actividades Centrales</v>
      </c>
      <c r="D45" s="60" t="s">
        <v>18</v>
      </c>
      <c r="E45" s="60" t="s">
        <v>97</v>
      </c>
      <c r="F45" s="60" t="s">
        <v>98</v>
      </c>
      <c r="G45" s="59">
        <v>83934345</v>
      </c>
      <c r="H45" s="59">
        <v>63508900</v>
      </c>
      <c r="I45" s="59">
        <v>63508900</v>
      </c>
      <c r="J45" s="59">
        <v>0</v>
      </c>
      <c r="K45" s="59">
        <v>27001474.25</v>
      </c>
      <c r="L45" s="59">
        <v>22747230.030000001</v>
      </c>
      <c r="M45" s="59">
        <v>13572521.529999999</v>
      </c>
      <c r="N45" s="59">
        <v>13572521.529999999</v>
      </c>
      <c r="O45" s="59">
        <v>187674.19</v>
      </c>
      <c r="P45" s="84">
        <f t="shared" si="2"/>
        <v>0.2137105434041528</v>
      </c>
    </row>
    <row r="46" spans="1:16" ht="14.4" x14ac:dyDescent="0.2">
      <c r="A46" s="60" t="s">
        <v>20</v>
      </c>
      <c r="B46" s="60" t="s">
        <v>758</v>
      </c>
      <c r="C46" s="83" t="str">
        <f t="shared" si="1"/>
        <v>21374900 Actividades Centrales</v>
      </c>
      <c r="D46" s="60" t="s">
        <v>18</v>
      </c>
      <c r="E46" s="60" t="s">
        <v>99</v>
      </c>
      <c r="F46" s="60" t="s">
        <v>100</v>
      </c>
      <c r="G46" s="59">
        <v>552421778</v>
      </c>
      <c r="H46" s="59">
        <v>557421778</v>
      </c>
      <c r="I46" s="59">
        <v>557421778</v>
      </c>
      <c r="J46" s="59">
        <v>0</v>
      </c>
      <c r="K46" s="59">
        <v>98070032.319999993</v>
      </c>
      <c r="L46" s="59">
        <v>0</v>
      </c>
      <c r="M46" s="59">
        <v>413967039.75</v>
      </c>
      <c r="N46" s="59">
        <v>413967039.75</v>
      </c>
      <c r="O46" s="59">
        <v>45384705.93</v>
      </c>
      <c r="P46" s="84">
        <f t="shared" si="2"/>
        <v>0.74264597489407747</v>
      </c>
    </row>
    <row r="47" spans="1:16" ht="14.4" x14ac:dyDescent="0.2">
      <c r="A47" s="60" t="s">
        <v>20</v>
      </c>
      <c r="B47" s="60" t="s">
        <v>758</v>
      </c>
      <c r="C47" s="83" t="str">
        <f t="shared" si="1"/>
        <v>21374900 Actividades Centrales</v>
      </c>
      <c r="D47" s="60" t="s">
        <v>18</v>
      </c>
      <c r="E47" s="60" t="s">
        <v>101</v>
      </c>
      <c r="F47" s="60" t="s">
        <v>102</v>
      </c>
      <c r="G47" s="59">
        <v>95901740</v>
      </c>
      <c r="H47" s="59">
        <v>205586497</v>
      </c>
      <c r="I47" s="59">
        <v>205586497</v>
      </c>
      <c r="J47" s="59">
        <v>31197900</v>
      </c>
      <c r="K47" s="59">
        <v>51967369.829999998</v>
      </c>
      <c r="L47" s="59">
        <v>0</v>
      </c>
      <c r="M47" s="59">
        <v>113779596.61</v>
      </c>
      <c r="N47" s="59">
        <v>113779596.61</v>
      </c>
      <c r="O47" s="59">
        <v>8641630.5600000005</v>
      </c>
      <c r="P47" s="84">
        <f t="shared" si="2"/>
        <v>0.55343905494921686</v>
      </c>
    </row>
    <row r="48" spans="1:16" ht="14.4" x14ac:dyDescent="0.2">
      <c r="A48" s="60" t="s">
        <v>20</v>
      </c>
      <c r="B48" s="60" t="s">
        <v>758</v>
      </c>
      <c r="C48" s="83" t="str">
        <f t="shared" si="1"/>
        <v>21374900 Actividades Centrales</v>
      </c>
      <c r="D48" s="60" t="s">
        <v>18</v>
      </c>
      <c r="E48" s="60" t="s">
        <v>103</v>
      </c>
      <c r="F48" s="60" t="s">
        <v>104</v>
      </c>
      <c r="G48" s="59">
        <v>20972600</v>
      </c>
      <c r="H48" s="59">
        <v>18277600</v>
      </c>
      <c r="I48" s="59">
        <v>18277600</v>
      </c>
      <c r="J48" s="59">
        <v>0</v>
      </c>
      <c r="K48" s="59">
        <v>4791405.7699999996</v>
      </c>
      <c r="L48" s="59">
        <v>0</v>
      </c>
      <c r="M48" s="59">
        <v>12354114.359999999</v>
      </c>
      <c r="N48" s="59">
        <v>12354114.359999999</v>
      </c>
      <c r="O48" s="59">
        <v>1132079.8700000001</v>
      </c>
      <c r="P48" s="84">
        <f t="shared" si="2"/>
        <v>0.6759155665951766</v>
      </c>
    </row>
    <row r="49" spans="1:16" ht="14.4" x14ac:dyDescent="0.2">
      <c r="A49" s="60" t="s">
        <v>20</v>
      </c>
      <c r="B49" s="60" t="s">
        <v>758</v>
      </c>
      <c r="C49" s="83" t="str">
        <f t="shared" si="1"/>
        <v>21374900 Actividades Centrales</v>
      </c>
      <c r="D49" s="60" t="s">
        <v>18</v>
      </c>
      <c r="E49" s="60" t="s">
        <v>105</v>
      </c>
      <c r="F49" s="60" t="s">
        <v>106</v>
      </c>
      <c r="G49" s="59">
        <v>700000</v>
      </c>
      <c r="H49" s="59">
        <v>505000</v>
      </c>
      <c r="I49" s="59">
        <v>505000</v>
      </c>
      <c r="J49" s="59">
        <v>0</v>
      </c>
      <c r="K49" s="59">
        <v>3505.81</v>
      </c>
      <c r="L49" s="59">
        <v>0</v>
      </c>
      <c r="M49" s="59">
        <v>501494.19</v>
      </c>
      <c r="N49" s="59">
        <v>501494.19</v>
      </c>
      <c r="O49" s="59">
        <v>0</v>
      </c>
      <c r="P49" s="84">
        <f t="shared" si="2"/>
        <v>0.993057801980198</v>
      </c>
    </row>
    <row r="50" spans="1:16" ht="14.4" x14ac:dyDescent="0.2">
      <c r="A50" s="60" t="s">
        <v>20</v>
      </c>
      <c r="B50" s="60" t="s">
        <v>758</v>
      </c>
      <c r="C50" s="83" t="str">
        <f t="shared" si="1"/>
        <v>21374900 Actividades Centrales</v>
      </c>
      <c r="D50" s="60" t="s">
        <v>18</v>
      </c>
      <c r="E50" s="60" t="s">
        <v>107</v>
      </c>
      <c r="F50" s="60" t="s">
        <v>108</v>
      </c>
      <c r="G50" s="59">
        <v>14272600</v>
      </c>
      <c r="H50" s="59">
        <v>13372600</v>
      </c>
      <c r="I50" s="59">
        <v>13372600</v>
      </c>
      <c r="J50" s="59">
        <v>0</v>
      </c>
      <c r="K50" s="59">
        <v>2715000</v>
      </c>
      <c r="L50" s="59">
        <v>0</v>
      </c>
      <c r="M50" s="59">
        <v>10657600</v>
      </c>
      <c r="N50" s="59">
        <v>10657600</v>
      </c>
      <c r="O50" s="59">
        <v>0</v>
      </c>
      <c r="P50" s="84">
        <f t="shared" si="2"/>
        <v>0.79697291476601406</v>
      </c>
    </row>
    <row r="51" spans="1:16" ht="14.4" x14ac:dyDescent="0.2">
      <c r="A51" s="60" t="s">
        <v>20</v>
      </c>
      <c r="B51" s="60" t="s">
        <v>758</v>
      </c>
      <c r="C51" s="83" t="str">
        <f t="shared" si="1"/>
        <v>21374900 Actividades Centrales</v>
      </c>
      <c r="D51" s="60" t="s">
        <v>18</v>
      </c>
      <c r="E51" s="60" t="s">
        <v>501</v>
      </c>
      <c r="F51" s="60" t="s">
        <v>502</v>
      </c>
      <c r="G51" s="59">
        <v>3000000</v>
      </c>
      <c r="H51" s="59">
        <v>2200000</v>
      </c>
      <c r="I51" s="59">
        <v>2200000</v>
      </c>
      <c r="J51" s="59">
        <v>0</v>
      </c>
      <c r="K51" s="59">
        <v>888403.7</v>
      </c>
      <c r="L51" s="59">
        <v>0</v>
      </c>
      <c r="M51" s="59">
        <v>462268.3</v>
      </c>
      <c r="N51" s="59">
        <v>462268.3</v>
      </c>
      <c r="O51" s="59">
        <v>849328</v>
      </c>
      <c r="P51" s="84">
        <f t="shared" si="2"/>
        <v>0.21012195454545454</v>
      </c>
    </row>
    <row r="52" spans="1:16" ht="14.4" x14ac:dyDescent="0.2">
      <c r="A52" s="60" t="s">
        <v>20</v>
      </c>
      <c r="B52" s="60" t="s">
        <v>758</v>
      </c>
      <c r="C52" s="83" t="str">
        <f t="shared" si="1"/>
        <v>21374900 Actividades Centrales</v>
      </c>
      <c r="D52" s="60" t="s">
        <v>18</v>
      </c>
      <c r="E52" s="60" t="s">
        <v>503</v>
      </c>
      <c r="F52" s="60" t="s">
        <v>504</v>
      </c>
      <c r="G52" s="59">
        <v>3000000</v>
      </c>
      <c r="H52" s="59">
        <v>2200000</v>
      </c>
      <c r="I52" s="59">
        <v>2200000</v>
      </c>
      <c r="J52" s="59">
        <v>0</v>
      </c>
      <c r="K52" s="59">
        <v>1184496.26</v>
      </c>
      <c r="L52" s="59">
        <v>0</v>
      </c>
      <c r="M52" s="59">
        <v>732751.87</v>
      </c>
      <c r="N52" s="59">
        <v>732751.87</v>
      </c>
      <c r="O52" s="59">
        <v>282751.87</v>
      </c>
      <c r="P52" s="84">
        <f t="shared" si="2"/>
        <v>0.33306903181818182</v>
      </c>
    </row>
    <row r="53" spans="1:16" ht="14.4" x14ac:dyDescent="0.2">
      <c r="A53" s="60" t="s">
        <v>20</v>
      </c>
      <c r="B53" s="60" t="s">
        <v>758</v>
      </c>
      <c r="C53" s="83" t="str">
        <f t="shared" si="1"/>
        <v>21374900 Actividades Centrales</v>
      </c>
      <c r="D53" s="60" t="s">
        <v>18</v>
      </c>
      <c r="E53" s="60" t="s">
        <v>109</v>
      </c>
      <c r="F53" s="60" t="s">
        <v>110</v>
      </c>
      <c r="G53" s="59">
        <v>93193275</v>
      </c>
      <c r="H53" s="59">
        <v>66000000</v>
      </c>
      <c r="I53" s="59">
        <v>65830106</v>
      </c>
      <c r="J53" s="59">
        <v>0</v>
      </c>
      <c r="K53" s="59">
        <v>0</v>
      </c>
      <c r="L53" s="59">
        <v>0</v>
      </c>
      <c r="M53" s="59">
        <v>65328604.009999998</v>
      </c>
      <c r="N53" s="59">
        <v>58588947.009999998</v>
      </c>
      <c r="O53" s="59">
        <v>671395.99</v>
      </c>
      <c r="P53" s="84">
        <f t="shared" si="2"/>
        <v>0.98982733348484842</v>
      </c>
    </row>
    <row r="54" spans="1:16" ht="14.4" x14ac:dyDescent="0.2">
      <c r="A54" s="60" t="s">
        <v>20</v>
      </c>
      <c r="B54" s="60" t="s">
        <v>758</v>
      </c>
      <c r="C54" s="83" t="str">
        <f t="shared" si="1"/>
        <v>21374900 Actividades Centrales</v>
      </c>
      <c r="D54" s="60" t="s">
        <v>18</v>
      </c>
      <c r="E54" s="60" t="s">
        <v>111</v>
      </c>
      <c r="F54" s="60" t="s">
        <v>112</v>
      </c>
      <c r="G54" s="59">
        <v>93193275</v>
      </c>
      <c r="H54" s="59">
        <v>66000000</v>
      </c>
      <c r="I54" s="59">
        <v>65830106</v>
      </c>
      <c r="J54" s="59">
        <v>0</v>
      </c>
      <c r="K54" s="59">
        <v>0</v>
      </c>
      <c r="L54" s="59">
        <v>0</v>
      </c>
      <c r="M54" s="59">
        <v>65328604.009999998</v>
      </c>
      <c r="N54" s="59">
        <v>58588947.009999998</v>
      </c>
      <c r="O54" s="59">
        <v>671395.99</v>
      </c>
      <c r="P54" s="84">
        <f t="shared" si="2"/>
        <v>0.98982733348484842</v>
      </c>
    </row>
    <row r="55" spans="1:16" ht="14.4" x14ac:dyDescent="0.2">
      <c r="A55" s="60" t="s">
        <v>20</v>
      </c>
      <c r="B55" s="60" t="s">
        <v>758</v>
      </c>
      <c r="C55" s="83" t="str">
        <f t="shared" si="1"/>
        <v>21374900 Actividades Centrales</v>
      </c>
      <c r="D55" s="60" t="s">
        <v>18</v>
      </c>
      <c r="E55" s="60" t="s">
        <v>113</v>
      </c>
      <c r="F55" s="60" t="s">
        <v>114</v>
      </c>
      <c r="G55" s="59">
        <v>7000000</v>
      </c>
      <c r="H55" s="59">
        <v>6700000</v>
      </c>
      <c r="I55" s="59">
        <v>6435890</v>
      </c>
      <c r="J55" s="59">
        <v>0</v>
      </c>
      <c r="K55" s="59">
        <v>358249</v>
      </c>
      <c r="L55" s="59">
        <v>266730</v>
      </c>
      <c r="M55" s="59">
        <v>5060910.3</v>
      </c>
      <c r="N55" s="59">
        <v>1072710.3</v>
      </c>
      <c r="O55" s="59">
        <v>1014110.7</v>
      </c>
      <c r="P55" s="84">
        <f t="shared" si="2"/>
        <v>0.75535974626865665</v>
      </c>
    </row>
    <row r="56" spans="1:16" ht="14.4" x14ac:dyDescent="0.2">
      <c r="A56" s="60" t="s">
        <v>20</v>
      </c>
      <c r="B56" s="60" t="s">
        <v>758</v>
      </c>
      <c r="C56" s="83" t="str">
        <f t="shared" si="1"/>
        <v>21374900 Actividades Centrales</v>
      </c>
      <c r="D56" s="60" t="s">
        <v>18</v>
      </c>
      <c r="E56" s="60" t="s">
        <v>115</v>
      </c>
      <c r="F56" s="60" t="s">
        <v>116</v>
      </c>
      <c r="G56" s="59">
        <v>5500000</v>
      </c>
      <c r="H56" s="59">
        <v>5500000</v>
      </c>
      <c r="I56" s="59">
        <v>5235890</v>
      </c>
      <c r="J56" s="59">
        <v>0</v>
      </c>
      <c r="K56" s="59">
        <v>212160</v>
      </c>
      <c r="L56" s="59">
        <v>266730</v>
      </c>
      <c r="M56" s="59">
        <v>4756999.3</v>
      </c>
      <c r="N56" s="59">
        <v>768799.3</v>
      </c>
      <c r="O56" s="59">
        <v>264110.7</v>
      </c>
      <c r="P56" s="84">
        <f t="shared" si="2"/>
        <v>0.8649089636363636</v>
      </c>
    </row>
    <row r="57" spans="1:16" ht="14.4" x14ac:dyDescent="0.2">
      <c r="A57" s="60" t="s">
        <v>20</v>
      </c>
      <c r="B57" s="60" t="s">
        <v>758</v>
      </c>
      <c r="C57" s="83" t="str">
        <f t="shared" si="1"/>
        <v>21374900 Actividades Centrales</v>
      </c>
      <c r="D57" s="60" t="s">
        <v>18</v>
      </c>
      <c r="E57" s="60" t="s">
        <v>119</v>
      </c>
      <c r="F57" s="60" t="s">
        <v>120</v>
      </c>
      <c r="G57" s="59">
        <v>1500000</v>
      </c>
      <c r="H57" s="59">
        <v>1200000</v>
      </c>
      <c r="I57" s="59">
        <v>1200000</v>
      </c>
      <c r="J57" s="59">
        <v>0</v>
      </c>
      <c r="K57" s="59">
        <v>146089</v>
      </c>
      <c r="L57" s="59">
        <v>0</v>
      </c>
      <c r="M57" s="59">
        <v>303911</v>
      </c>
      <c r="N57" s="59">
        <v>303911</v>
      </c>
      <c r="O57" s="59">
        <v>750000</v>
      </c>
      <c r="P57" s="84">
        <f t="shared" si="2"/>
        <v>0.25325916666666665</v>
      </c>
    </row>
    <row r="58" spans="1:16" ht="14.4" x14ac:dyDescent="0.2">
      <c r="A58" s="60" t="s">
        <v>20</v>
      </c>
      <c r="B58" s="60" t="s">
        <v>758</v>
      </c>
      <c r="C58" s="83" t="str">
        <f t="shared" si="1"/>
        <v>21374900 Actividades Centrales</v>
      </c>
      <c r="D58" s="60" t="s">
        <v>18</v>
      </c>
      <c r="E58" s="60" t="s">
        <v>121</v>
      </c>
      <c r="F58" s="60" t="s">
        <v>122</v>
      </c>
      <c r="G58" s="59">
        <v>244104965</v>
      </c>
      <c r="H58" s="59">
        <v>298970536</v>
      </c>
      <c r="I58" s="59">
        <v>298970536</v>
      </c>
      <c r="J58" s="59">
        <v>59890001.009999998</v>
      </c>
      <c r="K58" s="59">
        <v>19185407.850000001</v>
      </c>
      <c r="L58" s="59">
        <v>26566940.260000002</v>
      </c>
      <c r="M58" s="59">
        <v>157351358.24000001</v>
      </c>
      <c r="N58" s="59">
        <v>157280085.37</v>
      </c>
      <c r="O58" s="59">
        <v>35976828.640000001</v>
      </c>
      <c r="P58" s="84">
        <f t="shared" si="2"/>
        <v>0.52631058680645382</v>
      </c>
    </row>
    <row r="59" spans="1:16" ht="14.4" x14ac:dyDescent="0.2">
      <c r="A59" s="60" t="s">
        <v>20</v>
      </c>
      <c r="B59" s="60" t="s">
        <v>758</v>
      </c>
      <c r="C59" s="83" t="str">
        <f t="shared" si="1"/>
        <v>21374900 Actividades Centrales</v>
      </c>
      <c r="D59" s="60" t="s">
        <v>18</v>
      </c>
      <c r="E59" s="60" t="s">
        <v>123</v>
      </c>
      <c r="F59" s="60" t="s">
        <v>124</v>
      </c>
      <c r="G59" s="59">
        <v>104872666</v>
      </c>
      <c r="H59" s="59">
        <v>168453642</v>
      </c>
      <c r="I59" s="59">
        <v>168453642</v>
      </c>
      <c r="J59" s="59">
        <v>0</v>
      </c>
      <c r="K59" s="59">
        <v>8908870.0800000001</v>
      </c>
      <c r="L59" s="59">
        <v>919097.11</v>
      </c>
      <c r="M59" s="59">
        <v>140361144</v>
      </c>
      <c r="N59" s="59">
        <v>140361144</v>
      </c>
      <c r="O59" s="59">
        <v>18264530.809999999</v>
      </c>
      <c r="P59" s="84">
        <f t="shared" si="2"/>
        <v>0.83323306242319173</v>
      </c>
    </row>
    <row r="60" spans="1:16" ht="14.4" x14ac:dyDescent="0.2">
      <c r="A60" s="60" t="s">
        <v>20</v>
      </c>
      <c r="B60" s="60" t="s">
        <v>758</v>
      </c>
      <c r="C60" s="83" t="str">
        <f t="shared" si="1"/>
        <v>21374900 Actividades Centrales</v>
      </c>
      <c r="D60" s="60" t="s">
        <v>18</v>
      </c>
      <c r="E60" s="60" t="s">
        <v>127</v>
      </c>
      <c r="F60" s="60" t="s">
        <v>128</v>
      </c>
      <c r="G60" s="59">
        <v>2826761</v>
      </c>
      <c r="H60" s="59">
        <v>733456</v>
      </c>
      <c r="I60" s="59">
        <v>733456</v>
      </c>
      <c r="J60" s="59">
        <v>0</v>
      </c>
      <c r="K60" s="59">
        <v>550091.86</v>
      </c>
      <c r="L60" s="59">
        <v>0</v>
      </c>
      <c r="M60" s="59">
        <v>183363.97</v>
      </c>
      <c r="N60" s="59">
        <v>183363.97</v>
      </c>
      <c r="O60" s="59">
        <v>0.17</v>
      </c>
      <c r="P60" s="84">
        <f t="shared" si="2"/>
        <v>0.24999995909775091</v>
      </c>
    </row>
    <row r="61" spans="1:16" ht="14.4" x14ac:dyDescent="0.2">
      <c r="A61" s="60" t="s">
        <v>20</v>
      </c>
      <c r="B61" s="60" t="s">
        <v>758</v>
      </c>
      <c r="C61" s="83" t="str">
        <f t="shared" si="1"/>
        <v>21374900 Actividades Centrales</v>
      </c>
      <c r="D61" s="60" t="s">
        <v>18</v>
      </c>
      <c r="E61" s="60" t="s">
        <v>129</v>
      </c>
      <c r="F61" s="60" t="s">
        <v>130</v>
      </c>
      <c r="G61" s="59">
        <v>8400000</v>
      </c>
      <c r="H61" s="59">
        <v>8400000</v>
      </c>
      <c r="I61" s="59">
        <v>8400000</v>
      </c>
      <c r="J61" s="59">
        <v>1</v>
      </c>
      <c r="K61" s="59">
        <v>1672594.64</v>
      </c>
      <c r="L61" s="59">
        <v>0</v>
      </c>
      <c r="M61" s="59">
        <v>6325081.7000000002</v>
      </c>
      <c r="N61" s="59">
        <v>6253808.8300000001</v>
      </c>
      <c r="O61" s="59">
        <v>402322.66</v>
      </c>
      <c r="P61" s="84">
        <f t="shared" si="2"/>
        <v>0.7529859166666667</v>
      </c>
    </row>
    <row r="62" spans="1:16" ht="14.4" x14ac:dyDescent="0.2">
      <c r="A62" s="60" t="s">
        <v>20</v>
      </c>
      <c r="B62" s="60" t="s">
        <v>758</v>
      </c>
      <c r="C62" s="83" t="str">
        <f t="shared" si="1"/>
        <v>21374900 Actividades Centrales</v>
      </c>
      <c r="D62" s="60" t="s">
        <v>18</v>
      </c>
      <c r="E62" s="60" t="s">
        <v>131</v>
      </c>
      <c r="F62" s="60" t="s">
        <v>132</v>
      </c>
      <c r="G62" s="59">
        <v>12000000</v>
      </c>
      <c r="H62" s="59">
        <v>678000</v>
      </c>
      <c r="I62" s="59">
        <v>678000</v>
      </c>
      <c r="J62" s="59">
        <v>0</v>
      </c>
      <c r="K62" s="59">
        <v>0</v>
      </c>
      <c r="L62" s="59">
        <v>0</v>
      </c>
      <c r="M62" s="59">
        <v>678000</v>
      </c>
      <c r="N62" s="59">
        <v>678000</v>
      </c>
      <c r="O62" s="59">
        <v>0</v>
      </c>
      <c r="P62" s="84">
        <f t="shared" si="2"/>
        <v>1</v>
      </c>
    </row>
    <row r="63" spans="1:16" ht="14.4" x14ac:dyDescent="0.2">
      <c r="A63" s="60" t="s">
        <v>20</v>
      </c>
      <c r="B63" s="60" t="s">
        <v>758</v>
      </c>
      <c r="C63" s="83" t="str">
        <f t="shared" si="1"/>
        <v>21374900 Actividades Centrales</v>
      </c>
      <c r="D63" s="60" t="s">
        <v>18</v>
      </c>
      <c r="E63" s="60" t="s">
        <v>133</v>
      </c>
      <c r="F63" s="60" t="s">
        <v>134</v>
      </c>
      <c r="G63" s="59">
        <v>1644707</v>
      </c>
      <c r="H63" s="59">
        <v>3644707</v>
      </c>
      <c r="I63" s="59">
        <v>3644707</v>
      </c>
      <c r="J63" s="59">
        <v>0</v>
      </c>
      <c r="K63" s="59">
        <v>498423.05</v>
      </c>
      <c r="L63" s="59">
        <v>0</v>
      </c>
      <c r="M63" s="59">
        <v>1602357.5</v>
      </c>
      <c r="N63" s="59">
        <v>1602357.5</v>
      </c>
      <c r="O63" s="59">
        <v>1543926.45</v>
      </c>
      <c r="P63" s="84">
        <f t="shared" si="2"/>
        <v>0.43963959242814304</v>
      </c>
    </row>
    <row r="64" spans="1:16" ht="14.4" x14ac:dyDescent="0.2">
      <c r="A64" s="60" t="s">
        <v>20</v>
      </c>
      <c r="B64" s="60" t="s">
        <v>758</v>
      </c>
      <c r="C64" s="83" t="str">
        <f t="shared" si="1"/>
        <v>21374900 Actividades Centrales</v>
      </c>
      <c r="D64" s="60" t="s">
        <v>18</v>
      </c>
      <c r="E64" s="60" t="s">
        <v>135</v>
      </c>
      <c r="F64" s="60" t="s">
        <v>136</v>
      </c>
      <c r="G64" s="59">
        <v>113458775</v>
      </c>
      <c r="H64" s="59">
        <v>116458675</v>
      </c>
      <c r="I64" s="59">
        <v>116458675</v>
      </c>
      <c r="J64" s="59">
        <v>59890000.009999998</v>
      </c>
      <c r="K64" s="59">
        <v>7555428.2199999997</v>
      </c>
      <c r="L64" s="59">
        <v>25647843.149999999</v>
      </c>
      <c r="M64" s="59">
        <v>7629179.0700000003</v>
      </c>
      <c r="N64" s="59">
        <v>7629179.0700000003</v>
      </c>
      <c r="O64" s="59">
        <v>15736224.550000001</v>
      </c>
      <c r="P64" s="84">
        <f t="shared" si="2"/>
        <v>6.5509753309489396E-2</v>
      </c>
    </row>
    <row r="65" spans="1:16" ht="14.4" x14ac:dyDescent="0.2">
      <c r="A65" s="60" t="s">
        <v>20</v>
      </c>
      <c r="B65" s="60" t="s">
        <v>758</v>
      </c>
      <c r="C65" s="83" t="str">
        <f t="shared" si="1"/>
        <v>21374900 Actividades Centrales</v>
      </c>
      <c r="D65" s="60" t="s">
        <v>18</v>
      </c>
      <c r="E65" s="60" t="s">
        <v>137</v>
      </c>
      <c r="F65" s="60" t="s">
        <v>138</v>
      </c>
      <c r="G65" s="59">
        <v>902056</v>
      </c>
      <c r="H65" s="59">
        <v>602056</v>
      </c>
      <c r="I65" s="59">
        <v>602056</v>
      </c>
      <c r="J65" s="59">
        <v>0</v>
      </c>
      <c r="K65" s="59">
        <v>0</v>
      </c>
      <c r="L65" s="59">
        <v>0</v>
      </c>
      <c r="M65" s="59">
        <v>572232</v>
      </c>
      <c r="N65" s="59">
        <v>572232</v>
      </c>
      <c r="O65" s="59">
        <v>29824</v>
      </c>
      <c r="P65" s="84">
        <f t="shared" si="2"/>
        <v>0.950463079846393</v>
      </c>
    </row>
    <row r="66" spans="1:16" ht="14.4" x14ac:dyDescent="0.2">
      <c r="A66" s="60" t="s">
        <v>20</v>
      </c>
      <c r="B66" s="60" t="s">
        <v>758</v>
      </c>
      <c r="C66" s="83" t="str">
        <f t="shared" si="1"/>
        <v>21374900 Actividades Centrales</v>
      </c>
      <c r="D66" s="60" t="s">
        <v>18</v>
      </c>
      <c r="E66" s="60" t="s">
        <v>139</v>
      </c>
      <c r="F66" s="60" t="s">
        <v>140</v>
      </c>
      <c r="G66" s="59">
        <v>600000</v>
      </c>
      <c r="H66" s="59">
        <v>410952</v>
      </c>
      <c r="I66" s="59">
        <v>410952</v>
      </c>
      <c r="J66" s="59">
        <v>0</v>
      </c>
      <c r="K66" s="59">
        <v>0</v>
      </c>
      <c r="L66" s="59">
        <v>0</v>
      </c>
      <c r="M66" s="59">
        <v>410458</v>
      </c>
      <c r="N66" s="59">
        <v>410458</v>
      </c>
      <c r="O66" s="59">
        <v>494</v>
      </c>
      <c r="P66" s="84">
        <f t="shared" si="2"/>
        <v>0.99879791313827404</v>
      </c>
    </row>
    <row r="67" spans="1:16" ht="14.4" x14ac:dyDescent="0.2">
      <c r="A67" s="60" t="s">
        <v>20</v>
      </c>
      <c r="B67" s="60" t="s">
        <v>758</v>
      </c>
      <c r="C67" s="83" t="str">
        <f t="shared" si="1"/>
        <v>21374900 Actividades Centrales</v>
      </c>
      <c r="D67" s="60" t="s">
        <v>18</v>
      </c>
      <c r="E67" s="60" t="s">
        <v>143</v>
      </c>
      <c r="F67" s="60" t="s">
        <v>144</v>
      </c>
      <c r="G67" s="59">
        <v>600000</v>
      </c>
      <c r="H67" s="59">
        <v>410952</v>
      </c>
      <c r="I67" s="59">
        <v>410952</v>
      </c>
      <c r="J67" s="59">
        <v>0</v>
      </c>
      <c r="K67" s="59">
        <v>0</v>
      </c>
      <c r="L67" s="59">
        <v>0</v>
      </c>
      <c r="M67" s="59">
        <v>410458</v>
      </c>
      <c r="N67" s="59">
        <v>410458</v>
      </c>
      <c r="O67" s="59">
        <v>494</v>
      </c>
      <c r="P67" s="84">
        <f t="shared" si="2"/>
        <v>0.99879791313827404</v>
      </c>
    </row>
    <row r="68" spans="1:16" ht="14.4" x14ac:dyDescent="0.2">
      <c r="A68" s="60" t="s">
        <v>20</v>
      </c>
      <c r="B68" s="60" t="s">
        <v>758</v>
      </c>
      <c r="C68" s="83" t="str">
        <f t="shared" si="1"/>
        <v>21374900 Actividades Centrales</v>
      </c>
      <c r="D68" s="60" t="s">
        <v>18</v>
      </c>
      <c r="E68" s="60" t="s">
        <v>145</v>
      </c>
      <c r="F68" s="60" t="s">
        <v>146</v>
      </c>
      <c r="G68" s="59">
        <v>1200000</v>
      </c>
      <c r="H68" s="59">
        <v>150000</v>
      </c>
      <c r="I68" s="59">
        <v>150000</v>
      </c>
      <c r="J68" s="59">
        <v>0</v>
      </c>
      <c r="K68" s="59">
        <v>0</v>
      </c>
      <c r="L68" s="59">
        <v>0</v>
      </c>
      <c r="M68" s="59">
        <v>150000</v>
      </c>
      <c r="N68" s="59">
        <v>150000</v>
      </c>
      <c r="O68" s="59">
        <v>0</v>
      </c>
      <c r="P68" s="84">
        <f t="shared" si="2"/>
        <v>1</v>
      </c>
    </row>
    <row r="69" spans="1:16" ht="14.4" x14ac:dyDescent="0.2">
      <c r="A69" s="60" t="s">
        <v>20</v>
      </c>
      <c r="B69" s="60" t="s">
        <v>758</v>
      </c>
      <c r="C69" s="83" t="str">
        <f t="shared" si="1"/>
        <v>21374900 Actividades Centrales</v>
      </c>
      <c r="D69" s="60" t="s">
        <v>18</v>
      </c>
      <c r="E69" s="60" t="s">
        <v>147</v>
      </c>
      <c r="F69" s="60" t="s">
        <v>148</v>
      </c>
      <c r="G69" s="59">
        <v>1200000</v>
      </c>
      <c r="H69" s="59">
        <v>150000</v>
      </c>
      <c r="I69" s="59">
        <v>150000</v>
      </c>
      <c r="J69" s="59">
        <v>0</v>
      </c>
      <c r="K69" s="59">
        <v>0</v>
      </c>
      <c r="L69" s="59">
        <v>0</v>
      </c>
      <c r="M69" s="59">
        <v>150000</v>
      </c>
      <c r="N69" s="59">
        <v>150000</v>
      </c>
      <c r="O69" s="59">
        <v>0</v>
      </c>
      <c r="P69" s="84">
        <f t="shared" si="2"/>
        <v>1</v>
      </c>
    </row>
    <row r="70" spans="1:16" ht="14.4" x14ac:dyDescent="0.2">
      <c r="A70" s="60" t="s">
        <v>20</v>
      </c>
      <c r="B70" s="60" t="s">
        <v>758</v>
      </c>
      <c r="C70" s="83" t="str">
        <f t="shared" si="1"/>
        <v>21374900 Actividades Centrales</v>
      </c>
      <c r="D70" s="60" t="s">
        <v>18</v>
      </c>
      <c r="E70" s="60" t="s">
        <v>151</v>
      </c>
      <c r="F70" s="60" t="s">
        <v>152</v>
      </c>
      <c r="G70" s="59">
        <v>58280000</v>
      </c>
      <c r="H70" s="59">
        <v>21890493.949999999</v>
      </c>
      <c r="I70" s="59">
        <v>20743681.949999999</v>
      </c>
      <c r="J70" s="59">
        <v>1000</v>
      </c>
      <c r="K70" s="59">
        <v>6063033.5800000001</v>
      </c>
      <c r="L70" s="59">
        <v>0</v>
      </c>
      <c r="M70" s="59">
        <v>13199227.560000001</v>
      </c>
      <c r="N70" s="59">
        <v>12334129.68</v>
      </c>
      <c r="O70" s="59">
        <v>2627232.81</v>
      </c>
      <c r="P70" s="84">
        <f t="shared" si="2"/>
        <v>0.60296618203994434</v>
      </c>
    </row>
    <row r="71" spans="1:16" ht="14.4" x14ac:dyDescent="0.2">
      <c r="A71" s="60" t="s">
        <v>20</v>
      </c>
      <c r="B71" s="60" t="s">
        <v>758</v>
      </c>
      <c r="C71" s="83" t="str">
        <f t="shared" ref="C71:C134" si="3">+CONCATENATE(A71," ",B71)</f>
        <v>21374900 Actividades Centrales</v>
      </c>
      <c r="D71" s="60" t="s">
        <v>18</v>
      </c>
      <c r="E71" s="60" t="s">
        <v>153</v>
      </c>
      <c r="F71" s="60" t="s">
        <v>154</v>
      </c>
      <c r="G71" s="59">
        <v>29250000</v>
      </c>
      <c r="H71" s="59">
        <v>16221325.949999999</v>
      </c>
      <c r="I71" s="59">
        <v>15601468.949999999</v>
      </c>
      <c r="J71" s="59">
        <v>0</v>
      </c>
      <c r="K71" s="59">
        <v>5994494.2400000002</v>
      </c>
      <c r="L71" s="59">
        <v>0</v>
      </c>
      <c r="M71" s="59">
        <v>9279231.8900000006</v>
      </c>
      <c r="N71" s="59">
        <v>9215389.8900000006</v>
      </c>
      <c r="O71" s="59">
        <v>947599.82</v>
      </c>
      <c r="P71" s="84">
        <f t="shared" ref="P71:P134" si="4">+IFERROR(M71/H71,0)</f>
        <v>0.57203905023559443</v>
      </c>
    </row>
    <row r="72" spans="1:16" ht="14.4" x14ac:dyDescent="0.2">
      <c r="A72" s="60" t="s">
        <v>20</v>
      </c>
      <c r="B72" s="60" t="s">
        <v>758</v>
      </c>
      <c r="C72" s="83" t="str">
        <f t="shared" si="3"/>
        <v>21374900 Actividades Centrales</v>
      </c>
      <c r="D72" s="60" t="s">
        <v>18</v>
      </c>
      <c r="E72" s="60" t="s">
        <v>155</v>
      </c>
      <c r="F72" s="60" t="s">
        <v>156</v>
      </c>
      <c r="G72" s="59">
        <v>15000000</v>
      </c>
      <c r="H72" s="59">
        <v>8500000</v>
      </c>
      <c r="I72" s="59">
        <v>8500000</v>
      </c>
      <c r="J72" s="59">
        <v>0</v>
      </c>
      <c r="K72" s="59">
        <v>630971</v>
      </c>
      <c r="L72" s="59">
        <v>0</v>
      </c>
      <c r="M72" s="59">
        <v>7869029</v>
      </c>
      <c r="N72" s="59">
        <v>7869029</v>
      </c>
      <c r="O72" s="59">
        <v>0</v>
      </c>
      <c r="P72" s="84">
        <f t="shared" si="4"/>
        <v>0.9257681176470588</v>
      </c>
    </row>
    <row r="73" spans="1:16" ht="14.4" x14ac:dyDescent="0.2">
      <c r="A73" s="60" t="s">
        <v>20</v>
      </c>
      <c r="B73" s="60" t="s">
        <v>758</v>
      </c>
      <c r="C73" s="83" t="str">
        <f t="shared" si="3"/>
        <v>21374900 Actividades Centrales</v>
      </c>
      <c r="D73" s="60" t="s">
        <v>18</v>
      </c>
      <c r="E73" s="60" t="s">
        <v>157</v>
      </c>
      <c r="F73" s="60" t="s">
        <v>158</v>
      </c>
      <c r="G73" s="59">
        <v>3500000</v>
      </c>
      <c r="H73" s="59">
        <v>500000</v>
      </c>
      <c r="I73" s="59">
        <v>391584</v>
      </c>
      <c r="J73" s="59">
        <v>0</v>
      </c>
      <c r="K73" s="59">
        <v>0</v>
      </c>
      <c r="L73" s="59">
        <v>0</v>
      </c>
      <c r="M73" s="59">
        <v>63842</v>
      </c>
      <c r="N73" s="59">
        <v>0</v>
      </c>
      <c r="O73" s="59">
        <v>436158</v>
      </c>
      <c r="P73" s="84">
        <f t="shared" si="4"/>
        <v>0.12768399999999999</v>
      </c>
    </row>
    <row r="74" spans="1:16" ht="14.4" x14ac:dyDescent="0.2">
      <c r="A74" s="60" t="s">
        <v>20</v>
      </c>
      <c r="B74" s="60" t="s">
        <v>758</v>
      </c>
      <c r="C74" s="83" t="str">
        <f t="shared" si="3"/>
        <v>21374900 Actividades Centrales</v>
      </c>
      <c r="D74" s="60" t="s">
        <v>18</v>
      </c>
      <c r="E74" s="60" t="s">
        <v>159</v>
      </c>
      <c r="F74" s="60" t="s">
        <v>160</v>
      </c>
      <c r="G74" s="59">
        <v>10450000</v>
      </c>
      <c r="H74" s="59">
        <v>7221325.9500000002</v>
      </c>
      <c r="I74" s="59">
        <v>6709884.9500000002</v>
      </c>
      <c r="J74" s="59">
        <v>0</v>
      </c>
      <c r="K74" s="59">
        <v>5363523.24</v>
      </c>
      <c r="L74" s="59">
        <v>0</v>
      </c>
      <c r="M74" s="59">
        <v>1346360.89</v>
      </c>
      <c r="N74" s="59">
        <v>1346360.89</v>
      </c>
      <c r="O74" s="59">
        <v>511441.82</v>
      </c>
      <c r="P74" s="84">
        <f t="shared" si="4"/>
        <v>0.18644233750451325</v>
      </c>
    </row>
    <row r="75" spans="1:16" ht="14.4" x14ac:dyDescent="0.2">
      <c r="A75" s="60" t="s">
        <v>20</v>
      </c>
      <c r="B75" s="60" t="s">
        <v>758</v>
      </c>
      <c r="C75" s="83" t="str">
        <f t="shared" si="3"/>
        <v>21374900 Actividades Centrales</v>
      </c>
      <c r="D75" s="60" t="s">
        <v>18</v>
      </c>
      <c r="E75" s="60" t="s">
        <v>161</v>
      </c>
      <c r="F75" s="60" t="s">
        <v>162</v>
      </c>
      <c r="G75" s="59">
        <v>300000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84">
        <f t="shared" si="4"/>
        <v>0</v>
      </c>
    </row>
    <row r="76" spans="1:16" ht="14.4" x14ac:dyDescent="0.2">
      <c r="A76" s="60" t="s">
        <v>20</v>
      </c>
      <c r="B76" s="60" t="s">
        <v>758</v>
      </c>
      <c r="C76" s="83" t="str">
        <f t="shared" si="3"/>
        <v>21374900 Actividades Centrales</v>
      </c>
      <c r="D76" s="60" t="s">
        <v>18</v>
      </c>
      <c r="E76" s="60" t="s">
        <v>163</v>
      </c>
      <c r="F76" s="60" t="s">
        <v>164</v>
      </c>
      <c r="G76" s="59">
        <v>1500000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84">
        <f t="shared" si="4"/>
        <v>0</v>
      </c>
    </row>
    <row r="77" spans="1:16" ht="14.4" x14ac:dyDescent="0.2">
      <c r="A77" s="60" t="s">
        <v>20</v>
      </c>
      <c r="B77" s="60" t="s">
        <v>758</v>
      </c>
      <c r="C77" s="83" t="str">
        <f t="shared" si="3"/>
        <v>21374900 Actividades Centrales</v>
      </c>
      <c r="D77" s="60" t="s">
        <v>18</v>
      </c>
      <c r="E77" s="60" t="s">
        <v>165</v>
      </c>
      <c r="F77" s="60" t="s">
        <v>166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84">
        <f t="shared" si="4"/>
        <v>0</v>
      </c>
    </row>
    <row r="78" spans="1:16" ht="14.4" x14ac:dyDescent="0.2">
      <c r="A78" s="60" t="s">
        <v>20</v>
      </c>
      <c r="B78" s="60" t="s">
        <v>758</v>
      </c>
      <c r="C78" s="83" t="str">
        <f t="shared" si="3"/>
        <v>21374900 Actividades Centrales</v>
      </c>
      <c r="D78" s="60" t="s">
        <v>18</v>
      </c>
      <c r="E78" s="60" t="s">
        <v>167</v>
      </c>
      <c r="F78" s="60" t="s">
        <v>168</v>
      </c>
      <c r="G78" s="59">
        <v>1500000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84">
        <f t="shared" si="4"/>
        <v>0</v>
      </c>
    </row>
    <row r="79" spans="1:16" ht="14.4" x14ac:dyDescent="0.2">
      <c r="A79" s="60" t="s">
        <v>20</v>
      </c>
      <c r="B79" s="60" t="s">
        <v>758</v>
      </c>
      <c r="C79" s="83" t="str">
        <f t="shared" si="3"/>
        <v>21374900 Actividades Centrales</v>
      </c>
      <c r="D79" s="60" t="s">
        <v>18</v>
      </c>
      <c r="E79" s="60" t="s">
        <v>169</v>
      </c>
      <c r="F79" s="60" t="s">
        <v>170</v>
      </c>
      <c r="G79" s="59">
        <v>4780000</v>
      </c>
      <c r="H79" s="59">
        <v>139000</v>
      </c>
      <c r="I79" s="59">
        <v>116210</v>
      </c>
      <c r="J79" s="59">
        <v>1000</v>
      </c>
      <c r="K79" s="59">
        <v>46000</v>
      </c>
      <c r="L79" s="59">
        <v>0</v>
      </c>
      <c r="M79" s="59">
        <v>69155.039999999994</v>
      </c>
      <c r="N79" s="59">
        <v>49945.04</v>
      </c>
      <c r="O79" s="59">
        <v>22844.959999999999</v>
      </c>
      <c r="P79" s="84">
        <f t="shared" si="4"/>
        <v>0.4975182733812949</v>
      </c>
    </row>
    <row r="80" spans="1:16" ht="14.4" x14ac:dyDescent="0.2">
      <c r="A80" s="60" t="s">
        <v>20</v>
      </c>
      <c r="B80" s="60" t="s">
        <v>758</v>
      </c>
      <c r="C80" s="83" t="str">
        <f t="shared" si="3"/>
        <v>21374900 Actividades Centrales</v>
      </c>
      <c r="D80" s="60" t="s">
        <v>18</v>
      </c>
      <c r="E80" s="60" t="s">
        <v>171</v>
      </c>
      <c r="F80" s="60" t="s">
        <v>172</v>
      </c>
      <c r="G80" s="59">
        <v>1000000</v>
      </c>
      <c r="H80" s="59">
        <v>50000</v>
      </c>
      <c r="I80" s="59">
        <v>27210</v>
      </c>
      <c r="J80" s="59">
        <v>0</v>
      </c>
      <c r="K80" s="59">
        <v>8000</v>
      </c>
      <c r="L80" s="59">
        <v>0</v>
      </c>
      <c r="M80" s="59">
        <v>19210</v>
      </c>
      <c r="N80" s="59">
        <v>0</v>
      </c>
      <c r="O80" s="59">
        <v>22790</v>
      </c>
      <c r="P80" s="84">
        <f t="shared" si="4"/>
        <v>0.38419999999999999</v>
      </c>
    </row>
    <row r="81" spans="1:16" ht="14.4" x14ac:dyDescent="0.2">
      <c r="A81" s="60" t="s">
        <v>20</v>
      </c>
      <c r="B81" s="60" t="s">
        <v>758</v>
      </c>
      <c r="C81" s="83" t="str">
        <f t="shared" si="3"/>
        <v>21374900 Actividades Centrales</v>
      </c>
      <c r="D81" s="60" t="s">
        <v>18</v>
      </c>
      <c r="E81" s="60" t="s">
        <v>177</v>
      </c>
      <c r="F81" s="60" t="s">
        <v>178</v>
      </c>
      <c r="G81" s="59">
        <v>3500000</v>
      </c>
      <c r="H81" s="59">
        <v>1000</v>
      </c>
      <c r="I81" s="59">
        <v>1000</v>
      </c>
      <c r="J81" s="59">
        <v>1000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84">
        <f t="shared" si="4"/>
        <v>0</v>
      </c>
    </row>
    <row r="82" spans="1:16" ht="14.4" x14ac:dyDescent="0.2">
      <c r="A82" s="60" t="s">
        <v>20</v>
      </c>
      <c r="B82" s="60" t="s">
        <v>758</v>
      </c>
      <c r="C82" s="83" t="str">
        <f t="shared" si="3"/>
        <v>21374900 Actividades Centrales</v>
      </c>
      <c r="D82" s="60" t="s">
        <v>18</v>
      </c>
      <c r="E82" s="60" t="s">
        <v>179</v>
      </c>
      <c r="F82" s="60" t="s">
        <v>180</v>
      </c>
      <c r="G82" s="59">
        <v>30000</v>
      </c>
      <c r="H82" s="59">
        <v>38000</v>
      </c>
      <c r="I82" s="59">
        <v>38000</v>
      </c>
      <c r="J82" s="59">
        <v>0</v>
      </c>
      <c r="K82" s="59">
        <v>38000</v>
      </c>
      <c r="L82" s="59">
        <v>0</v>
      </c>
      <c r="M82" s="59">
        <v>0</v>
      </c>
      <c r="N82" s="59">
        <v>0</v>
      </c>
      <c r="O82" s="59">
        <v>0</v>
      </c>
      <c r="P82" s="84">
        <f t="shared" si="4"/>
        <v>0</v>
      </c>
    </row>
    <row r="83" spans="1:16" ht="14.4" x14ac:dyDescent="0.2">
      <c r="A83" s="60" t="s">
        <v>20</v>
      </c>
      <c r="B83" s="60" t="s">
        <v>758</v>
      </c>
      <c r="C83" s="83" t="str">
        <f t="shared" si="3"/>
        <v>21374900 Actividades Centrales</v>
      </c>
      <c r="D83" s="60" t="s">
        <v>18</v>
      </c>
      <c r="E83" s="60" t="s">
        <v>181</v>
      </c>
      <c r="F83" s="60" t="s">
        <v>182</v>
      </c>
      <c r="G83" s="59">
        <v>250000</v>
      </c>
      <c r="H83" s="59">
        <v>50000</v>
      </c>
      <c r="I83" s="59">
        <v>50000</v>
      </c>
      <c r="J83" s="59">
        <v>0</v>
      </c>
      <c r="K83" s="59">
        <v>0</v>
      </c>
      <c r="L83" s="59">
        <v>0</v>
      </c>
      <c r="M83" s="59">
        <v>49945.04</v>
      </c>
      <c r="N83" s="59">
        <v>49945.04</v>
      </c>
      <c r="O83" s="59">
        <v>54.96</v>
      </c>
      <c r="P83" s="84">
        <f t="shared" si="4"/>
        <v>0.99890080000000003</v>
      </c>
    </row>
    <row r="84" spans="1:16" ht="14.4" x14ac:dyDescent="0.2">
      <c r="A84" s="60" t="s">
        <v>20</v>
      </c>
      <c r="B84" s="60" t="s">
        <v>758</v>
      </c>
      <c r="C84" s="83" t="str">
        <f t="shared" si="3"/>
        <v>21374900 Actividades Centrales</v>
      </c>
      <c r="D84" s="60" t="s">
        <v>18</v>
      </c>
      <c r="E84" s="60" t="s">
        <v>183</v>
      </c>
      <c r="F84" s="60" t="s">
        <v>184</v>
      </c>
      <c r="G84" s="59">
        <v>3250000</v>
      </c>
      <c r="H84" s="59">
        <v>1881037</v>
      </c>
      <c r="I84" s="59">
        <v>1877307</v>
      </c>
      <c r="J84" s="59">
        <v>0</v>
      </c>
      <c r="K84" s="59">
        <v>0</v>
      </c>
      <c r="L84" s="59">
        <v>0</v>
      </c>
      <c r="M84" s="59">
        <v>1877306</v>
      </c>
      <c r="N84" s="59">
        <v>1176145.52</v>
      </c>
      <c r="O84" s="59">
        <v>3731</v>
      </c>
      <c r="P84" s="84">
        <f t="shared" si="4"/>
        <v>0.99801651961125704</v>
      </c>
    </row>
    <row r="85" spans="1:16" ht="14.4" x14ac:dyDescent="0.2">
      <c r="A85" s="60" t="s">
        <v>20</v>
      </c>
      <c r="B85" s="60" t="s">
        <v>758</v>
      </c>
      <c r="C85" s="83" t="str">
        <f t="shared" si="3"/>
        <v>21374900 Actividades Centrales</v>
      </c>
      <c r="D85" s="60" t="s">
        <v>18</v>
      </c>
      <c r="E85" s="60" t="s">
        <v>185</v>
      </c>
      <c r="F85" s="60" t="s">
        <v>186</v>
      </c>
      <c r="G85" s="59">
        <v>200000</v>
      </c>
      <c r="H85" s="59">
        <v>60000</v>
      </c>
      <c r="I85" s="59">
        <v>56270</v>
      </c>
      <c r="J85" s="59">
        <v>0</v>
      </c>
      <c r="K85" s="59">
        <v>0</v>
      </c>
      <c r="L85" s="59">
        <v>0</v>
      </c>
      <c r="M85" s="59">
        <v>56269.48</v>
      </c>
      <c r="N85" s="59">
        <v>0</v>
      </c>
      <c r="O85" s="59">
        <v>3730.52</v>
      </c>
      <c r="P85" s="84">
        <f t="shared" si="4"/>
        <v>0.93782466666666675</v>
      </c>
    </row>
    <row r="86" spans="1:16" ht="14.4" x14ac:dyDescent="0.2">
      <c r="A86" s="60" t="s">
        <v>20</v>
      </c>
      <c r="B86" s="60" t="s">
        <v>758</v>
      </c>
      <c r="C86" s="83" t="str">
        <f t="shared" si="3"/>
        <v>21374900 Actividades Centrales</v>
      </c>
      <c r="D86" s="60" t="s">
        <v>18</v>
      </c>
      <c r="E86" s="60" t="s">
        <v>187</v>
      </c>
      <c r="F86" s="60" t="s">
        <v>188</v>
      </c>
      <c r="G86" s="59">
        <v>3050000</v>
      </c>
      <c r="H86" s="59">
        <v>1821037</v>
      </c>
      <c r="I86" s="59">
        <v>1821037</v>
      </c>
      <c r="J86" s="59">
        <v>0</v>
      </c>
      <c r="K86" s="59">
        <v>0</v>
      </c>
      <c r="L86" s="59">
        <v>0</v>
      </c>
      <c r="M86" s="59">
        <v>1821036.52</v>
      </c>
      <c r="N86" s="59">
        <v>1176145.52</v>
      </c>
      <c r="O86" s="59">
        <v>0.48</v>
      </c>
      <c r="P86" s="84">
        <f t="shared" si="4"/>
        <v>0.99999973641392237</v>
      </c>
    </row>
    <row r="87" spans="1:16" ht="14.4" x14ac:dyDescent="0.2">
      <c r="A87" s="60" t="s">
        <v>20</v>
      </c>
      <c r="B87" s="60" t="s">
        <v>758</v>
      </c>
      <c r="C87" s="83" t="str">
        <f t="shared" si="3"/>
        <v>21374900 Actividades Centrales</v>
      </c>
      <c r="D87" s="60" t="s">
        <v>18</v>
      </c>
      <c r="E87" s="60" t="s">
        <v>189</v>
      </c>
      <c r="F87" s="60" t="s">
        <v>190</v>
      </c>
      <c r="G87" s="59">
        <v>19500000</v>
      </c>
      <c r="H87" s="59">
        <v>3649131</v>
      </c>
      <c r="I87" s="59">
        <v>3148696</v>
      </c>
      <c r="J87" s="59">
        <v>0</v>
      </c>
      <c r="K87" s="59">
        <v>22539.34</v>
      </c>
      <c r="L87" s="59">
        <v>0</v>
      </c>
      <c r="M87" s="59">
        <v>1973534.63</v>
      </c>
      <c r="N87" s="59">
        <v>1892649.23</v>
      </c>
      <c r="O87" s="59">
        <v>1653057.03</v>
      </c>
      <c r="P87" s="84">
        <f t="shared" si="4"/>
        <v>0.54082317954603432</v>
      </c>
    </row>
    <row r="88" spans="1:16" ht="14.4" x14ac:dyDescent="0.2">
      <c r="A88" s="60" t="s">
        <v>20</v>
      </c>
      <c r="B88" s="60" t="s">
        <v>758</v>
      </c>
      <c r="C88" s="83" t="str">
        <f t="shared" si="3"/>
        <v>21374900 Actividades Centrales</v>
      </c>
      <c r="D88" s="60" t="s">
        <v>18</v>
      </c>
      <c r="E88" s="60" t="s">
        <v>191</v>
      </c>
      <c r="F88" s="60" t="s">
        <v>192</v>
      </c>
      <c r="G88" s="59">
        <v>1300000</v>
      </c>
      <c r="H88" s="59">
        <v>500000</v>
      </c>
      <c r="I88" s="59">
        <v>500000</v>
      </c>
      <c r="J88" s="59">
        <v>0</v>
      </c>
      <c r="K88" s="59">
        <v>22539.33</v>
      </c>
      <c r="L88" s="59">
        <v>0</v>
      </c>
      <c r="M88" s="59">
        <v>119554.01</v>
      </c>
      <c r="N88" s="59">
        <v>119554.01</v>
      </c>
      <c r="O88" s="59">
        <v>357906.66</v>
      </c>
      <c r="P88" s="84">
        <f t="shared" si="4"/>
        <v>0.23910801999999998</v>
      </c>
    </row>
    <row r="89" spans="1:16" ht="14.4" x14ac:dyDescent="0.2">
      <c r="A89" s="60" t="s">
        <v>20</v>
      </c>
      <c r="B89" s="60" t="s">
        <v>758</v>
      </c>
      <c r="C89" s="83" t="str">
        <f t="shared" si="3"/>
        <v>21374900 Actividades Centrales</v>
      </c>
      <c r="D89" s="60" t="s">
        <v>18</v>
      </c>
      <c r="E89" s="60" t="s">
        <v>193</v>
      </c>
      <c r="F89" s="60" t="s">
        <v>194</v>
      </c>
      <c r="G89" s="59">
        <v>1500000</v>
      </c>
      <c r="H89" s="59">
        <v>600000</v>
      </c>
      <c r="I89" s="59">
        <v>311765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600000</v>
      </c>
      <c r="P89" s="84">
        <f t="shared" si="4"/>
        <v>0</v>
      </c>
    </row>
    <row r="90" spans="1:16" ht="14.4" x14ac:dyDescent="0.2">
      <c r="A90" s="60" t="s">
        <v>20</v>
      </c>
      <c r="B90" s="60" t="s">
        <v>758</v>
      </c>
      <c r="C90" s="83" t="str">
        <f t="shared" si="3"/>
        <v>21374900 Actividades Centrales</v>
      </c>
      <c r="D90" s="60" t="s">
        <v>18</v>
      </c>
      <c r="E90" s="60" t="s">
        <v>195</v>
      </c>
      <c r="F90" s="60" t="s">
        <v>196</v>
      </c>
      <c r="G90" s="59">
        <v>1000000</v>
      </c>
      <c r="H90" s="59">
        <v>500000</v>
      </c>
      <c r="I90" s="59">
        <v>400000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500000</v>
      </c>
      <c r="P90" s="84">
        <f t="shared" si="4"/>
        <v>0</v>
      </c>
    </row>
    <row r="91" spans="1:16" ht="14.4" x14ac:dyDescent="0.2">
      <c r="A91" s="60" t="s">
        <v>20</v>
      </c>
      <c r="B91" s="60" t="s">
        <v>758</v>
      </c>
      <c r="C91" s="83" t="str">
        <f t="shared" si="3"/>
        <v>21374900 Actividades Centrales</v>
      </c>
      <c r="D91" s="60" t="s">
        <v>18</v>
      </c>
      <c r="E91" s="60" t="s">
        <v>197</v>
      </c>
      <c r="F91" s="60" t="s">
        <v>198</v>
      </c>
      <c r="G91" s="59">
        <v>10000000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84">
        <f t="shared" si="4"/>
        <v>0</v>
      </c>
    </row>
    <row r="92" spans="1:16" ht="14.4" x14ac:dyDescent="0.2">
      <c r="A92" s="60" t="s">
        <v>20</v>
      </c>
      <c r="B92" s="60" t="s">
        <v>758</v>
      </c>
      <c r="C92" s="83" t="str">
        <f t="shared" si="3"/>
        <v>21374900 Actividades Centrales</v>
      </c>
      <c r="D92" s="60" t="s">
        <v>18</v>
      </c>
      <c r="E92" s="60" t="s">
        <v>199</v>
      </c>
      <c r="F92" s="60" t="s">
        <v>200</v>
      </c>
      <c r="G92" s="59">
        <v>5500000</v>
      </c>
      <c r="H92" s="59">
        <v>1856045</v>
      </c>
      <c r="I92" s="59">
        <v>1856045</v>
      </c>
      <c r="J92" s="59">
        <v>0</v>
      </c>
      <c r="K92" s="59">
        <v>0.01</v>
      </c>
      <c r="L92" s="59">
        <v>0</v>
      </c>
      <c r="M92" s="59">
        <v>1773095.22</v>
      </c>
      <c r="N92" s="59">
        <v>1773095.22</v>
      </c>
      <c r="O92" s="59">
        <v>82949.77</v>
      </c>
      <c r="P92" s="84">
        <f t="shared" si="4"/>
        <v>0.95530831418419271</v>
      </c>
    </row>
    <row r="93" spans="1:16" ht="14.4" x14ac:dyDescent="0.2">
      <c r="A93" s="60" t="s">
        <v>20</v>
      </c>
      <c r="B93" s="60" t="s">
        <v>758</v>
      </c>
      <c r="C93" s="83" t="str">
        <f t="shared" si="3"/>
        <v>21374900 Actividades Centrales</v>
      </c>
      <c r="D93" s="60" t="s">
        <v>18</v>
      </c>
      <c r="E93" s="60" t="s">
        <v>201</v>
      </c>
      <c r="F93" s="60" t="s">
        <v>202</v>
      </c>
      <c r="G93" s="59">
        <v>200000</v>
      </c>
      <c r="H93" s="59">
        <v>193086</v>
      </c>
      <c r="I93" s="59">
        <v>80886</v>
      </c>
      <c r="J93" s="59">
        <v>0</v>
      </c>
      <c r="K93" s="59">
        <v>0</v>
      </c>
      <c r="L93" s="59">
        <v>0</v>
      </c>
      <c r="M93" s="59">
        <v>80885.399999999994</v>
      </c>
      <c r="N93" s="59">
        <v>0</v>
      </c>
      <c r="O93" s="59">
        <v>112200.6</v>
      </c>
      <c r="P93" s="84">
        <f t="shared" si="4"/>
        <v>0.41890867281936545</v>
      </c>
    </row>
    <row r="94" spans="1:16" ht="14.4" x14ac:dyDescent="0.2">
      <c r="A94" s="60" t="s">
        <v>20</v>
      </c>
      <c r="B94" s="60" t="s">
        <v>758</v>
      </c>
      <c r="C94" s="83" t="str">
        <f t="shared" si="3"/>
        <v>21374900 Actividades Centrales</v>
      </c>
      <c r="D94" s="60" t="s">
        <v>18</v>
      </c>
      <c r="E94" s="60" t="s">
        <v>205</v>
      </c>
      <c r="F94" s="60" t="s">
        <v>206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84">
        <f t="shared" si="4"/>
        <v>0</v>
      </c>
    </row>
    <row r="95" spans="1:16" ht="14.4" x14ac:dyDescent="0.2">
      <c r="A95" s="60" t="s">
        <v>20</v>
      </c>
      <c r="B95" s="60" t="s">
        <v>758</v>
      </c>
      <c r="C95" s="83" t="str">
        <f t="shared" si="3"/>
        <v>21374900 Actividades Centrales</v>
      </c>
      <c r="D95" s="60" t="s">
        <v>18</v>
      </c>
      <c r="E95" s="60" t="s">
        <v>207</v>
      </c>
      <c r="F95" s="60" t="s">
        <v>208</v>
      </c>
      <c r="G95" s="59">
        <v>3447320109</v>
      </c>
      <c r="H95" s="59">
        <v>5004530457</v>
      </c>
      <c r="I95" s="59">
        <v>4918563457</v>
      </c>
      <c r="J95" s="59">
        <v>0</v>
      </c>
      <c r="K95" s="59">
        <v>408064196.5</v>
      </c>
      <c r="L95" s="59">
        <v>0</v>
      </c>
      <c r="M95" s="59">
        <v>4117500230.4400001</v>
      </c>
      <c r="N95" s="59">
        <v>4116543829.1399999</v>
      </c>
      <c r="O95" s="59">
        <v>478966030.06</v>
      </c>
      <c r="P95" s="84">
        <f t="shared" si="4"/>
        <v>0.82275455526116703</v>
      </c>
    </row>
    <row r="96" spans="1:16" ht="14.4" x14ac:dyDescent="0.2">
      <c r="A96" s="60" t="s">
        <v>20</v>
      </c>
      <c r="B96" s="60" t="s">
        <v>758</v>
      </c>
      <c r="C96" s="83" t="str">
        <f t="shared" si="3"/>
        <v>21374900 Actividades Centrales</v>
      </c>
      <c r="D96" s="60" t="s">
        <v>18</v>
      </c>
      <c r="E96" s="60" t="s">
        <v>209</v>
      </c>
      <c r="F96" s="60" t="s">
        <v>210</v>
      </c>
      <c r="G96" s="59">
        <v>1228951951</v>
      </c>
      <c r="H96" s="59">
        <v>2609763939</v>
      </c>
      <c r="I96" s="59">
        <v>2609763939</v>
      </c>
      <c r="J96" s="59">
        <v>0</v>
      </c>
      <c r="K96" s="59">
        <v>5861493.46</v>
      </c>
      <c r="L96" s="59">
        <v>0</v>
      </c>
      <c r="M96" s="59">
        <v>2222906905.54</v>
      </c>
      <c r="N96" s="59">
        <v>2222906905.54</v>
      </c>
      <c r="O96" s="59">
        <v>380995540</v>
      </c>
      <c r="P96" s="84">
        <f t="shared" si="4"/>
        <v>0.85176550734001077</v>
      </c>
    </row>
    <row r="97" spans="1:16" ht="14.4" x14ac:dyDescent="0.2">
      <c r="A97" s="60" t="s">
        <v>20</v>
      </c>
      <c r="B97" s="60" t="s">
        <v>758</v>
      </c>
      <c r="C97" s="83" t="str">
        <f t="shared" si="3"/>
        <v>21374900 Actividades Centrales</v>
      </c>
      <c r="D97" s="60" t="s">
        <v>18</v>
      </c>
      <c r="E97" s="60" t="s">
        <v>211</v>
      </c>
      <c r="F97" s="60" t="s">
        <v>212</v>
      </c>
      <c r="G97" s="59">
        <v>38448131</v>
      </c>
      <c r="H97" s="59">
        <v>39148582</v>
      </c>
      <c r="I97" s="59">
        <v>39148582</v>
      </c>
      <c r="J97" s="59">
        <v>0</v>
      </c>
      <c r="K97" s="59">
        <v>5052567.5599999996</v>
      </c>
      <c r="L97" s="59">
        <v>0</v>
      </c>
      <c r="M97" s="59">
        <v>33237224.440000001</v>
      </c>
      <c r="N97" s="59">
        <v>33237224.440000001</v>
      </c>
      <c r="O97" s="59">
        <v>858790</v>
      </c>
      <c r="P97" s="84">
        <f t="shared" si="4"/>
        <v>0.84900200063440356</v>
      </c>
    </row>
    <row r="98" spans="1:16" ht="14.4" x14ac:dyDescent="0.2">
      <c r="A98" s="60" t="s">
        <v>20</v>
      </c>
      <c r="B98" s="60" t="s">
        <v>758</v>
      </c>
      <c r="C98" s="83" t="str">
        <f t="shared" si="3"/>
        <v>21374900 Actividades Centrales</v>
      </c>
      <c r="D98" s="60" t="s">
        <v>18</v>
      </c>
      <c r="E98" s="60" t="s">
        <v>213</v>
      </c>
      <c r="F98" s="60" t="s">
        <v>214</v>
      </c>
      <c r="G98" s="59">
        <v>6122314</v>
      </c>
      <c r="H98" s="59">
        <v>6233851</v>
      </c>
      <c r="I98" s="59">
        <v>6233851</v>
      </c>
      <c r="J98" s="59">
        <v>0</v>
      </c>
      <c r="K98" s="59">
        <v>808925.9</v>
      </c>
      <c r="L98" s="59">
        <v>0</v>
      </c>
      <c r="M98" s="59">
        <v>5288175.0999999996</v>
      </c>
      <c r="N98" s="59">
        <v>5288175.0999999996</v>
      </c>
      <c r="O98" s="59">
        <v>136750</v>
      </c>
      <c r="P98" s="84">
        <f t="shared" si="4"/>
        <v>0.84829988718049243</v>
      </c>
    </row>
    <row r="99" spans="1:16" ht="14.4" x14ac:dyDescent="0.2">
      <c r="A99" s="60" t="s">
        <v>20</v>
      </c>
      <c r="B99" s="60" t="s">
        <v>758</v>
      </c>
      <c r="C99" s="83" t="str">
        <f t="shared" si="3"/>
        <v>21374900 Actividades Centrales</v>
      </c>
      <c r="D99" s="60" t="s">
        <v>18</v>
      </c>
      <c r="E99" s="60" t="s">
        <v>215</v>
      </c>
      <c r="F99" s="60" t="s">
        <v>216</v>
      </c>
      <c r="G99" s="59">
        <v>1184381506</v>
      </c>
      <c r="H99" s="59">
        <v>2122381506</v>
      </c>
      <c r="I99" s="59">
        <v>2122381506</v>
      </c>
      <c r="J99" s="59">
        <v>0</v>
      </c>
      <c r="K99" s="59">
        <v>0</v>
      </c>
      <c r="L99" s="59">
        <v>0</v>
      </c>
      <c r="M99" s="59">
        <v>2122381506</v>
      </c>
      <c r="N99" s="59">
        <v>2122381506</v>
      </c>
      <c r="O99" s="59">
        <v>0</v>
      </c>
      <c r="P99" s="84">
        <f t="shared" si="4"/>
        <v>1</v>
      </c>
    </row>
    <row r="100" spans="1:16" ht="14.4" x14ac:dyDescent="0.2">
      <c r="A100" s="60" t="s">
        <v>20</v>
      </c>
      <c r="B100" s="60" t="s">
        <v>758</v>
      </c>
      <c r="C100" s="83" t="str">
        <f t="shared" si="3"/>
        <v>21374900 Actividades Centrales</v>
      </c>
      <c r="D100" s="60" t="s">
        <v>251</v>
      </c>
      <c r="E100" s="60" t="s">
        <v>215</v>
      </c>
      <c r="F100" s="60" t="s">
        <v>216</v>
      </c>
      <c r="G100" s="59">
        <v>0</v>
      </c>
      <c r="H100" s="59">
        <v>442000000</v>
      </c>
      <c r="I100" s="59">
        <v>442000000</v>
      </c>
      <c r="J100" s="59">
        <v>0</v>
      </c>
      <c r="K100" s="59">
        <v>0</v>
      </c>
      <c r="L100" s="59">
        <v>0</v>
      </c>
      <c r="M100" s="59">
        <v>62000000</v>
      </c>
      <c r="N100" s="59">
        <v>62000000</v>
      </c>
      <c r="O100" s="59">
        <v>380000000</v>
      </c>
      <c r="P100" s="84">
        <f t="shared" si="4"/>
        <v>0.14027149321266968</v>
      </c>
    </row>
    <row r="101" spans="1:16" ht="14.4" x14ac:dyDescent="0.2">
      <c r="A101" s="60" t="s">
        <v>20</v>
      </c>
      <c r="B101" s="60" t="s">
        <v>758</v>
      </c>
      <c r="C101" s="83" t="str">
        <f t="shared" si="3"/>
        <v>21374900 Actividades Centrales</v>
      </c>
      <c r="D101" s="60" t="s">
        <v>18</v>
      </c>
      <c r="E101" s="60" t="s">
        <v>217</v>
      </c>
      <c r="F101" s="60" t="s">
        <v>218</v>
      </c>
      <c r="G101" s="59">
        <v>121730000</v>
      </c>
      <c r="H101" s="59">
        <v>121042000</v>
      </c>
      <c r="I101" s="59">
        <v>121042000</v>
      </c>
      <c r="J101" s="59">
        <v>0</v>
      </c>
      <c r="K101" s="59">
        <v>20001600</v>
      </c>
      <c r="L101" s="59">
        <v>0</v>
      </c>
      <c r="M101" s="59">
        <v>101040400</v>
      </c>
      <c r="N101" s="59">
        <v>101040400</v>
      </c>
      <c r="O101" s="59">
        <v>0</v>
      </c>
      <c r="P101" s="84">
        <f t="shared" si="4"/>
        <v>0.83475487847193541</v>
      </c>
    </row>
    <row r="102" spans="1:16" ht="14.4" x14ac:dyDescent="0.2">
      <c r="A102" s="60" t="s">
        <v>20</v>
      </c>
      <c r="B102" s="60" t="s">
        <v>758</v>
      </c>
      <c r="C102" s="83" t="str">
        <f t="shared" si="3"/>
        <v>21374900 Actividades Centrales</v>
      </c>
      <c r="D102" s="60" t="s">
        <v>18</v>
      </c>
      <c r="E102" s="60" t="s">
        <v>219</v>
      </c>
      <c r="F102" s="60" t="s">
        <v>220</v>
      </c>
      <c r="G102" s="59">
        <v>100000000</v>
      </c>
      <c r="H102" s="59">
        <v>100000000</v>
      </c>
      <c r="I102" s="59">
        <v>100000000</v>
      </c>
      <c r="J102" s="59">
        <v>0</v>
      </c>
      <c r="K102" s="59">
        <v>20001600</v>
      </c>
      <c r="L102" s="59">
        <v>0</v>
      </c>
      <c r="M102" s="59">
        <v>79998400</v>
      </c>
      <c r="N102" s="59">
        <v>79998400</v>
      </c>
      <c r="O102" s="59">
        <v>0</v>
      </c>
      <c r="P102" s="84">
        <f t="shared" si="4"/>
        <v>0.79998400000000003</v>
      </c>
    </row>
    <row r="103" spans="1:16" ht="14.4" x14ac:dyDescent="0.2">
      <c r="A103" s="60" t="s">
        <v>20</v>
      </c>
      <c r="B103" s="60" t="s">
        <v>758</v>
      </c>
      <c r="C103" s="83" t="str">
        <f t="shared" si="3"/>
        <v>21374900 Actividades Centrales</v>
      </c>
      <c r="D103" s="60" t="s">
        <v>18</v>
      </c>
      <c r="E103" s="60" t="s">
        <v>221</v>
      </c>
      <c r="F103" s="60" t="s">
        <v>222</v>
      </c>
      <c r="G103" s="59">
        <v>21730000</v>
      </c>
      <c r="H103" s="59">
        <v>21042000</v>
      </c>
      <c r="I103" s="59">
        <v>21042000</v>
      </c>
      <c r="J103" s="59">
        <v>0</v>
      </c>
      <c r="K103" s="59">
        <v>0</v>
      </c>
      <c r="L103" s="59">
        <v>0</v>
      </c>
      <c r="M103" s="59">
        <v>21042000</v>
      </c>
      <c r="N103" s="59">
        <v>21042000</v>
      </c>
      <c r="O103" s="59">
        <v>0</v>
      </c>
      <c r="P103" s="84">
        <f t="shared" si="4"/>
        <v>1</v>
      </c>
    </row>
    <row r="104" spans="1:16" ht="14.4" x14ac:dyDescent="0.2">
      <c r="A104" s="60" t="s">
        <v>20</v>
      </c>
      <c r="B104" s="60" t="s">
        <v>758</v>
      </c>
      <c r="C104" s="83" t="str">
        <f t="shared" si="3"/>
        <v>21374900 Actividades Centrales</v>
      </c>
      <c r="D104" s="60" t="s">
        <v>18</v>
      </c>
      <c r="E104" s="60" t="s">
        <v>223</v>
      </c>
      <c r="F104" s="60" t="s">
        <v>224</v>
      </c>
      <c r="G104" s="59">
        <v>63300000</v>
      </c>
      <c r="H104" s="59">
        <v>73319960</v>
      </c>
      <c r="I104" s="59">
        <v>73319960</v>
      </c>
      <c r="J104" s="59">
        <v>0</v>
      </c>
      <c r="K104" s="59">
        <v>12984350.039999999</v>
      </c>
      <c r="L104" s="59">
        <v>0</v>
      </c>
      <c r="M104" s="59">
        <v>48332119.960000001</v>
      </c>
      <c r="N104" s="59">
        <v>47375718.659999996</v>
      </c>
      <c r="O104" s="59">
        <v>12003490</v>
      </c>
      <c r="P104" s="84">
        <f t="shared" si="4"/>
        <v>0.65919457621089805</v>
      </c>
    </row>
    <row r="105" spans="1:16" ht="14.4" x14ac:dyDescent="0.2">
      <c r="A105" s="60" t="s">
        <v>20</v>
      </c>
      <c r="B105" s="60" t="s">
        <v>758</v>
      </c>
      <c r="C105" s="83" t="str">
        <f t="shared" si="3"/>
        <v>21374900 Actividades Centrales</v>
      </c>
      <c r="D105" s="60" t="s">
        <v>18</v>
      </c>
      <c r="E105" s="60" t="s">
        <v>225</v>
      </c>
      <c r="F105" s="60" t="s">
        <v>226</v>
      </c>
      <c r="G105" s="59">
        <v>50300000</v>
      </c>
      <c r="H105" s="59">
        <v>50734460</v>
      </c>
      <c r="I105" s="59">
        <v>50734460</v>
      </c>
      <c r="J105" s="59">
        <v>0</v>
      </c>
      <c r="K105" s="59">
        <v>12984350.039999999</v>
      </c>
      <c r="L105" s="59">
        <v>0</v>
      </c>
      <c r="M105" s="59">
        <v>37750109.960000001</v>
      </c>
      <c r="N105" s="59">
        <v>36793708.659999996</v>
      </c>
      <c r="O105" s="59">
        <v>0</v>
      </c>
      <c r="P105" s="84">
        <f t="shared" si="4"/>
        <v>0.74407237132315984</v>
      </c>
    </row>
    <row r="106" spans="1:16" ht="14.4" x14ac:dyDescent="0.2">
      <c r="A106" s="60" t="s">
        <v>20</v>
      </c>
      <c r="B106" s="60" t="s">
        <v>758</v>
      </c>
      <c r="C106" s="83" t="str">
        <f t="shared" si="3"/>
        <v>21374900 Actividades Centrales</v>
      </c>
      <c r="D106" s="60" t="s">
        <v>18</v>
      </c>
      <c r="E106" s="60" t="s">
        <v>227</v>
      </c>
      <c r="F106" s="60" t="s">
        <v>228</v>
      </c>
      <c r="G106" s="59">
        <v>13000000</v>
      </c>
      <c r="H106" s="59">
        <v>22585500</v>
      </c>
      <c r="I106" s="59">
        <v>22585500</v>
      </c>
      <c r="J106" s="59">
        <v>0</v>
      </c>
      <c r="K106" s="59">
        <v>0</v>
      </c>
      <c r="L106" s="59">
        <v>0</v>
      </c>
      <c r="M106" s="59">
        <v>10582010</v>
      </c>
      <c r="N106" s="59">
        <v>10582010</v>
      </c>
      <c r="O106" s="59">
        <v>12003490</v>
      </c>
      <c r="P106" s="84">
        <f t="shared" si="4"/>
        <v>0.46853113723406609</v>
      </c>
    </row>
    <row r="107" spans="1:16" ht="14.4" x14ac:dyDescent="0.2">
      <c r="A107" s="60" t="s">
        <v>20</v>
      </c>
      <c r="B107" s="60" t="s">
        <v>758</v>
      </c>
      <c r="C107" s="83" t="str">
        <f t="shared" si="3"/>
        <v>21374900 Actividades Centrales</v>
      </c>
      <c r="D107" s="60" t="s">
        <v>18</v>
      </c>
      <c r="E107" s="60" t="s">
        <v>229</v>
      </c>
      <c r="F107" s="60" t="s">
        <v>230</v>
      </c>
      <c r="G107" s="59">
        <v>1900000000</v>
      </c>
      <c r="H107" s="59">
        <v>2085420840</v>
      </c>
      <c r="I107" s="59">
        <v>2085420840</v>
      </c>
      <c r="J107" s="59">
        <v>0</v>
      </c>
      <c r="K107" s="59">
        <v>368558753</v>
      </c>
      <c r="L107" s="59">
        <v>0</v>
      </c>
      <c r="M107" s="59">
        <v>1716862087</v>
      </c>
      <c r="N107" s="59">
        <v>1716862087</v>
      </c>
      <c r="O107" s="59">
        <v>0</v>
      </c>
      <c r="P107" s="84">
        <f t="shared" si="4"/>
        <v>0.82326888370406814</v>
      </c>
    </row>
    <row r="108" spans="1:16" ht="14.4" x14ac:dyDescent="0.2">
      <c r="A108" s="60" t="s">
        <v>20</v>
      </c>
      <c r="B108" s="60" t="s">
        <v>758</v>
      </c>
      <c r="C108" s="83" t="str">
        <f t="shared" si="3"/>
        <v>21374900 Actividades Centrales</v>
      </c>
      <c r="D108" s="60" t="s">
        <v>18</v>
      </c>
      <c r="E108" s="60" t="s">
        <v>231</v>
      </c>
      <c r="F108" s="60" t="s">
        <v>232</v>
      </c>
      <c r="G108" s="59">
        <v>90000000</v>
      </c>
      <c r="H108" s="59">
        <v>90000000</v>
      </c>
      <c r="I108" s="59">
        <v>90000000</v>
      </c>
      <c r="J108" s="59">
        <v>0</v>
      </c>
      <c r="K108" s="59">
        <v>0</v>
      </c>
      <c r="L108" s="59">
        <v>0</v>
      </c>
      <c r="M108" s="59">
        <v>90000000</v>
      </c>
      <c r="N108" s="59">
        <v>90000000</v>
      </c>
      <c r="O108" s="59">
        <v>0</v>
      </c>
      <c r="P108" s="84">
        <f t="shared" si="4"/>
        <v>1</v>
      </c>
    </row>
    <row r="109" spans="1:16" ht="14.4" x14ac:dyDescent="0.2">
      <c r="A109" s="60" t="s">
        <v>20</v>
      </c>
      <c r="B109" s="60" t="s">
        <v>758</v>
      </c>
      <c r="C109" s="83" t="str">
        <f t="shared" si="3"/>
        <v>21374900 Actividades Centrales</v>
      </c>
      <c r="D109" s="60" t="s">
        <v>18</v>
      </c>
      <c r="E109" s="60" t="s">
        <v>233</v>
      </c>
      <c r="F109" s="60" t="s">
        <v>234</v>
      </c>
      <c r="G109" s="59">
        <v>762500000</v>
      </c>
      <c r="H109" s="59">
        <v>762500000</v>
      </c>
      <c r="I109" s="59">
        <v>762500000</v>
      </c>
      <c r="J109" s="59">
        <v>0</v>
      </c>
      <c r="K109" s="59">
        <v>95846250</v>
      </c>
      <c r="L109" s="59">
        <v>0</v>
      </c>
      <c r="M109" s="59">
        <v>666653750</v>
      </c>
      <c r="N109" s="59">
        <v>666653750</v>
      </c>
      <c r="O109" s="59">
        <v>0</v>
      </c>
      <c r="P109" s="84">
        <f t="shared" si="4"/>
        <v>0.87429999999999997</v>
      </c>
    </row>
    <row r="110" spans="1:16" ht="14.4" x14ac:dyDescent="0.2">
      <c r="A110" s="60" t="s">
        <v>20</v>
      </c>
      <c r="B110" s="60" t="s">
        <v>758</v>
      </c>
      <c r="C110" s="83" t="str">
        <f t="shared" si="3"/>
        <v>21374900 Actividades Centrales</v>
      </c>
      <c r="D110" s="60" t="s">
        <v>18</v>
      </c>
      <c r="E110" s="60" t="s">
        <v>235</v>
      </c>
      <c r="F110" s="60" t="s">
        <v>236</v>
      </c>
      <c r="G110" s="59">
        <v>1047500000</v>
      </c>
      <c r="H110" s="59">
        <v>1232920840</v>
      </c>
      <c r="I110" s="59">
        <v>1232920840</v>
      </c>
      <c r="J110" s="59">
        <v>0</v>
      </c>
      <c r="K110" s="59">
        <v>272712503</v>
      </c>
      <c r="L110" s="59">
        <v>0</v>
      </c>
      <c r="M110" s="59">
        <v>960208337</v>
      </c>
      <c r="N110" s="59">
        <v>960208337</v>
      </c>
      <c r="O110" s="59">
        <v>0</v>
      </c>
      <c r="P110" s="84">
        <f t="shared" si="4"/>
        <v>0.77880777568817805</v>
      </c>
    </row>
    <row r="111" spans="1:16" ht="14.4" x14ac:dyDescent="0.2">
      <c r="A111" s="60" t="s">
        <v>20</v>
      </c>
      <c r="B111" s="60" t="s">
        <v>758</v>
      </c>
      <c r="C111" s="83" t="str">
        <f t="shared" si="3"/>
        <v>21374900 Actividades Centrales</v>
      </c>
      <c r="D111" s="60" t="s">
        <v>18</v>
      </c>
      <c r="E111" s="60" t="s">
        <v>237</v>
      </c>
      <c r="F111" s="60" t="s">
        <v>238</v>
      </c>
      <c r="G111" s="59">
        <v>100000000</v>
      </c>
      <c r="H111" s="59">
        <v>87000000</v>
      </c>
      <c r="I111" s="59">
        <v>1033000</v>
      </c>
      <c r="J111" s="59">
        <v>0</v>
      </c>
      <c r="K111" s="59">
        <v>658000</v>
      </c>
      <c r="L111" s="59">
        <v>0</v>
      </c>
      <c r="M111" s="59">
        <v>375000</v>
      </c>
      <c r="N111" s="59">
        <v>375000</v>
      </c>
      <c r="O111" s="59">
        <v>85967000</v>
      </c>
      <c r="P111" s="84">
        <f t="shared" si="4"/>
        <v>4.3103448275862068E-3</v>
      </c>
    </row>
    <row r="112" spans="1:16" ht="14.4" x14ac:dyDescent="0.2">
      <c r="A112" s="60" t="s">
        <v>20</v>
      </c>
      <c r="B112" s="60" t="s">
        <v>758</v>
      </c>
      <c r="C112" s="83" t="str">
        <f t="shared" si="3"/>
        <v>21374900 Actividades Centrales</v>
      </c>
      <c r="D112" s="60" t="s">
        <v>18</v>
      </c>
      <c r="E112" s="60" t="s">
        <v>239</v>
      </c>
      <c r="F112" s="60" t="s">
        <v>240</v>
      </c>
      <c r="G112" s="59">
        <v>100000000</v>
      </c>
      <c r="H112" s="59">
        <v>87000000</v>
      </c>
      <c r="I112" s="59">
        <v>1033000</v>
      </c>
      <c r="J112" s="59">
        <v>0</v>
      </c>
      <c r="K112" s="59">
        <v>658000</v>
      </c>
      <c r="L112" s="59">
        <v>0</v>
      </c>
      <c r="M112" s="59">
        <v>375000</v>
      </c>
      <c r="N112" s="59">
        <v>375000</v>
      </c>
      <c r="O112" s="59">
        <v>85967000</v>
      </c>
      <c r="P112" s="84">
        <f t="shared" si="4"/>
        <v>4.3103448275862068E-3</v>
      </c>
    </row>
    <row r="113" spans="1:16" ht="14.4" x14ac:dyDescent="0.2">
      <c r="A113" s="60" t="s">
        <v>20</v>
      </c>
      <c r="B113" s="60" t="s">
        <v>758</v>
      </c>
      <c r="C113" s="83" t="str">
        <f t="shared" si="3"/>
        <v>21374900 Actividades Centrales</v>
      </c>
      <c r="D113" s="60" t="s">
        <v>18</v>
      </c>
      <c r="E113" s="60" t="s">
        <v>241</v>
      </c>
      <c r="F113" s="60" t="s">
        <v>242</v>
      </c>
      <c r="G113" s="59">
        <v>33338158</v>
      </c>
      <c r="H113" s="59">
        <v>27983718</v>
      </c>
      <c r="I113" s="59">
        <v>27983718</v>
      </c>
      <c r="J113" s="59">
        <v>0</v>
      </c>
      <c r="K113" s="59">
        <v>0</v>
      </c>
      <c r="L113" s="59">
        <v>0</v>
      </c>
      <c r="M113" s="59">
        <v>27983717.940000001</v>
      </c>
      <c r="N113" s="59">
        <v>27983717.940000001</v>
      </c>
      <c r="O113" s="59">
        <v>0.06</v>
      </c>
      <c r="P113" s="84">
        <f t="shared" si="4"/>
        <v>0.99999999785589611</v>
      </c>
    </row>
    <row r="114" spans="1:16" ht="14.4" x14ac:dyDescent="0.2">
      <c r="A114" s="60" t="s">
        <v>20</v>
      </c>
      <c r="B114" s="60" t="s">
        <v>758</v>
      </c>
      <c r="C114" s="83" t="str">
        <f t="shared" si="3"/>
        <v>21374900 Actividades Centrales</v>
      </c>
      <c r="D114" s="60" t="s">
        <v>18</v>
      </c>
      <c r="E114" s="60" t="s">
        <v>243</v>
      </c>
      <c r="F114" s="60" t="s">
        <v>244</v>
      </c>
      <c r="G114" s="59">
        <v>1432158</v>
      </c>
      <c r="H114" s="59">
        <v>1262018</v>
      </c>
      <c r="I114" s="59">
        <v>1262018</v>
      </c>
      <c r="J114" s="59">
        <v>0</v>
      </c>
      <c r="K114" s="59">
        <v>0</v>
      </c>
      <c r="L114" s="59">
        <v>0</v>
      </c>
      <c r="M114" s="59">
        <v>1262017.94</v>
      </c>
      <c r="N114" s="59">
        <v>1262017.94</v>
      </c>
      <c r="O114" s="59">
        <v>0.06</v>
      </c>
      <c r="P114" s="84">
        <f t="shared" si="4"/>
        <v>0.9999999524570965</v>
      </c>
    </row>
    <row r="115" spans="1:16" ht="14.4" x14ac:dyDescent="0.2">
      <c r="A115" s="60" t="s">
        <v>20</v>
      </c>
      <c r="B115" s="60" t="s">
        <v>758</v>
      </c>
      <c r="C115" s="83" t="str">
        <f t="shared" si="3"/>
        <v>21374900 Actividades Centrales</v>
      </c>
      <c r="D115" s="60" t="s">
        <v>18</v>
      </c>
      <c r="E115" s="60" t="s">
        <v>245</v>
      </c>
      <c r="F115" s="60" t="s">
        <v>246</v>
      </c>
      <c r="G115" s="59">
        <v>6020000</v>
      </c>
      <c r="H115" s="59">
        <v>5216500</v>
      </c>
      <c r="I115" s="59">
        <v>5216500</v>
      </c>
      <c r="J115" s="59">
        <v>0</v>
      </c>
      <c r="K115" s="59">
        <v>0</v>
      </c>
      <c r="L115" s="59">
        <v>0</v>
      </c>
      <c r="M115" s="59">
        <v>5216500</v>
      </c>
      <c r="N115" s="59">
        <v>5216500</v>
      </c>
      <c r="O115" s="59">
        <v>0</v>
      </c>
      <c r="P115" s="84">
        <f t="shared" si="4"/>
        <v>1</v>
      </c>
    </row>
    <row r="116" spans="1:16" ht="14.4" x14ac:dyDescent="0.2">
      <c r="A116" s="60" t="s">
        <v>20</v>
      </c>
      <c r="B116" s="60" t="s">
        <v>758</v>
      </c>
      <c r="C116" s="83" t="str">
        <f t="shared" si="3"/>
        <v>21374900 Actividades Centrales</v>
      </c>
      <c r="D116" s="60" t="s">
        <v>18</v>
      </c>
      <c r="E116" s="60" t="s">
        <v>767</v>
      </c>
      <c r="F116" s="60" t="s">
        <v>768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84">
        <f t="shared" si="4"/>
        <v>0</v>
      </c>
    </row>
    <row r="117" spans="1:16" ht="14.4" x14ac:dyDescent="0.2">
      <c r="A117" s="60" t="s">
        <v>20</v>
      </c>
      <c r="B117" s="60" t="s">
        <v>758</v>
      </c>
      <c r="C117" s="83" t="str">
        <f t="shared" si="3"/>
        <v>21374900 Actividades Centrales</v>
      </c>
      <c r="D117" s="60" t="s">
        <v>18</v>
      </c>
      <c r="E117" s="60" t="s">
        <v>247</v>
      </c>
      <c r="F117" s="60" t="s">
        <v>248</v>
      </c>
      <c r="G117" s="59">
        <v>7826000</v>
      </c>
      <c r="H117" s="59">
        <v>6419400</v>
      </c>
      <c r="I117" s="59">
        <v>6419400</v>
      </c>
      <c r="J117" s="59">
        <v>0</v>
      </c>
      <c r="K117" s="59">
        <v>0</v>
      </c>
      <c r="L117" s="59">
        <v>0</v>
      </c>
      <c r="M117" s="59">
        <v>6419400</v>
      </c>
      <c r="N117" s="59">
        <v>6419400</v>
      </c>
      <c r="O117" s="59">
        <v>0</v>
      </c>
      <c r="P117" s="84">
        <f t="shared" si="4"/>
        <v>1</v>
      </c>
    </row>
    <row r="118" spans="1:16" ht="14.4" x14ac:dyDescent="0.2">
      <c r="A118" s="60" t="s">
        <v>20</v>
      </c>
      <c r="B118" s="60" t="s">
        <v>758</v>
      </c>
      <c r="C118" s="83" t="str">
        <f t="shared" si="3"/>
        <v>21374900 Actividades Centrales</v>
      </c>
      <c r="D118" s="60" t="s">
        <v>18</v>
      </c>
      <c r="E118" s="60" t="s">
        <v>249</v>
      </c>
      <c r="F118" s="60" t="s">
        <v>250</v>
      </c>
      <c r="G118" s="59">
        <v>18060000</v>
      </c>
      <c r="H118" s="59">
        <v>15085800</v>
      </c>
      <c r="I118" s="59">
        <v>15085800</v>
      </c>
      <c r="J118" s="59">
        <v>0</v>
      </c>
      <c r="K118" s="59">
        <v>0</v>
      </c>
      <c r="L118" s="59">
        <v>0</v>
      </c>
      <c r="M118" s="59">
        <v>15085800</v>
      </c>
      <c r="N118" s="59">
        <v>15085800</v>
      </c>
      <c r="O118" s="59">
        <v>0</v>
      </c>
      <c r="P118" s="84">
        <f t="shared" si="4"/>
        <v>1</v>
      </c>
    </row>
    <row r="119" spans="1:16" ht="14.4" x14ac:dyDescent="0.2">
      <c r="A119" s="60" t="s">
        <v>20</v>
      </c>
      <c r="B119" s="60" t="s">
        <v>758</v>
      </c>
      <c r="C119" s="83" t="str">
        <f t="shared" si="3"/>
        <v>21374900 Actividades Centrales</v>
      </c>
      <c r="D119" s="60" t="s">
        <v>251</v>
      </c>
      <c r="E119" s="60" t="s">
        <v>252</v>
      </c>
      <c r="F119" s="60" t="s">
        <v>253</v>
      </c>
      <c r="G119" s="59">
        <v>229010000</v>
      </c>
      <c r="H119" s="59">
        <v>280026157</v>
      </c>
      <c r="I119" s="59">
        <v>280026157</v>
      </c>
      <c r="J119" s="59">
        <v>51112723.329999998</v>
      </c>
      <c r="K119" s="59">
        <v>45606324.719999999</v>
      </c>
      <c r="L119" s="59">
        <v>8153168.3799999999</v>
      </c>
      <c r="M119" s="59">
        <v>106783200.01000001</v>
      </c>
      <c r="N119" s="59">
        <v>106783200.01000001</v>
      </c>
      <c r="O119" s="59">
        <v>68370740.560000002</v>
      </c>
      <c r="P119" s="84">
        <f t="shared" si="4"/>
        <v>0.38133294815741092</v>
      </c>
    </row>
    <row r="120" spans="1:16" ht="14.4" x14ac:dyDescent="0.2">
      <c r="A120" s="60" t="s">
        <v>20</v>
      </c>
      <c r="B120" s="60" t="s">
        <v>758</v>
      </c>
      <c r="C120" s="83" t="str">
        <f t="shared" si="3"/>
        <v>21374900 Actividades Centrales</v>
      </c>
      <c r="D120" s="60" t="s">
        <v>251</v>
      </c>
      <c r="E120" s="60" t="s">
        <v>254</v>
      </c>
      <c r="F120" s="60" t="s">
        <v>255</v>
      </c>
      <c r="G120" s="59">
        <v>118010000</v>
      </c>
      <c r="H120" s="59">
        <v>72010000</v>
      </c>
      <c r="I120" s="59">
        <v>72010000</v>
      </c>
      <c r="J120" s="59">
        <v>51112723.329999998</v>
      </c>
      <c r="K120" s="59">
        <v>9048780.8599999994</v>
      </c>
      <c r="L120" s="59">
        <v>634566.81000000006</v>
      </c>
      <c r="M120" s="59">
        <v>4051045.8</v>
      </c>
      <c r="N120" s="59">
        <v>4051045.8</v>
      </c>
      <c r="O120" s="59">
        <v>7162883.2000000002</v>
      </c>
      <c r="P120" s="84">
        <f t="shared" si="4"/>
        <v>5.6256711567837799E-2</v>
      </c>
    </row>
    <row r="121" spans="1:16" ht="14.4" x14ac:dyDescent="0.2">
      <c r="A121" s="60" t="s">
        <v>20</v>
      </c>
      <c r="B121" s="60" t="s">
        <v>758</v>
      </c>
      <c r="C121" s="83" t="str">
        <f t="shared" si="3"/>
        <v>21374900 Actividades Centrales</v>
      </c>
      <c r="D121" s="60" t="s">
        <v>251</v>
      </c>
      <c r="E121" s="60" t="s">
        <v>351</v>
      </c>
      <c r="F121" s="60" t="s">
        <v>352</v>
      </c>
      <c r="G121" s="59">
        <v>0</v>
      </c>
      <c r="H121" s="59">
        <v>53000000</v>
      </c>
      <c r="I121" s="59">
        <v>53000000</v>
      </c>
      <c r="J121" s="59">
        <v>49789390</v>
      </c>
      <c r="K121" s="59">
        <v>0</v>
      </c>
      <c r="L121" s="59">
        <v>0</v>
      </c>
      <c r="M121" s="59">
        <v>0</v>
      </c>
      <c r="N121" s="59">
        <v>0</v>
      </c>
      <c r="O121" s="59">
        <v>3210610</v>
      </c>
      <c r="P121" s="84">
        <f t="shared" si="4"/>
        <v>0</v>
      </c>
    </row>
    <row r="122" spans="1:16" ht="14.4" x14ac:dyDescent="0.2">
      <c r="A122" s="60" t="s">
        <v>20</v>
      </c>
      <c r="B122" s="60" t="s">
        <v>758</v>
      </c>
      <c r="C122" s="83" t="str">
        <f t="shared" si="3"/>
        <v>21374900 Actividades Centrales</v>
      </c>
      <c r="D122" s="60" t="s">
        <v>251</v>
      </c>
      <c r="E122" s="60" t="s">
        <v>258</v>
      </c>
      <c r="F122" s="60" t="s">
        <v>259</v>
      </c>
      <c r="G122" s="59">
        <v>0</v>
      </c>
      <c r="H122" s="59">
        <v>1418023.9</v>
      </c>
      <c r="I122" s="59">
        <v>1418023.9</v>
      </c>
      <c r="J122" s="59">
        <v>0</v>
      </c>
      <c r="K122" s="59">
        <v>0</v>
      </c>
      <c r="L122" s="59">
        <v>0</v>
      </c>
      <c r="M122" s="59">
        <v>1355435</v>
      </c>
      <c r="N122" s="59">
        <v>1355435</v>
      </c>
      <c r="O122" s="59">
        <v>62588.9</v>
      </c>
      <c r="P122" s="84">
        <f t="shared" si="4"/>
        <v>0.9558618863899262</v>
      </c>
    </row>
    <row r="123" spans="1:16" ht="14.4" x14ac:dyDescent="0.2">
      <c r="A123" s="60" t="s">
        <v>20</v>
      </c>
      <c r="B123" s="60" t="s">
        <v>758</v>
      </c>
      <c r="C123" s="83" t="str">
        <f t="shared" si="3"/>
        <v>21374900 Actividades Centrales</v>
      </c>
      <c r="D123" s="60" t="s">
        <v>251</v>
      </c>
      <c r="E123" s="60" t="s">
        <v>260</v>
      </c>
      <c r="F123" s="60" t="s">
        <v>261</v>
      </c>
      <c r="G123" s="59">
        <v>1010000</v>
      </c>
      <c r="H123" s="59">
        <v>4782202.75</v>
      </c>
      <c r="I123" s="59">
        <v>4782202.75</v>
      </c>
      <c r="J123" s="59">
        <v>1323333.33</v>
      </c>
      <c r="K123" s="59">
        <v>21552.87</v>
      </c>
      <c r="L123" s="59">
        <v>0</v>
      </c>
      <c r="M123" s="59">
        <v>2695610.8</v>
      </c>
      <c r="N123" s="59">
        <v>2695610.8</v>
      </c>
      <c r="O123" s="59">
        <v>741705.75</v>
      </c>
      <c r="P123" s="84">
        <f t="shared" si="4"/>
        <v>0.56367555725235607</v>
      </c>
    </row>
    <row r="124" spans="1:16" ht="14.4" x14ac:dyDescent="0.2">
      <c r="A124" s="60" t="s">
        <v>20</v>
      </c>
      <c r="B124" s="60" t="s">
        <v>758</v>
      </c>
      <c r="C124" s="83" t="str">
        <f t="shared" si="3"/>
        <v>21374900 Actividades Centrales</v>
      </c>
      <c r="D124" s="60" t="s">
        <v>251</v>
      </c>
      <c r="E124" s="60" t="s">
        <v>262</v>
      </c>
      <c r="F124" s="60" t="s">
        <v>263</v>
      </c>
      <c r="G124" s="59">
        <v>112000000</v>
      </c>
      <c r="H124" s="59">
        <v>12809773.35</v>
      </c>
      <c r="I124" s="59">
        <v>12809773.35</v>
      </c>
      <c r="J124" s="59">
        <v>0</v>
      </c>
      <c r="K124" s="59">
        <v>9027227.9900000002</v>
      </c>
      <c r="L124" s="59">
        <v>634566.81000000006</v>
      </c>
      <c r="M124" s="59">
        <v>0</v>
      </c>
      <c r="N124" s="59">
        <v>0</v>
      </c>
      <c r="O124" s="59">
        <v>3147978.55</v>
      </c>
      <c r="P124" s="84">
        <f t="shared" si="4"/>
        <v>0</v>
      </c>
    </row>
    <row r="125" spans="1:16" ht="14.4" x14ac:dyDescent="0.2">
      <c r="A125" s="60" t="s">
        <v>20</v>
      </c>
      <c r="B125" s="60" t="s">
        <v>758</v>
      </c>
      <c r="C125" s="83" t="str">
        <f t="shared" si="3"/>
        <v>21374900 Actividades Centrales</v>
      </c>
      <c r="D125" s="60" t="s">
        <v>251</v>
      </c>
      <c r="E125" s="60" t="s">
        <v>355</v>
      </c>
      <c r="F125" s="60" t="s">
        <v>356</v>
      </c>
      <c r="G125" s="59">
        <v>5000000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  <c r="P125" s="84">
        <f t="shared" si="4"/>
        <v>0</v>
      </c>
    </row>
    <row r="126" spans="1:16" ht="14.4" x14ac:dyDescent="0.2">
      <c r="A126" s="60" t="s">
        <v>20</v>
      </c>
      <c r="B126" s="60" t="s">
        <v>758</v>
      </c>
      <c r="C126" s="83" t="str">
        <f t="shared" si="3"/>
        <v>21374900 Actividades Centrales</v>
      </c>
      <c r="D126" s="60" t="s">
        <v>251</v>
      </c>
      <c r="E126" s="60" t="s">
        <v>266</v>
      </c>
      <c r="F126" s="60" t="s">
        <v>267</v>
      </c>
      <c r="G126" s="59">
        <v>80000000</v>
      </c>
      <c r="H126" s="59">
        <v>179016157</v>
      </c>
      <c r="I126" s="59">
        <v>179016157</v>
      </c>
      <c r="J126" s="59">
        <v>0</v>
      </c>
      <c r="K126" s="59">
        <v>27402500</v>
      </c>
      <c r="L126" s="59">
        <v>0</v>
      </c>
      <c r="M126" s="59">
        <v>99765457.849999994</v>
      </c>
      <c r="N126" s="59">
        <v>99765457.849999994</v>
      </c>
      <c r="O126" s="59">
        <v>51848199.149999999</v>
      </c>
      <c r="P126" s="84">
        <f t="shared" si="4"/>
        <v>0.55729862333040692</v>
      </c>
    </row>
    <row r="127" spans="1:16" ht="14.4" x14ac:dyDescent="0.2">
      <c r="A127" s="60" t="s">
        <v>20</v>
      </c>
      <c r="B127" s="60" t="s">
        <v>758</v>
      </c>
      <c r="C127" s="83" t="str">
        <f t="shared" si="3"/>
        <v>21374900 Actividades Centrales</v>
      </c>
      <c r="D127" s="60" t="s">
        <v>251</v>
      </c>
      <c r="E127" s="60" t="s">
        <v>270</v>
      </c>
      <c r="F127" s="60" t="s">
        <v>271</v>
      </c>
      <c r="G127" s="59">
        <v>80000000</v>
      </c>
      <c r="H127" s="59">
        <v>179016157</v>
      </c>
      <c r="I127" s="59">
        <v>179016157</v>
      </c>
      <c r="J127" s="59">
        <v>0</v>
      </c>
      <c r="K127" s="59">
        <v>27402500</v>
      </c>
      <c r="L127" s="59">
        <v>0</v>
      </c>
      <c r="M127" s="59">
        <v>99765457.849999994</v>
      </c>
      <c r="N127" s="59">
        <v>99765457.849999994</v>
      </c>
      <c r="O127" s="59">
        <v>51848199.149999999</v>
      </c>
      <c r="P127" s="84">
        <f t="shared" si="4"/>
        <v>0.55729862333040692</v>
      </c>
    </row>
    <row r="128" spans="1:16" ht="14.4" x14ac:dyDescent="0.2">
      <c r="A128" s="60" t="s">
        <v>20</v>
      </c>
      <c r="B128" s="60" t="s">
        <v>758</v>
      </c>
      <c r="C128" s="83" t="str">
        <f t="shared" si="3"/>
        <v>21374900 Actividades Centrales</v>
      </c>
      <c r="D128" s="60" t="s">
        <v>251</v>
      </c>
      <c r="E128" s="60" t="s">
        <v>272</v>
      </c>
      <c r="F128" s="60" t="s">
        <v>273</v>
      </c>
      <c r="G128" s="59">
        <v>31000000</v>
      </c>
      <c r="H128" s="59">
        <v>29000000</v>
      </c>
      <c r="I128" s="59">
        <v>29000000</v>
      </c>
      <c r="J128" s="59">
        <v>0</v>
      </c>
      <c r="K128" s="59">
        <v>9155043.8599999994</v>
      </c>
      <c r="L128" s="59">
        <v>7518601.5700000003</v>
      </c>
      <c r="M128" s="59">
        <v>2966696.36</v>
      </c>
      <c r="N128" s="59">
        <v>2966696.36</v>
      </c>
      <c r="O128" s="59">
        <v>9359658.2100000009</v>
      </c>
      <c r="P128" s="84">
        <f t="shared" si="4"/>
        <v>0.10229987448275861</v>
      </c>
    </row>
    <row r="129" spans="1:16" ht="14.4" x14ac:dyDescent="0.2">
      <c r="A129" s="60" t="s">
        <v>20</v>
      </c>
      <c r="B129" s="60" t="s">
        <v>758</v>
      </c>
      <c r="C129" s="83" t="str">
        <f t="shared" si="3"/>
        <v>21374900 Actividades Centrales</v>
      </c>
      <c r="D129" s="60" t="s">
        <v>251</v>
      </c>
      <c r="E129" s="60" t="s">
        <v>274</v>
      </c>
      <c r="F129" s="60" t="s">
        <v>275</v>
      </c>
      <c r="G129" s="59">
        <v>31000000</v>
      </c>
      <c r="H129" s="59">
        <v>29000000</v>
      </c>
      <c r="I129" s="59">
        <v>29000000</v>
      </c>
      <c r="J129" s="59">
        <v>0</v>
      </c>
      <c r="K129" s="59">
        <v>9155043.8599999994</v>
      </c>
      <c r="L129" s="59">
        <v>7518601.5700000003</v>
      </c>
      <c r="M129" s="59">
        <v>2966696.36</v>
      </c>
      <c r="N129" s="59">
        <v>2966696.36</v>
      </c>
      <c r="O129" s="59">
        <v>9359658.2100000009</v>
      </c>
      <c r="P129" s="84">
        <f t="shared" si="4"/>
        <v>0.10229987448275861</v>
      </c>
    </row>
    <row r="130" spans="1:16" ht="14.4" x14ac:dyDescent="0.2">
      <c r="A130" s="60" t="s">
        <v>20</v>
      </c>
      <c r="B130" s="60" t="s">
        <v>758</v>
      </c>
      <c r="C130" s="83" t="str">
        <f t="shared" si="3"/>
        <v>21374900 Actividades Centrales</v>
      </c>
      <c r="D130" s="60" t="s">
        <v>251</v>
      </c>
      <c r="E130" s="60" t="s">
        <v>739</v>
      </c>
      <c r="F130" s="60" t="s">
        <v>740</v>
      </c>
      <c r="G130" s="59">
        <v>20000000</v>
      </c>
      <c r="H130" s="59">
        <v>20000000</v>
      </c>
      <c r="I130" s="59">
        <v>20000000</v>
      </c>
      <c r="J130" s="59">
        <v>0</v>
      </c>
      <c r="K130" s="59">
        <v>1666674</v>
      </c>
      <c r="L130" s="59">
        <v>0</v>
      </c>
      <c r="M130" s="59">
        <v>18333326</v>
      </c>
      <c r="N130" s="59">
        <v>18333326</v>
      </c>
      <c r="O130" s="59">
        <v>0</v>
      </c>
      <c r="P130" s="84">
        <f t="shared" si="4"/>
        <v>0.91666630000000004</v>
      </c>
    </row>
    <row r="131" spans="1:16" ht="14.4" x14ac:dyDescent="0.2">
      <c r="A131" s="60" t="s">
        <v>20</v>
      </c>
      <c r="B131" s="60" t="s">
        <v>758</v>
      </c>
      <c r="C131" s="83" t="str">
        <f t="shared" si="3"/>
        <v>21374900 Actividades Centrales</v>
      </c>
      <c r="D131" s="60" t="s">
        <v>251</v>
      </c>
      <c r="E131" s="60" t="s">
        <v>741</v>
      </c>
      <c r="F131" s="60" t="s">
        <v>742</v>
      </c>
      <c r="G131" s="59">
        <v>20000000</v>
      </c>
      <c r="H131" s="59">
        <v>20000000</v>
      </c>
      <c r="I131" s="59">
        <v>20000000</v>
      </c>
      <c r="J131" s="59">
        <v>0</v>
      </c>
      <c r="K131" s="59">
        <v>1666674</v>
      </c>
      <c r="L131" s="59">
        <v>0</v>
      </c>
      <c r="M131" s="59">
        <v>18333326</v>
      </c>
      <c r="N131" s="59">
        <v>18333326</v>
      </c>
      <c r="O131" s="59">
        <v>0</v>
      </c>
      <c r="P131" s="84">
        <f t="shared" si="4"/>
        <v>0.91666630000000004</v>
      </c>
    </row>
    <row r="132" spans="1:16" ht="14.4" x14ac:dyDescent="0.2">
      <c r="A132" s="60" t="s">
        <v>20</v>
      </c>
      <c r="B132" s="60" t="s">
        <v>758</v>
      </c>
      <c r="C132" s="83" t="str">
        <f t="shared" si="3"/>
        <v>21374900 Actividades Centrales</v>
      </c>
      <c r="D132" s="60" t="s">
        <v>251</v>
      </c>
      <c r="E132" s="60" t="s">
        <v>746</v>
      </c>
      <c r="F132" s="60" t="s">
        <v>747</v>
      </c>
      <c r="G132" s="59">
        <v>20000000</v>
      </c>
      <c r="H132" s="59">
        <v>20000000</v>
      </c>
      <c r="I132" s="59">
        <v>20000000</v>
      </c>
      <c r="J132" s="59">
        <v>0</v>
      </c>
      <c r="K132" s="59">
        <v>1666674</v>
      </c>
      <c r="L132" s="59">
        <v>0</v>
      </c>
      <c r="M132" s="59">
        <v>18333326</v>
      </c>
      <c r="N132" s="59">
        <v>18333326</v>
      </c>
      <c r="O132" s="59">
        <v>0</v>
      </c>
      <c r="P132" s="82">
        <f t="shared" si="4"/>
        <v>0.91666630000000004</v>
      </c>
    </row>
    <row r="133" spans="1:16" ht="14.4" x14ac:dyDescent="0.2">
      <c r="A133" s="74" t="s">
        <v>276</v>
      </c>
      <c r="B133" s="74" t="s">
        <v>769</v>
      </c>
      <c r="C133" s="83" t="str">
        <f t="shared" si="3"/>
        <v>21375101 DIRECCIÓN DE PATRIMONIO CULTURAL</v>
      </c>
      <c r="D133" s="74" t="s">
        <v>18</v>
      </c>
      <c r="E133" s="74" t="s">
        <v>19</v>
      </c>
      <c r="F133" s="74" t="s">
        <v>19</v>
      </c>
      <c r="G133" s="75">
        <v>2196941049</v>
      </c>
      <c r="H133" s="75">
        <v>2440214169.3699999</v>
      </c>
      <c r="I133" s="59">
        <v>2440214169.3699999</v>
      </c>
      <c r="J133" s="59">
        <v>215649.46</v>
      </c>
      <c r="K133" s="59">
        <v>481226694.06999999</v>
      </c>
      <c r="L133" s="59">
        <v>5005.8999999999996</v>
      </c>
      <c r="M133" s="75">
        <v>1156121117.04</v>
      </c>
      <c r="N133" s="75">
        <v>1147649413.49</v>
      </c>
      <c r="O133" s="75">
        <v>802645702.89999998</v>
      </c>
      <c r="P133" s="82">
        <f t="shared" si="4"/>
        <v>0.47377854433919647</v>
      </c>
    </row>
    <row r="134" spans="1:16" ht="14.4" x14ac:dyDescent="0.2">
      <c r="A134" s="60" t="s">
        <v>276</v>
      </c>
      <c r="B134" s="60" t="s">
        <v>277</v>
      </c>
      <c r="C134" s="83" t="str">
        <f t="shared" si="3"/>
        <v>21375101 CENTRO INVEST. Y CONSERVACIÓN PATRIMONIO</v>
      </c>
      <c r="D134" s="60" t="s">
        <v>18</v>
      </c>
      <c r="E134" s="60" t="s">
        <v>21</v>
      </c>
      <c r="F134" s="60" t="s">
        <v>22</v>
      </c>
      <c r="G134" s="59">
        <v>694728397</v>
      </c>
      <c r="H134" s="59">
        <v>659534730</v>
      </c>
      <c r="I134" s="59">
        <v>659534730</v>
      </c>
      <c r="J134" s="59">
        <v>0</v>
      </c>
      <c r="K134" s="59">
        <v>15802900</v>
      </c>
      <c r="L134" s="59">
        <v>0</v>
      </c>
      <c r="M134" s="59">
        <v>535111432.36000001</v>
      </c>
      <c r="N134" s="59">
        <v>535111432.36000001</v>
      </c>
      <c r="O134" s="59">
        <v>108620397.64</v>
      </c>
      <c r="P134" s="84">
        <f t="shared" si="4"/>
        <v>0.81134686017217017</v>
      </c>
    </row>
    <row r="135" spans="1:16" ht="14.4" x14ac:dyDescent="0.2">
      <c r="A135" s="60" t="s">
        <v>276</v>
      </c>
      <c r="B135" s="60" t="s">
        <v>277</v>
      </c>
      <c r="C135" s="83" t="str">
        <f t="shared" ref="C135:C198" si="5">+CONCATENATE(A135," ",B135)</f>
        <v>21375101 CENTRO INVEST. Y CONSERVACIÓN PATRIMONIO</v>
      </c>
      <c r="D135" s="60" t="s">
        <v>18</v>
      </c>
      <c r="E135" s="60" t="s">
        <v>23</v>
      </c>
      <c r="F135" s="60" t="s">
        <v>24</v>
      </c>
      <c r="G135" s="59">
        <v>272020200</v>
      </c>
      <c r="H135" s="59">
        <v>279294442</v>
      </c>
      <c r="I135" s="59">
        <v>279294442</v>
      </c>
      <c r="J135" s="59">
        <v>0</v>
      </c>
      <c r="K135" s="59">
        <v>0</v>
      </c>
      <c r="L135" s="59">
        <v>0</v>
      </c>
      <c r="M135" s="59">
        <v>248577829.31999999</v>
      </c>
      <c r="N135" s="59">
        <v>248577829.31999999</v>
      </c>
      <c r="O135" s="59">
        <v>30716612.68</v>
      </c>
      <c r="P135" s="84">
        <f t="shared" ref="P135:P198" si="6">+IFERROR(M135/H135,0)</f>
        <v>0.89002068046882221</v>
      </c>
    </row>
    <row r="136" spans="1:16" ht="14.4" x14ac:dyDescent="0.2">
      <c r="A136" s="60" t="s">
        <v>276</v>
      </c>
      <c r="B136" s="60" t="s">
        <v>277</v>
      </c>
      <c r="C136" s="83" t="str">
        <f t="shared" si="5"/>
        <v>21375101 CENTRO INVEST. Y CONSERVACIÓN PATRIMONIO</v>
      </c>
      <c r="D136" s="60" t="s">
        <v>18</v>
      </c>
      <c r="E136" s="60" t="s">
        <v>25</v>
      </c>
      <c r="F136" s="60" t="s">
        <v>26</v>
      </c>
      <c r="G136" s="59">
        <v>267020200</v>
      </c>
      <c r="H136" s="59">
        <v>279294442</v>
      </c>
      <c r="I136" s="59">
        <v>279294442</v>
      </c>
      <c r="J136" s="59">
        <v>0</v>
      </c>
      <c r="K136" s="59">
        <v>0</v>
      </c>
      <c r="L136" s="59">
        <v>0</v>
      </c>
      <c r="M136" s="59">
        <v>248577829.31999999</v>
      </c>
      <c r="N136" s="59">
        <v>248577829.31999999</v>
      </c>
      <c r="O136" s="59">
        <v>30716612.68</v>
      </c>
      <c r="P136" s="84">
        <f t="shared" si="6"/>
        <v>0.89002068046882221</v>
      </c>
    </row>
    <row r="137" spans="1:16" ht="14.4" x14ac:dyDescent="0.2">
      <c r="A137" s="60" t="s">
        <v>276</v>
      </c>
      <c r="B137" s="60" t="s">
        <v>277</v>
      </c>
      <c r="C137" s="83" t="str">
        <f t="shared" si="5"/>
        <v>21375101 CENTRO INVEST. Y CONSERVACIÓN PATRIMONIO</v>
      </c>
      <c r="D137" s="60" t="s">
        <v>18</v>
      </c>
      <c r="E137" s="60" t="s">
        <v>27</v>
      </c>
      <c r="F137" s="60" t="s">
        <v>28</v>
      </c>
      <c r="G137" s="59">
        <v>5000000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  <c r="P137" s="84">
        <f t="shared" si="6"/>
        <v>0</v>
      </c>
    </row>
    <row r="138" spans="1:16" ht="14.4" x14ac:dyDescent="0.2">
      <c r="A138" s="60" t="s">
        <v>276</v>
      </c>
      <c r="B138" s="60" t="s">
        <v>277</v>
      </c>
      <c r="C138" s="83" t="str">
        <f t="shared" si="5"/>
        <v>21375101 CENTRO INVEST. Y CONSERVACIÓN PATRIMONIO</v>
      </c>
      <c r="D138" s="60" t="s">
        <v>18</v>
      </c>
      <c r="E138" s="60" t="s">
        <v>29</v>
      </c>
      <c r="F138" s="60" t="s">
        <v>30</v>
      </c>
      <c r="G138" s="59">
        <v>2000000</v>
      </c>
      <c r="H138" s="59">
        <v>2000000</v>
      </c>
      <c r="I138" s="59">
        <v>2000000</v>
      </c>
      <c r="J138" s="59">
        <v>0</v>
      </c>
      <c r="K138" s="59">
        <v>0</v>
      </c>
      <c r="L138" s="59">
        <v>0</v>
      </c>
      <c r="M138" s="59">
        <v>268639</v>
      </c>
      <c r="N138" s="59">
        <v>268639</v>
      </c>
      <c r="O138" s="59">
        <v>1731361</v>
      </c>
      <c r="P138" s="84">
        <f t="shared" si="6"/>
        <v>0.13431950000000001</v>
      </c>
    </row>
    <row r="139" spans="1:16" ht="14.4" x14ac:dyDescent="0.2">
      <c r="A139" s="60" t="s">
        <v>276</v>
      </c>
      <c r="B139" s="60" t="s">
        <v>277</v>
      </c>
      <c r="C139" s="83" t="str">
        <f t="shared" si="5"/>
        <v>21375101 CENTRO INVEST. Y CONSERVACIÓN PATRIMONIO</v>
      </c>
      <c r="D139" s="60" t="s">
        <v>18</v>
      </c>
      <c r="E139" s="60" t="s">
        <v>31</v>
      </c>
      <c r="F139" s="60" t="s">
        <v>32</v>
      </c>
      <c r="G139" s="59">
        <v>2000000</v>
      </c>
      <c r="H139" s="59">
        <v>2000000</v>
      </c>
      <c r="I139" s="59">
        <v>2000000</v>
      </c>
      <c r="J139" s="59">
        <v>0</v>
      </c>
      <c r="K139" s="59">
        <v>0</v>
      </c>
      <c r="L139" s="59">
        <v>0</v>
      </c>
      <c r="M139" s="59">
        <v>268639</v>
      </c>
      <c r="N139" s="59">
        <v>268639</v>
      </c>
      <c r="O139" s="59">
        <v>1731361</v>
      </c>
      <c r="P139" s="84">
        <f t="shared" si="6"/>
        <v>0.13431950000000001</v>
      </c>
    </row>
    <row r="140" spans="1:16" ht="14.4" x14ac:dyDescent="0.2">
      <c r="A140" s="60" t="s">
        <v>276</v>
      </c>
      <c r="B140" s="60" t="s">
        <v>277</v>
      </c>
      <c r="C140" s="83" t="str">
        <f t="shared" si="5"/>
        <v>21375101 CENTRO INVEST. Y CONSERVACIÓN PATRIMONIO</v>
      </c>
      <c r="D140" s="60" t="s">
        <v>18</v>
      </c>
      <c r="E140" s="60" t="s">
        <v>33</v>
      </c>
      <c r="F140" s="60" t="s">
        <v>34</v>
      </c>
      <c r="G140" s="59">
        <v>313876051</v>
      </c>
      <c r="H140" s="59">
        <v>277308614</v>
      </c>
      <c r="I140" s="59">
        <v>277308614</v>
      </c>
      <c r="J140" s="59">
        <v>0</v>
      </c>
      <c r="K140" s="59">
        <v>0</v>
      </c>
      <c r="L140" s="59">
        <v>0</v>
      </c>
      <c r="M140" s="59">
        <v>201136190.03999999</v>
      </c>
      <c r="N140" s="59">
        <v>201136190.03999999</v>
      </c>
      <c r="O140" s="59">
        <v>76172423.959999993</v>
      </c>
      <c r="P140" s="84">
        <f t="shared" si="6"/>
        <v>0.72531533420018457</v>
      </c>
    </row>
    <row r="141" spans="1:16" ht="14.4" x14ac:dyDescent="0.2">
      <c r="A141" s="60" t="s">
        <v>276</v>
      </c>
      <c r="B141" s="60" t="s">
        <v>277</v>
      </c>
      <c r="C141" s="83" t="str">
        <f t="shared" si="5"/>
        <v>21375101 CENTRO INVEST. Y CONSERVACIÓN PATRIMONIO</v>
      </c>
      <c r="D141" s="60" t="s">
        <v>18</v>
      </c>
      <c r="E141" s="60" t="s">
        <v>35</v>
      </c>
      <c r="F141" s="60" t="s">
        <v>36</v>
      </c>
      <c r="G141" s="59">
        <v>92200000</v>
      </c>
      <c r="H141" s="59">
        <v>75706844</v>
      </c>
      <c r="I141" s="59">
        <v>75706844</v>
      </c>
      <c r="J141" s="59">
        <v>0</v>
      </c>
      <c r="K141" s="59">
        <v>0</v>
      </c>
      <c r="L141" s="59">
        <v>0</v>
      </c>
      <c r="M141" s="59">
        <v>58329277.159999996</v>
      </c>
      <c r="N141" s="59">
        <v>58329277.159999996</v>
      </c>
      <c r="O141" s="59">
        <v>17377566.84</v>
      </c>
      <c r="P141" s="84">
        <f t="shared" si="6"/>
        <v>0.7704624057502647</v>
      </c>
    </row>
    <row r="142" spans="1:16" ht="14.4" x14ac:dyDescent="0.2">
      <c r="A142" s="60" t="s">
        <v>276</v>
      </c>
      <c r="B142" s="60" t="s">
        <v>277</v>
      </c>
      <c r="C142" s="83" t="str">
        <f t="shared" si="5"/>
        <v>21375101 CENTRO INVEST. Y CONSERVACIÓN PATRIMONIO</v>
      </c>
      <c r="D142" s="60" t="s">
        <v>18</v>
      </c>
      <c r="E142" s="60" t="s">
        <v>37</v>
      </c>
      <c r="F142" s="60" t="s">
        <v>38</v>
      </c>
      <c r="G142" s="59">
        <v>111759770</v>
      </c>
      <c r="H142" s="59">
        <v>96681580</v>
      </c>
      <c r="I142" s="59">
        <v>96681580</v>
      </c>
      <c r="J142" s="59">
        <v>0</v>
      </c>
      <c r="K142" s="59">
        <v>0</v>
      </c>
      <c r="L142" s="59">
        <v>0</v>
      </c>
      <c r="M142" s="59">
        <v>85235557.430000007</v>
      </c>
      <c r="N142" s="59">
        <v>85235557.430000007</v>
      </c>
      <c r="O142" s="59">
        <v>11446022.57</v>
      </c>
      <c r="P142" s="84">
        <f t="shared" si="6"/>
        <v>0.88161113450980022</v>
      </c>
    </row>
    <row r="143" spans="1:16" ht="14.4" x14ac:dyDescent="0.2">
      <c r="A143" s="60" t="s">
        <v>276</v>
      </c>
      <c r="B143" s="60" t="s">
        <v>277</v>
      </c>
      <c r="C143" s="83" t="str">
        <f t="shared" si="5"/>
        <v>21375101 CENTRO INVEST. Y CONSERVACIÓN PATRIMONIO</v>
      </c>
      <c r="D143" s="60" t="s">
        <v>18</v>
      </c>
      <c r="E143" s="60" t="s">
        <v>39</v>
      </c>
      <c r="F143" s="60" t="s">
        <v>40</v>
      </c>
      <c r="G143" s="59">
        <v>44774018</v>
      </c>
      <c r="H143" s="59">
        <v>42478135</v>
      </c>
      <c r="I143" s="59">
        <v>42478135</v>
      </c>
      <c r="J143" s="59">
        <v>0</v>
      </c>
      <c r="K143" s="59">
        <v>0</v>
      </c>
      <c r="L143" s="59">
        <v>0</v>
      </c>
      <c r="M143" s="59">
        <v>1338244.25</v>
      </c>
      <c r="N143" s="59">
        <v>1338244.25</v>
      </c>
      <c r="O143" s="59">
        <v>41139890.75</v>
      </c>
      <c r="P143" s="84">
        <f t="shared" si="6"/>
        <v>3.1504308039889226E-2</v>
      </c>
    </row>
    <row r="144" spans="1:16" ht="14.4" x14ac:dyDescent="0.2">
      <c r="A144" s="60" t="s">
        <v>276</v>
      </c>
      <c r="B144" s="60" t="s">
        <v>277</v>
      </c>
      <c r="C144" s="83" t="str">
        <f t="shared" si="5"/>
        <v>21375101 CENTRO INVEST. Y CONSERVACIÓN PATRIMONIO</v>
      </c>
      <c r="D144" s="60" t="s">
        <v>18</v>
      </c>
      <c r="E144" s="60" t="s">
        <v>41</v>
      </c>
      <c r="F144" s="60" t="s">
        <v>42</v>
      </c>
      <c r="G144" s="59">
        <v>38742263</v>
      </c>
      <c r="H144" s="59">
        <v>38942263</v>
      </c>
      <c r="I144" s="59">
        <v>38942263</v>
      </c>
      <c r="J144" s="59">
        <v>0</v>
      </c>
      <c r="K144" s="59">
        <v>0</v>
      </c>
      <c r="L144" s="59">
        <v>0</v>
      </c>
      <c r="M144" s="59">
        <v>37425450.159999996</v>
      </c>
      <c r="N144" s="59">
        <v>37425450.159999996</v>
      </c>
      <c r="O144" s="59">
        <v>1516812.84</v>
      </c>
      <c r="P144" s="84">
        <f t="shared" si="6"/>
        <v>0.96104969965407494</v>
      </c>
    </row>
    <row r="145" spans="1:16" ht="14.4" x14ac:dyDescent="0.2">
      <c r="A145" s="60" t="s">
        <v>276</v>
      </c>
      <c r="B145" s="60" t="s">
        <v>277</v>
      </c>
      <c r="C145" s="83" t="str">
        <f t="shared" si="5"/>
        <v>21375101 CENTRO INVEST. Y CONSERVACIÓN PATRIMONIO</v>
      </c>
      <c r="D145" s="60" t="s">
        <v>18</v>
      </c>
      <c r="E145" s="60" t="s">
        <v>43</v>
      </c>
      <c r="F145" s="60" t="s">
        <v>44</v>
      </c>
      <c r="G145" s="59">
        <v>26400000</v>
      </c>
      <c r="H145" s="59">
        <v>23499792</v>
      </c>
      <c r="I145" s="59">
        <v>23499792</v>
      </c>
      <c r="J145" s="59">
        <v>0</v>
      </c>
      <c r="K145" s="59">
        <v>0</v>
      </c>
      <c r="L145" s="59">
        <v>0</v>
      </c>
      <c r="M145" s="59">
        <v>18807661.039999999</v>
      </c>
      <c r="N145" s="59">
        <v>18807661.039999999</v>
      </c>
      <c r="O145" s="59">
        <v>4692130.96</v>
      </c>
      <c r="P145" s="84">
        <f t="shared" si="6"/>
        <v>0.80033308550135251</v>
      </c>
    </row>
    <row r="146" spans="1:16" ht="14.4" x14ac:dyDescent="0.2">
      <c r="A146" s="60" t="s">
        <v>276</v>
      </c>
      <c r="B146" s="60" t="s">
        <v>277</v>
      </c>
      <c r="C146" s="83" t="str">
        <f t="shared" si="5"/>
        <v>21375101 CENTRO INVEST. Y CONSERVACIÓN PATRIMONIO</v>
      </c>
      <c r="D146" s="60" t="s">
        <v>18</v>
      </c>
      <c r="E146" s="60" t="s">
        <v>45</v>
      </c>
      <c r="F146" s="60" t="s">
        <v>46</v>
      </c>
      <c r="G146" s="59">
        <v>52954419</v>
      </c>
      <c r="H146" s="59">
        <v>50029681</v>
      </c>
      <c r="I146" s="59">
        <v>50029681</v>
      </c>
      <c r="J146" s="59">
        <v>0</v>
      </c>
      <c r="K146" s="59">
        <v>7833175</v>
      </c>
      <c r="L146" s="59">
        <v>0</v>
      </c>
      <c r="M146" s="59">
        <v>42196506</v>
      </c>
      <c r="N146" s="59">
        <v>42196506</v>
      </c>
      <c r="O146" s="59">
        <v>0</v>
      </c>
      <c r="P146" s="84">
        <f t="shared" si="6"/>
        <v>0.84342944341380066</v>
      </c>
    </row>
    <row r="147" spans="1:16" ht="14.4" x14ac:dyDescent="0.2">
      <c r="A147" s="60" t="s">
        <v>276</v>
      </c>
      <c r="B147" s="60" t="s">
        <v>277</v>
      </c>
      <c r="C147" s="83" t="str">
        <f t="shared" si="5"/>
        <v>21375101 CENTRO INVEST. Y CONSERVACIÓN PATRIMONIO</v>
      </c>
      <c r="D147" s="60" t="s">
        <v>18</v>
      </c>
      <c r="E147" s="60" t="s">
        <v>278</v>
      </c>
      <c r="F147" s="60" t="s">
        <v>48</v>
      </c>
      <c r="G147" s="59">
        <v>50238807</v>
      </c>
      <c r="H147" s="59">
        <v>47464056</v>
      </c>
      <c r="I147" s="59">
        <v>47464056</v>
      </c>
      <c r="J147" s="59">
        <v>0</v>
      </c>
      <c r="K147" s="59">
        <v>7431470</v>
      </c>
      <c r="L147" s="59">
        <v>0</v>
      </c>
      <c r="M147" s="59">
        <v>40032586</v>
      </c>
      <c r="N147" s="59">
        <v>40032586</v>
      </c>
      <c r="O147" s="59">
        <v>0</v>
      </c>
      <c r="P147" s="84">
        <f t="shared" si="6"/>
        <v>0.84342952064610743</v>
      </c>
    </row>
    <row r="148" spans="1:16" ht="14.4" x14ac:dyDescent="0.2">
      <c r="A148" s="60" t="s">
        <v>276</v>
      </c>
      <c r="B148" s="60" t="s">
        <v>277</v>
      </c>
      <c r="C148" s="83" t="str">
        <f t="shared" si="5"/>
        <v>21375101 CENTRO INVEST. Y CONSERVACIÓN PATRIMONIO</v>
      </c>
      <c r="D148" s="60" t="s">
        <v>18</v>
      </c>
      <c r="E148" s="60" t="s">
        <v>279</v>
      </c>
      <c r="F148" s="60" t="s">
        <v>50</v>
      </c>
      <c r="G148" s="59">
        <v>2715612</v>
      </c>
      <c r="H148" s="59">
        <v>2565625</v>
      </c>
      <c r="I148" s="59">
        <v>2565625</v>
      </c>
      <c r="J148" s="59">
        <v>0</v>
      </c>
      <c r="K148" s="59">
        <v>401705</v>
      </c>
      <c r="L148" s="59">
        <v>0</v>
      </c>
      <c r="M148" s="59">
        <v>2163920</v>
      </c>
      <c r="N148" s="59">
        <v>2163920</v>
      </c>
      <c r="O148" s="59">
        <v>0</v>
      </c>
      <c r="P148" s="84">
        <f t="shared" si="6"/>
        <v>0.84342801461632155</v>
      </c>
    </row>
    <row r="149" spans="1:16" ht="14.4" x14ac:dyDescent="0.2">
      <c r="A149" s="60" t="s">
        <v>276</v>
      </c>
      <c r="B149" s="60" t="s">
        <v>277</v>
      </c>
      <c r="C149" s="83" t="str">
        <f t="shared" si="5"/>
        <v>21375101 CENTRO INVEST. Y CONSERVACIÓN PATRIMONIO</v>
      </c>
      <c r="D149" s="60" t="s">
        <v>18</v>
      </c>
      <c r="E149" s="60" t="s">
        <v>51</v>
      </c>
      <c r="F149" s="60" t="s">
        <v>52</v>
      </c>
      <c r="G149" s="59">
        <v>53877727</v>
      </c>
      <c r="H149" s="59">
        <v>50901993</v>
      </c>
      <c r="I149" s="59">
        <v>50901993</v>
      </c>
      <c r="J149" s="59">
        <v>0</v>
      </c>
      <c r="K149" s="59">
        <v>7969725</v>
      </c>
      <c r="L149" s="59">
        <v>0</v>
      </c>
      <c r="M149" s="59">
        <v>42932268</v>
      </c>
      <c r="N149" s="59">
        <v>42932268</v>
      </c>
      <c r="O149" s="59">
        <v>0</v>
      </c>
      <c r="P149" s="84">
        <f t="shared" si="6"/>
        <v>0.84343000086460274</v>
      </c>
    </row>
    <row r="150" spans="1:16" ht="14.4" x14ac:dyDescent="0.2">
      <c r="A150" s="60" t="s">
        <v>276</v>
      </c>
      <c r="B150" s="60" t="s">
        <v>277</v>
      </c>
      <c r="C150" s="83" t="str">
        <f t="shared" si="5"/>
        <v>21375101 CENTRO INVEST. Y CONSERVACIÓN PATRIMONIO</v>
      </c>
      <c r="D150" s="60" t="s">
        <v>18</v>
      </c>
      <c r="E150" s="60" t="s">
        <v>280</v>
      </c>
      <c r="F150" s="60" t="s">
        <v>54</v>
      </c>
      <c r="G150" s="59">
        <v>29437226</v>
      </c>
      <c r="H150" s="59">
        <v>27811372</v>
      </c>
      <c r="I150" s="59">
        <v>27811372</v>
      </c>
      <c r="J150" s="59">
        <v>0</v>
      </c>
      <c r="K150" s="59">
        <v>4354439</v>
      </c>
      <c r="L150" s="59">
        <v>0</v>
      </c>
      <c r="M150" s="59">
        <v>23456933</v>
      </c>
      <c r="N150" s="59">
        <v>23456933</v>
      </c>
      <c r="O150" s="59">
        <v>0</v>
      </c>
      <c r="P150" s="84">
        <f t="shared" si="6"/>
        <v>0.84342955104839845</v>
      </c>
    </row>
    <row r="151" spans="1:16" ht="14.4" x14ac:dyDescent="0.2">
      <c r="A151" s="60" t="s">
        <v>276</v>
      </c>
      <c r="B151" s="60" t="s">
        <v>277</v>
      </c>
      <c r="C151" s="83" t="str">
        <f t="shared" si="5"/>
        <v>21375101 CENTRO INVEST. Y CONSERVACIÓN PATRIMONIO</v>
      </c>
      <c r="D151" s="60" t="s">
        <v>18</v>
      </c>
      <c r="E151" s="60" t="s">
        <v>281</v>
      </c>
      <c r="F151" s="60" t="s">
        <v>56</v>
      </c>
      <c r="G151" s="59">
        <v>16293667</v>
      </c>
      <c r="H151" s="59">
        <v>15393747</v>
      </c>
      <c r="I151" s="59">
        <v>15393747</v>
      </c>
      <c r="J151" s="59">
        <v>0</v>
      </c>
      <c r="K151" s="59">
        <v>2410189</v>
      </c>
      <c r="L151" s="59">
        <v>0</v>
      </c>
      <c r="M151" s="59">
        <v>12983558</v>
      </c>
      <c r="N151" s="59">
        <v>12983558</v>
      </c>
      <c r="O151" s="59">
        <v>0</v>
      </c>
      <c r="P151" s="84">
        <f t="shared" si="6"/>
        <v>0.84343064752201002</v>
      </c>
    </row>
    <row r="152" spans="1:16" ht="14.4" x14ac:dyDescent="0.2">
      <c r="A152" s="60" t="s">
        <v>276</v>
      </c>
      <c r="B152" s="60" t="s">
        <v>277</v>
      </c>
      <c r="C152" s="83" t="str">
        <f t="shared" si="5"/>
        <v>21375101 CENTRO INVEST. Y CONSERVACIÓN PATRIMONIO</v>
      </c>
      <c r="D152" s="60" t="s">
        <v>18</v>
      </c>
      <c r="E152" s="60" t="s">
        <v>282</v>
      </c>
      <c r="F152" s="60" t="s">
        <v>58</v>
      </c>
      <c r="G152" s="59">
        <v>8146834</v>
      </c>
      <c r="H152" s="59">
        <v>7696874</v>
      </c>
      <c r="I152" s="59">
        <v>7696874</v>
      </c>
      <c r="J152" s="59">
        <v>0</v>
      </c>
      <c r="K152" s="59">
        <v>1205097</v>
      </c>
      <c r="L152" s="59">
        <v>0</v>
      </c>
      <c r="M152" s="59">
        <v>6491777</v>
      </c>
      <c r="N152" s="59">
        <v>6491777</v>
      </c>
      <c r="O152" s="59">
        <v>0</v>
      </c>
      <c r="P152" s="84">
        <f t="shared" si="6"/>
        <v>0.84343033288579239</v>
      </c>
    </row>
    <row r="153" spans="1:16" ht="14.4" x14ac:dyDescent="0.2">
      <c r="A153" s="60" t="s">
        <v>276</v>
      </c>
      <c r="B153" s="60" t="s">
        <v>277</v>
      </c>
      <c r="C153" s="83" t="str">
        <f t="shared" si="5"/>
        <v>21375101 CENTRO INVEST. Y CONSERVACIÓN PATRIMONIO</v>
      </c>
      <c r="D153" s="60" t="s">
        <v>18</v>
      </c>
      <c r="E153" s="60" t="s">
        <v>61</v>
      </c>
      <c r="F153" s="60" t="s">
        <v>62</v>
      </c>
      <c r="G153" s="59">
        <v>504482000</v>
      </c>
      <c r="H153" s="59">
        <v>457850000</v>
      </c>
      <c r="I153" s="59">
        <v>457850000</v>
      </c>
      <c r="J153" s="59">
        <v>0</v>
      </c>
      <c r="K153" s="59">
        <v>106244890.03</v>
      </c>
      <c r="L153" s="59">
        <v>0</v>
      </c>
      <c r="M153" s="59">
        <v>223279195.78</v>
      </c>
      <c r="N153" s="59">
        <v>216307492.22999999</v>
      </c>
      <c r="O153" s="59">
        <v>128325914.19</v>
      </c>
      <c r="P153" s="84">
        <f t="shared" si="6"/>
        <v>0.4876688779731353</v>
      </c>
    </row>
    <row r="154" spans="1:16" ht="14.4" x14ac:dyDescent="0.2">
      <c r="A154" s="60" t="s">
        <v>276</v>
      </c>
      <c r="B154" s="60" t="s">
        <v>277</v>
      </c>
      <c r="C154" s="83" t="str">
        <f t="shared" si="5"/>
        <v>21375101 CENTRO INVEST. Y CONSERVACIÓN PATRIMONIO</v>
      </c>
      <c r="D154" s="60" t="s">
        <v>18</v>
      </c>
      <c r="E154" s="60" t="s">
        <v>71</v>
      </c>
      <c r="F154" s="60" t="s">
        <v>72</v>
      </c>
      <c r="G154" s="59">
        <v>23862000</v>
      </c>
      <c r="H154" s="59">
        <v>15108000</v>
      </c>
      <c r="I154" s="59">
        <v>15108000</v>
      </c>
      <c r="J154" s="59">
        <v>0</v>
      </c>
      <c r="K154" s="59">
        <v>3357400.45</v>
      </c>
      <c r="L154" s="59">
        <v>0</v>
      </c>
      <c r="M154" s="59">
        <v>11734945.460000001</v>
      </c>
      <c r="N154" s="59">
        <v>11072996.93</v>
      </c>
      <c r="O154" s="59">
        <v>15654.09</v>
      </c>
      <c r="P154" s="84">
        <f t="shared" si="6"/>
        <v>0.77673718956844062</v>
      </c>
    </row>
    <row r="155" spans="1:16" ht="14.4" x14ac:dyDescent="0.2">
      <c r="A155" s="60" t="s">
        <v>276</v>
      </c>
      <c r="B155" s="60" t="s">
        <v>277</v>
      </c>
      <c r="C155" s="83" t="str">
        <f t="shared" si="5"/>
        <v>21375101 CENTRO INVEST. Y CONSERVACIÓN PATRIMONIO</v>
      </c>
      <c r="D155" s="60" t="s">
        <v>18</v>
      </c>
      <c r="E155" s="60" t="s">
        <v>73</v>
      </c>
      <c r="F155" s="60" t="s">
        <v>74</v>
      </c>
      <c r="G155" s="59">
        <v>1260000</v>
      </c>
      <c r="H155" s="59">
        <v>893000</v>
      </c>
      <c r="I155" s="59">
        <v>893000</v>
      </c>
      <c r="J155" s="59">
        <v>0</v>
      </c>
      <c r="K155" s="59">
        <v>236478</v>
      </c>
      <c r="L155" s="59">
        <v>0</v>
      </c>
      <c r="M155" s="59">
        <v>656522</v>
      </c>
      <c r="N155" s="59">
        <v>595503</v>
      </c>
      <c r="O155" s="59">
        <v>0</v>
      </c>
      <c r="P155" s="84">
        <f t="shared" si="6"/>
        <v>0.73518701007838749</v>
      </c>
    </row>
    <row r="156" spans="1:16" ht="14.4" x14ac:dyDescent="0.2">
      <c r="A156" s="60" t="s">
        <v>276</v>
      </c>
      <c r="B156" s="60" t="s">
        <v>277</v>
      </c>
      <c r="C156" s="83" t="str">
        <f t="shared" si="5"/>
        <v>21375101 CENTRO INVEST. Y CONSERVACIÓN PATRIMONIO</v>
      </c>
      <c r="D156" s="60" t="s">
        <v>18</v>
      </c>
      <c r="E156" s="60" t="s">
        <v>75</v>
      </c>
      <c r="F156" s="60" t="s">
        <v>76</v>
      </c>
      <c r="G156" s="59">
        <v>5922000</v>
      </c>
      <c r="H156" s="59">
        <v>5922000</v>
      </c>
      <c r="I156" s="59">
        <v>5922000</v>
      </c>
      <c r="J156" s="59">
        <v>0</v>
      </c>
      <c r="K156" s="59">
        <v>821485.45</v>
      </c>
      <c r="L156" s="59">
        <v>0</v>
      </c>
      <c r="M156" s="59">
        <v>5100514.55</v>
      </c>
      <c r="N156" s="59">
        <v>5100514.55</v>
      </c>
      <c r="O156" s="59">
        <v>0</v>
      </c>
      <c r="P156" s="84">
        <f t="shared" si="6"/>
        <v>0.86128242992232351</v>
      </c>
    </row>
    <row r="157" spans="1:16" ht="14.4" x14ac:dyDescent="0.2">
      <c r="A157" s="60" t="s">
        <v>276</v>
      </c>
      <c r="B157" s="60" t="s">
        <v>277</v>
      </c>
      <c r="C157" s="83" t="str">
        <f t="shared" si="5"/>
        <v>21375101 CENTRO INVEST. Y CONSERVACIÓN PATRIMONIO</v>
      </c>
      <c r="D157" s="60" t="s">
        <v>18</v>
      </c>
      <c r="E157" s="60" t="s">
        <v>77</v>
      </c>
      <c r="F157" s="60" t="s">
        <v>78</v>
      </c>
      <c r="G157" s="59">
        <v>50000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  <c r="P157" s="84">
        <f t="shared" si="6"/>
        <v>0</v>
      </c>
    </row>
    <row r="158" spans="1:16" ht="14.4" x14ac:dyDescent="0.2">
      <c r="A158" s="60" t="s">
        <v>276</v>
      </c>
      <c r="B158" s="60" t="s">
        <v>277</v>
      </c>
      <c r="C158" s="83" t="str">
        <f t="shared" si="5"/>
        <v>21375101 CENTRO INVEST. Y CONSERVACIÓN PATRIMONIO</v>
      </c>
      <c r="D158" s="60" t="s">
        <v>18</v>
      </c>
      <c r="E158" s="60" t="s">
        <v>79</v>
      </c>
      <c r="F158" s="60" t="s">
        <v>80</v>
      </c>
      <c r="G158" s="59">
        <v>16380000</v>
      </c>
      <c r="H158" s="59">
        <v>8293000</v>
      </c>
      <c r="I158" s="59">
        <v>8293000</v>
      </c>
      <c r="J158" s="59">
        <v>0</v>
      </c>
      <c r="K158" s="59">
        <v>2299437</v>
      </c>
      <c r="L158" s="59">
        <v>0</v>
      </c>
      <c r="M158" s="59">
        <v>5977908.9100000001</v>
      </c>
      <c r="N158" s="59">
        <v>5376979.3799999999</v>
      </c>
      <c r="O158" s="59">
        <v>15654.09</v>
      </c>
      <c r="P158" s="84">
        <f t="shared" si="6"/>
        <v>0.7208379247558182</v>
      </c>
    </row>
    <row r="159" spans="1:16" ht="14.4" x14ac:dyDescent="0.2">
      <c r="A159" s="60" t="s">
        <v>276</v>
      </c>
      <c r="B159" s="60" t="s">
        <v>277</v>
      </c>
      <c r="C159" s="83" t="str">
        <f t="shared" si="5"/>
        <v>21375101 CENTRO INVEST. Y CONSERVACIÓN PATRIMONIO</v>
      </c>
      <c r="D159" s="60" t="s">
        <v>18</v>
      </c>
      <c r="E159" s="60" t="s">
        <v>81</v>
      </c>
      <c r="F159" s="60" t="s">
        <v>82</v>
      </c>
      <c r="G159" s="59">
        <v>250000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  <c r="P159" s="84">
        <f t="shared" si="6"/>
        <v>0</v>
      </c>
    </row>
    <row r="160" spans="1:16" ht="14.4" x14ac:dyDescent="0.2">
      <c r="A160" s="60" t="s">
        <v>276</v>
      </c>
      <c r="B160" s="60" t="s">
        <v>277</v>
      </c>
      <c r="C160" s="83" t="str">
        <f t="shared" si="5"/>
        <v>21375101 CENTRO INVEST. Y CONSERVACIÓN PATRIMONIO</v>
      </c>
      <c r="D160" s="60" t="s">
        <v>18</v>
      </c>
      <c r="E160" s="60" t="s">
        <v>83</v>
      </c>
      <c r="F160" s="60" t="s">
        <v>84</v>
      </c>
      <c r="G160" s="59">
        <v>30000000</v>
      </c>
      <c r="H160" s="59">
        <v>24686000</v>
      </c>
      <c r="I160" s="59">
        <v>24686000</v>
      </c>
      <c r="J160" s="59">
        <v>0</v>
      </c>
      <c r="K160" s="59">
        <v>10189246.24</v>
      </c>
      <c r="L160" s="59">
        <v>0</v>
      </c>
      <c r="M160" s="59">
        <v>14201276.02</v>
      </c>
      <c r="N160" s="59">
        <v>7891521</v>
      </c>
      <c r="O160" s="59">
        <v>295477.74</v>
      </c>
      <c r="P160" s="84">
        <f t="shared" si="6"/>
        <v>0.57527651381349754</v>
      </c>
    </row>
    <row r="161" spans="1:16" ht="14.4" x14ac:dyDescent="0.2">
      <c r="A161" s="60" t="s">
        <v>276</v>
      </c>
      <c r="B161" s="60" t="s">
        <v>277</v>
      </c>
      <c r="C161" s="83" t="str">
        <f t="shared" si="5"/>
        <v>21375101 CENTRO INVEST. Y CONSERVACIÓN PATRIMONIO</v>
      </c>
      <c r="D161" s="60" t="s">
        <v>18</v>
      </c>
      <c r="E161" s="60" t="s">
        <v>85</v>
      </c>
      <c r="F161" s="60" t="s">
        <v>86</v>
      </c>
      <c r="G161" s="59">
        <v>21000000</v>
      </c>
      <c r="H161" s="59">
        <v>18827000</v>
      </c>
      <c r="I161" s="59">
        <v>18827000</v>
      </c>
      <c r="J161" s="59">
        <v>0</v>
      </c>
      <c r="K161" s="59">
        <v>7676397.3300000001</v>
      </c>
      <c r="L161" s="59">
        <v>0</v>
      </c>
      <c r="M161" s="59">
        <v>11149918.369999999</v>
      </c>
      <c r="N161" s="59">
        <v>4842988.3499999996</v>
      </c>
      <c r="O161" s="59">
        <v>684.3</v>
      </c>
      <c r="P161" s="84">
        <f t="shared" si="6"/>
        <v>0.59223022095926059</v>
      </c>
    </row>
    <row r="162" spans="1:16" ht="14.4" x14ac:dyDescent="0.2">
      <c r="A162" s="60" t="s">
        <v>276</v>
      </c>
      <c r="B162" s="60" t="s">
        <v>277</v>
      </c>
      <c r="C162" s="83" t="str">
        <f t="shared" si="5"/>
        <v>21375101 CENTRO INVEST. Y CONSERVACIÓN PATRIMONIO</v>
      </c>
      <c r="D162" s="60" t="s">
        <v>18</v>
      </c>
      <c r="E162" s="60" t="s">
        <v>87</v>
      </c>
      <c r="F162" s="60" t="s">
        <v>88</v>
      </c>
      <c r="G162" s="59">
        <v>2000000</v>
      </c>
      <c r="H162" s="59">
        <v>1000000</v>
      </c>
      <c r="I162" s="59">
        <v>1000000</v>
      </c>
      <c r="J162" s="59">
        <v>0</v>
      </c>
      <c r="K162" s="59">
        <v>0</v>
      </c>
      <c r="L162" s="59">
        <v>0</v>
      </c>
      <c r="M162" s="59">
        <v>936783.56</v>
      </c>
      <c r="N162" s="59">
        <v>936783.56</v>
      </c>
      <c r="O162" s="59">
        <v>63216.44</v>
      </c>
      <c r="P162" s="84">
        <f t="shared" si="6"/>
        <v>0.93678356000000007</v>
      </c>
    </row>
    <row r="163" spans="1:16" ht="14.4" x14ac:dyDescent="0.2">
      <c r="A163" s="60" t="s">
        <v>276</v>
      </c>
      <c r="B163" s="60" t="s">
        <v>277</v>
      </c>
      <c r="C163" s="83" t="str">
        <f t="shared" si="5"/>
        <v>21375101 CENTRO INVEST. Y CONSERVACIÓN PATRIMONIO</v>
      </c>
      <c r="D163" s="60" t="s">
        <v>18</v>
      </c>
      <c r="E163" s="60" t="s">
        <v>91</v>
      </c>
      <c r="F163" s="60" t="s">
        <v>92</v>
      </c>
      <c r="G163" s="59">
        <v>7000000</v>
      </c>
      <c r="H163" s="59">
        <v>4859000</v>
      </c>
      <c r="I163" s="59">
        <v>4859000</v>
      </c>
      <c r="J163" s="59">
        <v>0</v>
      </c>
      <c r="K163" s="59">
        <v>2512848.91</v>
      </c>
      <c r="L163" s="59">
        <v>0</v>
      </c>
      <c r="M163" s="59">
        <v>2114574.09</v>
      </c>
      <c r="N163" s="59">
        <v>2111749.09</v>
      </c>
      <c r="O163" s="59">
        <v>231577</v>
      </c>
      <c r="P163" s="84">
        <f t="shared" si="6"/>
        <v>0.43518709405227413</v>
      </c>
    </row>
    <row r="164" spans="1:16" ht="14.4" x14ac:dyDescent="0.2">
      <c r="A164" s="60" t="s">
        <v>276</v>
      </c>
      <c r="B164" s="60" t="s">
        <v>277</v>
      </c>
      <c r="C164" s="83" t="str">
        <f t="shared" si="5"/>
        <v>21375101 CENTRO INVEST. Y CONSERVACIÓN PATRIMONIO</v>
      </c>
      <c r="D164" s="60" t="s">
        <v>18</v>
      </c>
      <c r="E164" s="60" t="s">
        <v>93</v>
      </c>
      <c r="F164" s="60" t="s">
        <v>94</v>
      </c>
      <c r="G164" s="59">
        <v>255220000</v>
      </c>
      <c r="H164" s="59">
        <v>271665000</v>
      </c>
      <c r="I164" s="59">
        <v>271665000</v>
      </c>
      <c r="J164" s="59">
        <v>0</v>
      </c>
      <c r="K164" s="59">
        <v>85063264.269999996</v>
      </c>
      <c r="L164" s="59">
        <v>0</v>
      </c>
      <c r="M164" s="59">
        <v>176022244.31</v>
      </c>
      <c r="N164" s="59">
        <v>176022244.31</v>
      </c>
      <c r="O164" s="59">
        <v>10579491.42</v>
      </c>
      <c r="P164" s="84">
        <f t="shared" si="6"/>
        <v>0.64793861671543995</v>
      </c>
    </row>
    <row r="165" spans="1:16" ht="14.4" x14ac:dyDescent="0.2">
      <c r="A165" s="60" t="s">
        <v>276</v>
      </c>
      <c r="B165" s="60" t="s">
        <v>277</v>
      </c>
      <c r="C165" s="83" t="str">
        <f t="shared" si="5"/>
        <v>21375101 CENTRO INVEST. Y CONSERVACIÓN PATRIMONIO</v>
      </c>
      <c r="D165" s="60" t="s">
        <v>18</v>
      </c>
      <c r="E165" s="60" t="s">
        <v>285</v>
      </c>
      <c r="F165" s="60" t="s">
        <v>286</v>
      </c>
      <c r="G165" s="59">
        <v>20000</v>
      </c>
      <c r="H165" s="59">
        <v>20000</v>
      </c>
      <c r="I165" s="59">
        <v>20000</v>
      </c>
      <c r="J165" s="59">
        <v>0</v>
      </c>
      <c r="K165" s="59">
        <v>0</v>
      </c>
      <c r="L165" s="59">
        <v>0</v>
      </c>
      <c r="M165" s="59">
        <v>0</v>
      </c>
      <c r="N165" s="59">
        <v>0</v>
      </c>
      <c r="O165" s="59">
        <v>20000</v>
      </c>
      <c r="P165" s="84">
        <f t="shared" si="6"/>
        <v>0</v>
      </c>
    </row>
    <row r="166" spans="1:16" ht="14.4" x14ac:dyDescent="0.2">
      <c r="A166" s="60" t="s">
        <v>276</v>
      </c>
      <c r="B166" s="60" t="s">
        <v>277</v>
      </c>
      <c r="C166" s="83" t="str">
        <f t="shared" si="5"/>
        <v>21375101 CENTRO INVEST. Y CONSERVACIÓN PATRIMONIO</v>
      </c>
      <c r="D166" s="60" t="s">
        <v>18</v>
      </c>
      <c r="E166" s="60" t="s">
        <v>287</v>
      </c>
      <c r="F166" s="60" t="s">
        <v>288</v>
      </c>
      <c r="G166" s="59">
        <v>80000000</v>
      </c>
      <c r="H166" s="59">
        <v>72500000</v>
      </c>
      <c r="I166" s="59">
        <v>72500000</v>
      </c>
      <c r="J166" s="59">
        <v>0</v>
      </c>
      <c r="K166" s="59">
        <v>6939880.04</v>
      </c>
      <c r="L166" s="59">
        <v>0</v>
      </c>
      <c r="M166" s="59">
        <v>65557067.969999999</v>
      </c>
      <c r="N166" s="59">
        <v>65557067.969999999</v>
      </c>
      <c r="O166" s="59">
        <v>3051.99</v>
      </c>
      <c r="P166" s="84">
        <f t="shared" si="6"/>
        <v>0.90423542027586201</v>
      </c>
    </row>
    <row r="167" spans="1:16" ht="14.4" x14ac:dyDescent="0.2">
      <c r="A167" s="60" t="s">
        <v>276</v>
      </c>
      <c r="B167" s="60" t="s">
        <v>277</v>
      </c>
      <c r="C167" s="83" t="str">
        <f t="shared" si="5"/>
        <v>21375101 CENTRO INVEST. Y CONSERVACIÓN PATRIMONIO</v>
      </c>
      <c r="D167" s="60" t="s">
        <v>18</v>
      </c>
      <c r="E167" s="60" t="s">
        <v>95</v>
      </c>
      <c r="F167" s="60" t="s">
        <v>96</v>
      </c>
      <c r="G167" s="59">
        <v>100000000</v>
      </c>
      <c r="H167" s="59">
        <v>100000000</v>
      </c>
      <c r="I167" s="59">
        <v>100000000</v>
      </c>
      <c r="J167" s="59">
        <v>0</v>
      </c>
      <c r="K167" s="59">
        <v>65875689.729999997</v>
      </c>
      <c r="L167" s="59">
        <v>0</v>
      </c>
      <c r="M167" s="59">
        <v>25383329.100000001</v>
      </c>
      <c r="N167" s="59">
        <v>25383329.100000001</v>
      </c>
      <c r="O167" s="59">
        <v>8740981.1699999999</v>
      </c>
      <c r="P167" s="84">
        <f t="shared" si="6"/>
        <v>0.25383329100000002</v>
      </c>
    </row>
    <row r="168" spans="1:16" ht="14.4" x14ac:dyDescent="0.2">
      <c r="A168" s="60" t="s">
        <v>276</v>
      </c>
      <c r="B168" s="60" t="s">
        <v>277</v>
      </c>
      <c r="C168" s="83" t="str">
        <f t="shared" si="5"/>
        <v>21375101 CENTRO INVEST. Y CONSERVACIÓN PATRIMONIO</v>
      </c>
      <c r="D168" s="60" t="s">
        <v>18</v>
      </c>
      <c r="E168" s="60" t="s">
        <v>99</v>
      </c>
      <c r="F168" s="60" t="s">
        <v>100</v>
      </c>
      <c r="G168" s="59">
        <v>75000000</v>
      </c>
      <c r="H168" s="59">
        <v>75000000</v>
      </c>
      <c r="I168" s="59">
        <v>75000000</v>
      </c>
      <c r="J168" s="59">
        <v>0</v>
      </c>
      <c r="K168" s="59">
        <v>12247694.5</v>
      </c>
      <c r="L168" s="59">
        <v>0</v>
      </c>
      <c r="M168" s="59">
        <v>60941847.100000001</v>
      </c>
      <c r="N168" s="59">
        <v>60941847.100000001</v>
      </c>
      <c r="O168" s="59">
        <v>1810458.4</v>
      </c>
      <c r="P168" s="84">
        <f t="shared" si="6"/>
        <v>0.81255796133333336</v>
      </c>
    </row>
    <row r="169" spans="1:16" ht="14.4" x14ac:dyDescent="0.2">
      <c r="A169" s="60" t="s">
        <v>276</v>
      </c>
      <c r="B169" s="60" t="s">
        <v>277</v>
      </c>
      <c r="C169" s="83" t="str">
        <f t="shared" si="5"/>
        <v>21375101 CENTRO INVEST. Y CONSERVACIÓN PATRIMONIO</v>
      </c>
      <c r="D169" s="60" t="s">
        <v>18</v>
      </c>
      <c r="E169" s="60" t="s">
        <v>101</v>
      </c>
      <c r="F169" s="60" t="s">
        <v>102</v>
      </c>
      <c r="G169" s="59">
        <v>200000</v>
      </c>
      <c r="H169" s="59">
        <v>24145000</v>
      </c>
      <c r="I169" s="59">
        <v>24145000</v>
      </c>
      <c r="J169" s="59">
        <v>0</v>
      </c>
      <c r="K169" s="59">
        <v>0</v>
      </c>
      <c r="L169" s="59">
        <v>0</v>
      </c>
      <c r="M169" s="59">
        <v>24140000.140000001</v>
      </c>
      <c r="N169" s="59">
        <v>24140000.140000001</v>
      </c>
      <c r="O169" s="59">
        <v>4999.8599999999997</v>
      </c>
      <c r="P169" s="84">
        <f t="shared" si="6"/>
        <v>0.99979292358666394</v>
      </c>
    </row>
    <row r="170" spans="1:16" ht="14.4" x14ac:dyDescent="0.2">
      <c r="A170" s="60" t="s">
        <v>276</v>
      </c>
      <c r="B170" s="60" t="s">
        <v>277</v>
      </c>
      <c r="C170" s="83" t="str">
        <f t="shared" si="5"/>
        <v>21375101 CENTRO INVEST. Y CONSERVACIÓN PATRIMONIO</v>
      </c>
      <c r="D170" s="60" t="s">
        <v>18</v>
      </c>
      <c r="E170" s="60" t="s">
        <v>103</v>
      </c>
      <c r="F170" s="60" t="s">
        <v>104</v>
      </c>
      <c r="G170" s="59">
        <v>10500000</v>
      </c>
      <c r="H170" s="59">
        <v>5500000</v>
      </c>
      <c r="I170" s="59">
        <v>5500000</v>
      </c>
      <c r="J170" s="59">
        <v>0</v>
      </c>
      <c r="K170" s="59">
        <v>1759362.72</v>
      </c>
      <c r="L170" s="59">
        <v>0</v>
      </c>
      <c r="M170" s="59">
        <v>2519537.2799999998</v>
      </c>
      <c r="N170" s="59">
        <v>2519537.2799999998</v>
      </c>
      <c r="O170" s="59">
        <v>1221100</v>
      </c>
      <c r="P170" s="84">
        <f t="shared" si="6"/>
        <v>0.45809768727272726</v>
      </c>
    </row>
    <row r="171" spans="1:16" ht="14.4" x14ac:dyDescent="0.2">
      <c r="A171" s="60" t="s">
        <v>276</v>
      </c>
      <c r="B171" s="60" t="s">
        <v>277</v>
      </c>
      <c r="C171" s="83" t="str">
        <f t="shared" si="5"/>
        <v>21375101 CENTRO INVEST. Y CONSERVACIÓN PATRIMONIO</v>
      </c>
      <c r="D171" s="60" t="s">
        <v>18</v>
      </c>
      <c r="E171" s="60" t="s">
        <v>105</v>
      </c>
      <c r="F171" s="60" t="s">
        <v>106</v>
      </c>
      <c r="G171" s="59">
        <v>500000</v>
      </c>
      <c r="H171" s="59">
        <v>500000</v>
      </c>
      <c r="I171" s="59">
        <v>500000</v>
      </c>
      <c r="J171" s="59">
        <v>0</v>
      </c>
      <c r="K171" s="59">
        <v>122062.72</v>
      </c>
      <c r="L171" s="59">
        <v>0</v>
      </c>
      <c r="M171" s="59">
        <v>377937.28</v>
      </c>
      <c r="N171" s="59">
        <v>377937.28</v>
      </c>
      <c r="O171" s="59">
        <v>0</v>
      </c>
      <c r="P171" s="84">
        <f t="shared" si="6"/>
        <v>0.75587456000000008</v>
      </c>
    </row>
    <row r="172" spans="1:16" ht="14.4" x14ac:dyDescent="0.2">
      <c r="A172" s="60" t="s">
        <v>276</v>
      </c>
      <c r="B172" s="60" t="s">
        <v>277</v>
      </c>
      <c r="C172" s="83" t="str">
        <f t="shared" si="5"/>
        <v>21375101 CENTRO INVEST. Y CONSERVACIÓN PATRIMONIO</v>
      </c>
      <c r="D172" s="60" t="s">
        <v>18</v>
      </c>
      <c r="E172" s="60" t="s">
        <v>107</v>
      </c>
      <c r="F172" s="60" t="s">
        <v>108</v>
      </c>
      <c r="G172" s="59">
        <v>10000000</v>
      </c>
      <c r="H172" s="59">
        <v>5000000</v>
      </c>
      <c r="I172" s="59">
        <v>5000000</v>
      </c>
      <c r="J172" s="59">
        <v>0</v>
      </c>
      <c r="K172" s="59">
        <v>1637300</v>
      </c>
      <c r="L172" s="59">
        <v>0</v>
      </c>
      <c r="M172" s="59">
        <v>2141600</v>
      </c>
      <c r="N172" s="59">
        <v>2141600</v>
      </c>
      <c r="O172" s="59">
        <v>1221100</v>
      </c>
      <c r="P172" s="84">
        <f t="shared" si="6"/>
        <v>0.42831999999999998</v>
      </c>
    </row>
    <row r="173" spans="1:16" ht="14.4" x14ac:dyDescent="0.2">
      <c r="A173" s="60" t="s">
        <v>276</v>
      </c>
      <c r="B173" s="60" t="s">
        <v>277</v>
      </c>
      <c r="C173" s="83" t="str">
        <f t="shared" si="5"/>
        <v>21375101 CENTRO INVEST. Y CONSERVACIÓN PATRIMONIO</v>
      </c>
      <c r="D173" s="60" t="s">
        <v>18</v>
      </c>
      <c r="E173" s="60" t="s">
        <v>109</v>
      </c>
      <c r="F173" s="60" t="s">
        <v>110</v>
      </c>
      <c r="G173" s="59">
        <v>2500000</v>
      </c>
      <c r="H173" s="59">
        <v>2484000</v>
      </c>
      <c r="I173" s="59">
        <v>2484000</v>
      </c>
      <c r="J173" s="59">
        <v>0</v>
      </c>
      <c r="K173" s="59">
        <v>407704</v>
      </c>
      <c r="L173" s="59">
        <v>0</v>
      </c>
      <c r="M173" s="59">
        <v>2076294</v>
      </c>
      <c r="N173" s="59">
        <v>2076294</v>
      </c>
      <c r="O173" s="59">
        <v>2</v>
      </c>
      <c r="P173" s="84">
        <f t="shared" si="6"/>
        <v>0.83586714975845411</v>
      </c>
    </row>
    <row r="174" spans="1:16" ht="14.4" x14ac:dyDescent="0.2">
      <c r="A174" s="60" t="s">
        <v>276</v>
      </c>
      <c r="B174" s="60" t="s">
        <v>277</v>
      </c>
      <c r="C174" s="83" t="str">
        <f t="shared" si="5"/>
        <v>21375101 CENTRO INVEST. Y CONSERVACIÓN PATRIMONIO</v>
      </c>
      <c r="D174" s="60" t="s">
        <v>18</v>
      </c>
      <c r="E174" s="60" t="s">
        <v>111</v>
      </c>
      <c r="F174" s="60" t="s">
        <v>112</v>
      </c>
      <c r="G174" s="59">
        <v>2500000</v>
      </c>
      <c r="H174" s="59">
        <v>2484000</v>
      </c>
      <c r="I174" s="59">
        <v>2484000</v>
      </c>
      <c r="J174" s="59">
        <v>0</v>
      </c>
      <c r="K174" s="59">
        <v>407704</v>
      </c>
      <c r="L174" s="59">
        <v>0</v>
      </c>
      <c r="M174" s="59">
        <v>2076294</v>
      </c>
      <c r="N174" s="59">
        <v>2076294</v>
      </c>
      <c r="O174" s="59">
        <v>2</v>
      </c>
      <c r="P174" s="84">
        <f t="shared" si="6"/>
        <v>0.83586714975845411</v>
      </c>
    </row>
    <row r="175" spans="1:16" ht="14.4" x14ac:dyDescent="0.2">
      <c r="A175" s="60" t="s">
        <v>276</v>
      </c>
      <c r="B175" s="60" t="s">
        <v>277</v>
      </c>
      <c r="C175" s="83" t="str">
        <f t="shared" si="5"/>
        <v>21375101 CENTRO INVEST. Y CONSERVACIÓN PATRIMONIO</v>
      </c>
      <c r="D175" s="60" t="s">
        <v>18</v>
      </c>
      <c r="E175" s="60" t="s">
        <v>113</v>
      </c>
      <c r="F175" s="60" t="s">
        <v>114</v>
      </c>
      <c r="G175" s="59">
        <v>1300000</v>
      </c>
      <c r="H175" s="59">
        <v>1280000</v>
      </c>
      <c r="I175" s="59">
        <v>1280000</v>
      </c>
      <c r="J175" s="59">
        <v>0</v>
      </c>
      <c r="K175" s="59">
        <v>0</v>
      </c>
      <c r="L175" s="59">
        <v>0</v>
      </c>
      <c r="M175" s="59">
        <v>1076600.01</v>
      </c>
      <c r="N175" s="59">
        <v>1076600.01</v>
      </c>
      <c r="O175" s="59">
        <v>203399.99</v>
      </c>
      <c r="P175" s="84">
        <f t="shared" si="6"/>
        <v>0.84109375781249995</v>
      </c>
    </row>
    <row r="176" spans="1:16" ht="14.4" x14ac:dyDescent="0.2">
      <c r="A176" s="60" t="s">
        <v>276</v>
      </c>
      <c r="B176" s="60" t="s">
        <v>277</v>
      </c>
      <c r="C176" s="83" t="str">
        <f t="shared" si="5"/>
        <v>21375101 CENTRO INVEST. Y CONSERVACIÓN PATRIMONIO</v>
      </c>
      <c r="D176" s="60" t="s">
        <v>18</v>
      </c>
      <c r="E176" s="60" t="s">
        <v>115</v>
      </c>
      <c r="F176" s="60" t="s">
        <v>116</v>
      </c>
      <c r="G176" s="59">
        <v>700000</v>
      </c>
      <c r="H176" s="59">
        <v>700000</v>
      </c>
      <c r="I176" s="59">
        <v>700000</v>
      </c>
      <c r="J176" s="59">
        <v>0</v>
      </c>
      <c r="K176" s="59">
        <v>0</v>
      </c>
      <c r="L176" s="59">
        <v>0</v>
      </c>
      <c r="M176" s="59">
        <v>502860</v>
      </c>
      <c r="N176" s="59">
        <v>502860</v>
      </c>
      <c r="O176" s="59">
        <v>197140</v>
      </c>
      <c r="P176" s="84">
        <f t="shared" si="6"/>
        <v>0.71837142857142855</v>
      </c>
    </row>
    <row r="177" spans="1:16" ht="14.4" x14ac:dyDescent="0.2">
      <c r="A177" s="60" t="s">
        <v>276</v>
      </c>
      <c r="B177" s="60" t="s">
        <v>277</v>
      </c>
      <c r="C177" s="83" t="str">
        <f t="shared" si="5"/>
        <v>21375101 CENTRO INVEST. Y CONSERVACIÓN PATRIMONIO</v>
      </c>
      <c r="D177" s="60" t="s">
        <v>18</v>
      </c>
      <c r="E177" s="60" t="s">
        <v>117</v>
      </c>
      <c r="F177" s="60" t="s">
        <v>118</v>
      </c>
      <c r="G177" s="59">
        <v>600000</v>
      </c>
      <c r="H177" s="59">
        <v>580000</v>
      </c>
      <c r="I177" s="59">
        <v>580000</v>
      </c>
      <c r="J177" s="59">
        <v>0</v>
      </c>
      <c r="K177" s="59">
        <v>0</v>
      </c>
      <c r="L177" s="59">
        <v>0</v>
      </c>
      <c r="M177" s="59">
        <v>573740.01</v>
      </c>
      <c r="N177" s="59">
        <v>573740.01</v>
      </c>
      <c r="O177" s="59">
        <v>6259.99</v>
      </c>
      <c r="P177" s="84">
        <f t="shared" si="6"/>
        <v>0.98920691379310344</v>
      </c>
    </row>
    <row r="178" spans="1:16" ht="14.4" x14ac:dyDescent="0.2">
      <c r="A178" s="60" t="s">
        <v>276</v>
      </c>
      <c r="B178" s="60" t="s">
        <v>277</v>
      </c>
      <c r="C178" s="83" t="str">
        <f t="shared" si="5"/>
        <v>21375101 CENTRO INVEST. Y CONSERVACIÓN PATRIMONIO</v>
      </c>
      <c r="D178" s="60" t="s">
        <v>18</v>
      </c>
      <c r="E178" s="60" t="s">
        <v>121</v>
      </c>
      <c r="F178" s="60" t="s">
        <v>122</v>
      </c>
      <c r="G178" s="59">
        <v>179700000</v>
      </c>
      <c r="H178" s="59">
        <v>135977000</v>
      </c>
      <c r="I178" s="59">
        <v>135977000</v>
      </c>
      <c r="J178" s="59">
        <v>0</v>
      </c>
      <c r="K178" s="59">
        <v>4467918.8499999996</v>
      </c>
      <c r="L178" s="59">
        <v>0</v>
      </c>
      <c r="M178" s="59">
        <v>15648298.699999999</v>
      </c>
      <c r="N178" s="59">
        <v>15648298.699999999</v>
      </c>
      <c r="O178" s="59">
        <v>115860782.45</v>
      </c>
      <c r="P178" s="84">
        <f t="shared" si="6"/>
        <v>0.11508048199327826</v>
      </c>
    </row>
    <row r="179" spans="1:16" ht="14.4" x14ac:dyDescent="0.2">
      <c r="A179" s="60" t="s">
        <v>276</v>
      </c>
      <c r="B179" s="60" t="s">
        <v>277</v>
      </c>
      <c r="C179" s="83" t="str">
        <f t="shared" si="5"/>
        <v>21375101 CENTRO INVEST. Y CONSERVACIÓN PATRIMONIO</v>
      </c>
      <c r="D179" s="60" t="s">
        <v>18</v>
      </c>
      <c r="E179" s="60" t="s">
        <v>123</v>
      </c>
      <c r="F179" s="60" t="s">
        <v>124</v>
      </c>
      <c r="G179" s="59">
        <v>136000000</v>
      </c>
      <c r="H179" s="59">
        <v>112600000</v>
      </c>
      <c r="I179" s="59">
        <v>112600000</v>
      </c>
      <c r="J179" s="59">
        <v>0</v>
      </c>
      <c r="K179" s="59">
        <v>408495</v>
      </c>
      <c r="L179" s="59">
        <v>0</v>
      </c>
      <c r="M179" s="59">
        <v>1225485</v>
      </c>
      <c r="N179" s="59">
        <v>1225485</v>
      </c>
      <c r="O179" s="59">
        <v>110966020</v>
      </c>
      <c r="P179" s="84">
        <f t="shared" si="6"/>
        <v>1.0883525754884547E-2</v>
      </c>
    </row>
    <row r="180" spans="1:16" ht="14.4" x14ac:dyDescent="0.2">
      <c r="A180" s="60" t="s">
        <v>276</v>
      </c>
      <c r="B180" s="60" t="s">
        <v>277</v>
      </c>
      <c r="C180" s="83" t="str">
        <f t="shared" si="5"/>
        <v>21375101 CENTRO INVEST. Y CONSERVACIÓN PATRIMONIO</v>
      </c>
      <c r="D180" s="60" t="s">
        <v>18</v>
      </c>
      <c r="E180" s="60" t="s">
        <v>127</v>
      </c>
      <c r="F180" s="60" t="s">
        <v>128</v>
      </c>
      <c r="G180" s="59">
        <v>250000</v>
      </c>
      <c r="H180" s="59">
        <v>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  <c r="P180" s="84">
        <f t="shared" si="6"/>
        <v>0</v>
      </c>
    </row>
    <row r="181" spans="1:16" ht="14.4" x14ac:dyDescent="0.2">
      <c r="A181" s="60" t="s">
        <v>276</v>
      </c>
      <c r="B181" s="60" t="s">
        <v>277</v>
      </c>
      <c r="C181" s="83" t="str">
        <f t="shared" si="5"/>
        <v>21375101 CENTRO INVEST. Y CONSERVACIÓN PATRIMONIO</v>
      </c>
      <c r="D181" s="60" t="s">
        <v>18</v>
      </c>
      <c r="E181" s="60" t="s">
        <v>129</v>
      </c>
      <c r="F181" s="60" t="s">
        <v>130</v>
      </c>
      <c r="G181" s="59">
        <v>5000000</v>
      </c>
      <c r="H181" s="59">
        <v>4977000</v>
      </c>
      <c r="I181" s="59">
        <v>4977000</v>
      </c>
      <c r="J181" s="59">
        <v>0</v>
      </c>
      <c r="K181" s="59">
        <v>1628239.6</v>
      </c>
      <c r="L181" s="59">
        <v>0</v>
      </c>
      <c r="M181" s="59">
        <v>3342012.11</v>
      </c>
      <c r="N181" s="59">
        <v>3342012.11</v>
      </c>
      <c r="O181" s="59">
        <v>6748.29</v>
      </c>
      <c r="P181" s="84">
        <f t="shared" si="6"/>
        <v>0.67149128189672491</v>
      </c>
    </row>
    <row r="182" spans="1:16" ht="14.4" x14ac:dyDescent="0.2">
      <c r="A182" s="60" t="s">
        <v>276</v>
      </c>
      <c r="B182" s="60" t="s">
        <v>277</v>
      </c>
      <c r="C182" s="83" t="str">
        <f t="shared" si="5"/>
        <v>21375101 CENTRO INVEST. Y CONSERVACIÓN PATRIMONIO</v>
      </c>
      <c r="D182" s="60" t="s">
        <v>18</v>
      </c>
      <c r="E182" s="60" t="s">
        <v>131</v>
      </c>
      <c r="F182" s="60" t="s">
        <v>132</v>
      </c>
      <c r="G182" s="59">
        <v>500000</v>
      </c>
      <c r="H182" s="59">
        <v>500000</v>
      </c>
      <c r="I182" s="59">
        <v>500000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500000</v>
      </c>
      <c r="P182" s="84">
        <f t="shared" si="6"/>
        <v>0</v>
      </c>
    </row>
    <row r="183" spans="1:16" ht="14.4" x14ac:dyDescent="0.2">
      <c r="A183" s="60" t="s">
        <v>276</v>
      </c>
      <c r="B183" s="60" t="s">
        <v>277</v>
      </c>
      <c r="C183" s="83" t="str">
        <f t="shared" si="5"/>
        <v>21375101 CENTRO INVEST. Y CONSERVACIÓN PATRIMONIO</v>
      </c>
      <c r="D183" s="60" t="s">
        <v>18</v>
      </c>
      <c r="E183" s="60" t="s">
        <v>133</v>
      </c>
      <c r="F183" s="60" t="s">
        <v>134</v>
      </c>
      <c r="G183" s="59">
        <v>500000</v>
      </c>
      <c r="H183" s="59">
        <v>500000</v>
      </c>
      <c r="I183" s="59">
        <v>500000</v>
      </c>
      <c r="J183" s="59">
        <v>0</v>
      </c>
      <c r="K183" s="59">
        <v>61798.78</v>
      </c>
      <c r="L183" s="59">
        <v>0</v>
      </c>
      <c r="M183" s="59">
        <v>185400.02</v>
      </c>
      <c r="N183" s="59">
        <v>185400.02</v>
      </c>
      <c r="O183" s="59">
        <v>252801.2</v>
      </c>
      <c r="P183" s="84">
        <f t="shared" si="6"/>
        <v>0.37080004</v>
      </c>
    </row>
    <row r="184" spans="1:16" ht="14.4" x14ac:dyDescent="0.2">
      <c r="A184" s="60" t="s">
        <v>276</v>
      </c>
      <c r="B184" s="60" t="s">
        <v>277</v>
      </c>
      <c r="C184" s="83" t="str">
        <f t="shared" si="5"/>
        <v>21375101 CENTRO INVEST. Y CONSERVACIÓN PATRIMONIO</v>
      </c>
      <c r="D184" s="60" t="s">
        <v>18</v>
      </c>
      <c r="E184" s="60" t="s">
        <v>135</v>
      </c>
      <c r="F184" s="60" t="s">
        <v>136</v>
      </c>
      <c r="G184" s="59">
        <v>37400000</v>
      </c>
      <c r="H184" s="59">
        <v>17400000</v>
      </c>
      <c r="I184" s="59">
        <v>17400000</v>
      </c>
      <c r="J184" s="59">
        <v>0</v>
      </c>
      <c r="K184" s="59">
        <v>2369385.4700000002</v>
      </c>
      <c r="L184" s="59">
        <v>0</v>
      </c>
      <c r="M184" s="59">
        <v>10895401.57</v>
      </c>
      <c r="N184" s="59">
        <v>10895401.57</v>
      </c>
      <c r="O184" s="59">
        <v>4135212.96</v>
      </c>
      <c r="P184" s="84">
        <f t="shared" si="6"/>
        <v>0.62617250402298852</v>
      </c>
    </row>
    <row r="185" spans="1:16" ht="14.4" x14ac:dyDescent="0.2">
      <c r="A185" s="60" t="s">
        <v>276</v>
      </c>
      <c r="B185" s="60" t="s">
        <v>277</v>
      </c>
      <c r="C185" s="83" t="str">
        <f t="shared" si="5"/>
        <v>21375101 CENTRO INVEST. Y CONSERVACIÓN PATRIMONIO</v>
      </c>
      <c r="D185" s="60" t="s">
        <v>18</v>
      </c>
      <c r="E185" s="60" t="s">
        <v>137</v>
      </c>
      <c r="F185" s="60" t="s">
        <v>138</v>
      </c>
      <c r="G185" s="59">
        <v>50000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  <c r="P185" s="84">
        <f t="shared" si="6"/>
        <v>0</v>
      </c>
    </row>
    <row r="186" spans="1:16" ht="14.4" x14ac:dyDescent="0.2">
      <c r="A186" s="60" t="s">
        <v>276</v>
      </c>
      <c r="B186" s="60" t="s">
        <v>277</v>
      </c>
      <c r="C186" s="83" t="str">
        <f t="shared" si="5"/>
        <v>21375101 CENTRO INVEST. Y CONSERVACIÓN PATRIMONIO</v>
      </c>
      <c r="D186" s="60" t="s">
        <v>18</v>
      </c>
      <c r="E186" s="60" t="s">
        <v>139</v>
      </c>
      <c r="F186" s="60" t="s">
        <v>140</v>
      </c>
      <c r="G186" s="59">
        <v>300000</v>
      </c>
      <c r="H186" s="59">
        <v>150000</v>
      </c>
      <c r="I186" s="59">
        <v>150000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150000</v>
      </c>
      <c r="P186" s="84">
        <f t="shared" si="6"/>
        <v>0</v>
      </c>
    </row>
    <row r="187" spans="1:16" ht="14.4" x14ac:dyDescent="0.2">
      <c r="A187" s="60" t="s">
        <v>276</v>
      </c>
      <c r="B187" s="60" t="s">
        <v>277</v>
      </c>
      <c r="C187" s="83" t="str">
        <f t="shared" si="5"/>
        <v>21375101 CENTRO INVEST. Y CONSERVACIÓN PATRIMONIO</v>
      </c>
      <c r="D187" s="60" t="s">
        <v>18</v>
      </c>
      <c r="E187" s="60" t="s">
        <v>143</v>
      </c>
      <c r="F187" s="60" t="s">
        <v>144</v>
      </c>
      <c r="G187" s="59">
        <v>300000</v>
      </c>
      <c r="H187" s="59">
        <v>150000</v>
      </c>
      <c r="I187" s="59">
        <v>150000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150000</v>
      </c>
      <c r="P187" s="84">
        <f t="shared" si="6"/>
        <v>0</v>
      </c>
    </row>
    <row r="188" spans="1:16" ht="14.4" x14ac:dyDescent="0.2">
      <c r="A188" s="60" t="s">
        <v>276</v>
      </c>
      <c r="B188" s="60" t="s">
        <v>277</v>
      </c>
      <c r="C188" s="83" t="str">
        <f t="shared" si="5"/>
        <v>21375101 CENTRO INVEST. Y CONSERVACIÓN PATRIMONIO</v>
      </c>
      <c r="D188" s="60" t="s">
        <v>18</v>
      </c>
      <c r="E188" s="60" t="s">
        <v>145</v>
      </c>
      <c r="F188" s="60" t="s">
        <v>146</v>
      </c>
      <c r="G188" s="59">
        <v>1100000</v>
      </c>
      <c r="H188" s="59">
        <v>1000000</v>
      </c>
      <c r="I188" s="59">
        <v>1000000</v>
      </c>
      <c r="J188" s="59">
        <v>0</v>
      </c>
      <c r="K188" s="59">
        <v>999993.5</v>
      </c>
      <c r="L188" s="59">
        <v>0</v>
      </c>
      <c r="M188" s="59">
        <v>0</v>
      </c>
      <c r="N188" s="59">
        <v>0</v>
      </c>
      <c r="O188" s="59">
        <v>6.5</v>
      </c>
      <c r="P188" s="84">
        <f t="shared" si="6"/>
        <v>0</v>
      </c>
    </row>
    <row r="189" spans="1:16" ht="14.4" x14ac:dyDescent="0.2">
      <c r="A189" s="60" t="s">
        <v>276</v>
      </c>
      <c r="B189" s="60" t="s">
        <v>277</v>
      </c>
      <c r="C189" s="83" t="str">
        <f t="shared" si="5"/>
        <v>21375101 CENTRO INVEST. Y CONSERVACIÓN PATRIMONIO</v>
      </c>
      <c r="D189" s="60" t="s">
        <v>18</v>
      </c>
      <c r="E189" s="60" t="s">
        <v>289</v>
      </c>
      <c r="F189" s="60" t="s">
        <v>290</v>
      </c>
      <c r="G189" s="59">
        <v>100000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  <c r="P189" s="84">
        <f t="shared" si="6"/>
        <v>0</v>
      </c>
    </row>
    <row r="190" spans="1:16" ht="14.4" x14ac:dyDescent="0.2">
      <c r="A190" s="60" t="s">
        <v>276</v>
      </c>
      <c r="B190" s="60" t="s">
        <v>277</v>
      </c>
      <c r="C190" s="83" t="str">
        <f t="shared" si="5"/>
        <v>21375101 CENTRO INVEST. Y CONSERVACIÓN PATRIMONIO</v>
      </c>
      <c r="D190" s="60" t="s">
        <v>18</v>
      </c>
      <c r="E190" s="60" t="s">
        <v>147</v>
      </c>
      <c r="F190" s="60" t="s">
        <v>148</v>
      </c>
      <c r="G190" s="59">
        <v>1000000</v>
      </c>
      <c r="H190" s="59">
        <v>1000000</v>
      </c>
      <c r="I190" s="59">
        <v>1000000</v>
      </c>
      <c r="J190" s="59">
        <v>0</v>
      </c>
      <c r="K190" s="59">
        <v>999993.5</v>
      </c>
      <c r="L190" s="59">
        <v>0</v>
      </c>
      <c r="M190" s="59">
        <v>0</v>
      </c>
      <c r="N190" s="59">
        <v>0</v>
      </c>
      <c r="O190" s="59">
        <v>6.5</v>
      </c>
      <c r="P190" s="84">
        <f t="shared" si="6"/>
        <v>0</v>
      </c>
    </row>
    <row r="191" spans="1:16" ht="14.4" x14ac:dyDescent="0.2">
      <c r="A191" s="60" t="s">
        <v>276</v>
      </c>
      <c r="B191" s="60" t="s">
        <v>277</v>
      </c>
      <c r="C191" s="83" t="str">
        <f t="shared" si="5"/>
        <v>21375101 CENTRO INVEST. Y CONSERVACIÓN PATRIMONIO</v>
      </c>
      <c r="D191" s="60" t="s">
        <v>18</v>
      </c>
      <c r="E191" s="60" t="s">
        <v>151</v>
      </c>
      <c r="F191" s="60" t="s">
        <v>152</v>
      </c>
      <c r="G191" s="59">
        <v>12349380</v>
      </c>
      <c r="H191" s="59">
        <v>8830380</v>
      </c>
      <c r="I191" s="59">
        <v>8830380</v>
      </c>
      <c r="J191" s="59">
        <v>215649.46</v>
      </c>
      <c r="K191" s="59">
        <v>1277685.69</v>
      </c>
      <c r="L191" s="59">
        <v>5005.8999999999996</v>
      </c>
      <c r="M191" s="59">
        <v>6262658.3600000003</v>
      </c>
      <c r="N191" s="59">
        <v>6262658.3600000003</v>
      </c>
      <c r="O191" s="59">
        <v>1069380.5900000001</v>
      </c>
      <c r="P191" s="84">
        <f t="shared" si="6"/>
        <v>0.70921731114629272</v>
      </c>
    </row>
    <row r="192" spans="1:16" ht="14.4" x14ac:dyDescent="0.2">
      <c r="A192" s="60" t="s">
        <v>276</v>
      </c>
      <c r="B192" s="60" t="s">
        <v>277</v>
      </c>
      <c r="C192" s="83" t="str">
        <f t="shared" si="5"/>
        <v>21375101 CENTRO INVEST. Y CONSERVACIÓN PATRIMONIO</v>
      </c>
      <c r="D192" s="60" t="s">
        <v>18</v>
      </c>
      <c r="E192" s="60" t="s">
        <v>153</v>
      </c>
      <c r="F192" s="60" t="s">
        <v>154</v>
      </c>
      <c r="G192" s="59">
        <v>5050000</v>
      </c>
      <c r="H192" s="59">
        <v>3840000</v>
      </c>
      <c r="I192" s="59">
        <v>3840000</v>
      </c>
      <c r="J192" s="59">
        <v>0</v>
      </c>
      <c r="K192" s="59">
        <v>1247727.01</v>
      </c>
      <c r="L192" s="59">
        <v>0</v>
      </c>
      <c r="M192" s="59">
        <v>2081510.19</v>
      </c>
      <c r="N192" s="59">
        <v>2081510.19</v>
      </c>
      <c r="O192" s="59">
        <v>510762.8</v>
      </c>
      <c r="P192" s="84">
        <f t="shared" si="6"/>
        <v>0.54205994531250001</v>
      </c>
    </row>
    <row r="193" spans="1:16" ht="14.4" x14ac:dyDescent="0.2">
      <c r="A193" s="60" t="s">
        <v>276</v>
      </c>
      <c r="B193" s="60" t="s">
        <v>277</v>
      </c>
      <c r="C193" s="83" t="str">
        <f t="shared" si="5"/>
        <v>21375101 CENTRO INVEST. Y CONSERVACIÓN PATRIMONIO</v>
      </c>
      <c r="D193" s="60" t="s">
        <v>18</v>
      </c>
      <c r="E193" s="60" t="s">
        <v>155</v>
      </c>
      <c r="F193" s="60" t="s">
        <v>156</v>
      </c>
      <c r="G193" s="59">
        <v>4000000</v>
      </c>
      <c r="H193" s="59">
        <v>3000000</v>
      </c>
      <c r="I193" s="59">
        <v>3000000</v>
      </c>
      <c r="J193" s="59">
        <v>0</v>
      </c>
      <c r="K193" s="59">
        <v>1219544</v>
      </c>
      <c r="L193" s="59">
        <v>0</v>
      </c>
      <c r="M193" s="59">
        <v>1270456</v>
      </c>
      <c r="N193" s="59">
        <v>1270456</v>
      </c>
      <c r="O193" s="59">
        <v>510000</v>
      </c>
      <c r="P193" s="84">
        <f t="shared" si="6"/>
        <v>0.42348533333333332</v>
      </c>
    </row>
    <row r="194" spans="1:16" ht="14.4" x14ac:dyDescent="0.2">
      <c r="A194" s="60" t="s">
        <v>276</v>
      </c>
      <c r="B194" s="60" t="s">
        <v>277</v>
      </c>
      <c r="C194" s="83" t="str">
        <f t="shared" si="5"/>
        <v>21375101 CENTRO INVEST. Y CONSERVACIÓN PATRIMONIO</v>
      </c>
      <c r="D194" s="60" t="s">
        <v>18</v>
      </c>
      <c r="E194" s="60" t="s">
        <v>157</v>
      </c>
      <c r="F194" s="60" t="s">
        <v>158</v>
      </c>
      <c r="G194" s="59">
        <v>50000</v>
      </c>
      <c r="H194" s="59">
        <v>23000</v>
      </c>
      <c r="I194" s="59">
        <v>23000</v>
      </c>
      <c r="J194" s="59">
        <v>0</v>
      </c>
      <c r="K194" s="59">
        <v>0</v>
      </c>
      <c r="L194" s="59">
        <v>0</v>
      </c>
      <c r="M194" s="59">
        <v>22950</v>
      </c>
      <c r="N194" s="59">
        <v>22950</v>
      </c>
      <c r="O194" s="59">
        <v>50</v>
      </c>
      <c r="P194" s="84">
        <f t="shared" si="6"/>
        <v>0.99782608695652175</v>
      </c>
    </row>
    <row r="195" spans="1:16" ht="14.4" x14ac:dyDescent="0.2">
      <c r="A195" s="60" t="s">
        <v>276</v>
      </c>
      <c r="B195" s="60" t="s">
        <v>277</v>
      </c>
      <c r="C195" s="83" t="str">
        <f t="shared" si="5"/>
        <v>21375101 CENTRO INVEST. Y CONSERVACIÓN PATRIMONIO</v>
      </c>
      <c r="D195" s="60" t="s">
        <v>18</v>
      </c>
      <c r="E195" s="60" t="s">
        <v>159</v>
      </c>
      <c r="F195" s="60" t="s">
        <v>160</v>
      </c>
      <c r="G195" s="59">
        <v>1000000</v>
      </c>
      <c r="H195" s="59">
        <v>817000</v>
      </c>
      <c r="I195" s="59">
        <v>817000</v>
      </c>
      <c r="J195" s="59">
        <v>0</v>
      </c>
      <c r="K195" s="59">
        <v>28183.01</v>
      </c>
      <c r="L195" s="59">
        <v>0</v>
      </c>
      <c r="M195" s="59">
        <v>788104.19</v>
      </c>
      <c r="N195" s="59">
        <v>788104.19</v>
      </c>
      <c r="O195" s="59">
        <v>712.8</v>
      </c>
      <c r="P195" s="84">
        <f t="shared" si="6"/>
        <v>0.96463181150550792</v>
      </c>
    </row>
    <row r="196" spans="1:16" ht="14.4" x14ac:dyDescent="0.2">
      <c r="A196" s="60" t="s">
        <v>276</v>
      </c>
      <c r="B196" s="60" t="s">
        <v>277</v>
      </c>
      <c r="C196" s="83" t="str">
        <f t="shared" si="5"/>
        <v>21375101 CENTRO INVEST. Y CONSERVACIÓN PATRIMONIO</v>
      </c>
      <c r="D196" s="60" t="s">
        <v>18</v>
      </c>
      <c r="E196" s="60" t="s">
        <v>163</v>
      </c>
      <c r="F196" s="60" t="s">
        <v>164</v>
      </c>
      <c r="G196" s="59">
        <v>600000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  <c r="P196" s="84">
        <f t="shared" si="6"/>
        <v>0</v>
      </c>
    </row>
    <row r="197" spans="1:16" ht="14.4" x14ac:dyDescent="0.2">
      <c r="A197" s="60" t="s">
        <v>276</v>
      </c>
      <c r="B197" s="60" t="s">
        <v>277</v>
      </c>
      <c r="C197" s="83" t="str">
        <f t="shared" si="5"/>
        <v>21375101 CENTRO INVEST. Y CONSERVACIÓN PATRIMONIO</v>
      </c>
      <c r="D197" s="60" t="s">
        <v>18</v>
      </c>
      <c r="E197" s="60" t="s">
        <v>167</v>
      </c>
      <c r="F197" s="60" t="s">
        <v>168</v>
      </c>
      <c r="G197" s="59">
        <v>600000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  <c r="P197" s="84">
        <f t="shared" si="6"/>
        <v>0</v>
      </c>
    </row>
    <row r="198" spans="1:16" ht="14.4" x14ac:dyDescent="0.2">
      <c r="A198" s="60" t="s">
        <v>276</v>
      </c>
      <c r="B198" s="60" t="s">
        <v>277</v>
      </c>
      <c r="C198" s="83" t="str">
        <f t="shared" si="5"/>
        <v>21375101 CENTRO INVEST. Y CONSERVACIÓN PATRIMONIO</v>
      </c>
      <c r="D198" s="60" t="s">
        <v>18</v>
      </c>
      <c r="E198" s="60" t="s">
        <v>169</v>
      </c>
      <c r="F198" s="60" t="s">
        <v>170</v>
      </c>
      <c r="G198" s="59">
        <v>1499380</v>
      </c>
      <c r="H198" s="59">
        <v>287380</v>
      </c>
      <c r="I198" s="59">
        <v>287380</v>
      </c>
      <c r="J198" s="59">
        <v>0</v>
      </c>
      <c r="K198" s="59">
        <v>1777.58</v>
      </c>
      <c r="L198" s="59">
        <v>0</v>
      </c>
      <c r="M198" s="59">
        <v>285477.48</v>
      </c>
      <c r="N198" s="59">
        <v>285477.48</v>
      </c>
      <c r="O198" s="59">
        <v>124.94</v>
      </c>
      <c r="P198" s="84">
        <f t="shared" si="6"/>
        <v>0.9933797759064652</v>
      </c>
    </row>
    <row r="199" spans="1:16" ht="14.4" x14ac:dyDescent="0.2">
      <c r="A199" s="60" t="s">
        <v>276</v>
      </c>
      <c r="B199" s="60" t="s">
        <v>277</v>
      </c>
      <c r="C199" s="83" t="str">
        <f t="shared" ref="C199:C262" si="7">+CONCATENATE(A199," ",B199)</f>
        <v>21375101 CENTRO INVEST. Y CONSERVACIÓN PATRIMONIO</v>
      </c>
      <c r="D199" s="60" t="s">
        <v>18</v>
      </c>
      <c r="E199" s="60" t="s">
        <v>171</v>
      </c>
      <c r="F199" s="60" t="s">
        <v>172</v>
      </c>
      <c r="G199" s="59">
        <v>500000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  <c r="P199" s="84">
        <f t="shared" ref="P199:P262" si="8">+IFERROR(M199/H199,0)</f>
        <v>0</v>
      </c>
    </row>
    <row r="200" spans="1:16" ht="14.4" x14ac:dyDescent="0.2">
      <c r="A200" s="60" t="s">
        <v>276</v>
      </c>
      <c r="B200" s="60" t="s">
        <v>277</v>
      </c>
      <c r="C200" s="83" t="str">
        <f t="shared" si="7"/>
        <v>21375101 CENTRO INVEST. Y CONSERVACIÓN PATRIMONIO</v>
      </c>
      <c r="D200" s="60" t="s">
        <v>18</v>
      </c>
      <c r="E200" s="60" t="s">
        <v>177</v>
      </c>
      <c r="F200" s="60" t="s">
        <v>178</v>
      </c>
      <c r="G200" s="59">
        <v>999380</v>
      </c>
      <c r="H200" s="59">
        <v>287380</v>
      </c>
      <c r="I200" s="59">
        <v>287380</v>
      </c>
      <c r="J200" s="59">
        <v>0</v>
      </c>
      <c r="K200" s="59">
        <v>1777.58</v>
      </c>
      <c r="L200" s="59">
        <v>0</v>
      </c>
      <c r="M200" s="59">
        <v>285477.48</v>
      </c>
      <c r="N200" s="59">
        <v>285477.48</v>
      </c>
      <c r="O200" s="59">
        <v>124.94</v>
      </c>
      <c r="P200" s="84">
        <f t="shared" si="8"/>
        <v>0.9933797759064652</v>
      </c>
    </row>
    <row r="201" spans="1:16" ht="14.4" x14ac:dyDescent="0.2">
      <c r="A201" s="60" t="s">
        <v>276</v>
      </c>
      <c r="B201" s="60" t="s">
        <v>277</v>
      </c>
      <c r="C201" s="83" t="str">
        <f t="shared" si="7"/>
        <v>21375101 CENTRO INVEST. Y CONSERVACIÓN PATRIMONIO</v>
      </c>
      <c r="D201" s="60" t="s">
        <v>18</v>
      </c>
      <c r="E201" s="60" t="s">
        <v>183</v>
      </c>
      <c r="F201" s="60" t="s">
        <v>184</v>
      </c>
      <c r="G201" s="59">
        <v>1500000</v>
      </c>
      <c r="H201" s="59">
        <v>959000</v>
      </c>
      <c r="I201" s="59">
        <v>959000</v>
      </c>
      <c r="J201" s="59">
        <v>0</v>
      </c>
      <c r="K201" s="59">
        <v>13744.89</v>
      </c>
      <c r="L201" s="59">
        <v>0</v>
      </c>
      <c r="M201" s="59">
        <v>910449.59</v>
      </c>
      <c r="N201" s="59">
        <v>910449.59</v>
      </c>
      <c r="O201" s="59">
        <v>34805.519999999997</v>
      </c>
      <c r="P201" s="84">
        <f t="shared" si="8"/>
        <v>0.94937392075078209</v>
      </c>
    </row>
    <row r="202" spans="1:16" ht="14.4" x14ac:dyDescent="0.2">
      <c r="A202" s="60" t="s">
        <v>276</v>
      </c>
      <c r="B202" s="60" t="s">
        <v>277</v>
      </c>
      <c r="C202" s="83" t="str">
        <f t="shared" si="7"/>
        <v>21375101 CENTRO INVEST. Y CONSERVACIÓN PATRIMONIO</v>
      </c>
      <c r="D202" s="60" t="s">
        <v>18</v>
      </c>
      <c r="E202" s="60" t="s">
        <v>185</v>
      </c>
      <c r="F202" s="60" t="s">
        <v>186</v>
      </c>
      <c r="G202" s="59">
        <v>500000</v>
      </c>
      <c r="H202" s="59">
        <v>300000</v>
      </c>
      <c r="I202" s="59">
        <v>300000</v>
      </c>
      <c r="J202" s="59">
        <v>0</v>
      </c>
      <c r="K202" s="59">
        <v>13744.89</v>
      </c>
      <c r="L202" s="59">
        <v>0</v>
      </c>
      <c r="M202" s="59">
        <v>251831.35</v>
      </c>
      <c r="N202" s="59">
        <v>251831.35</v>
      </c>
      <c r="O202" s="59">
        <v>34423.760000000002</v>
      </c>
      <c r="P202" s="84">
        <f t="shared" si="8"/>
        <v>0.83943783333333333</v>
      </c>
    </row>
    <row r="203" spans="1:16" ht="14.4" x14ac:dyDescent="0.2">
      <c r="A203" s="60" t="s">
        <v>276</v>
      </c>
      <c r="B203" s="60" t="s">
        <v>277</v>
      </c>
      <c r="C203" s="83" t="str">
        <f t="shared" si="7"/>
        <v>21375101 CENTRO INVEST. Y CONSERVACIÓN PATRIMONIO</v>
      </c>
      <c r="D203" s="60" t="s">
        <v>18</v>
      </c>
      <c r="E203" s="60" t="s">
        <v>187</v>
      </c>
      <c r="F203" s="60" t="s">
        <v>188</v>
      </c>
      <c r="G203" s="59">
        <v>1000000</v>
      </c>
      <c r="H203" s="59">
        <v>659000</v>
      </c>
      <c r="I203" s="59">
        <v>659000</v>
      </c>
      <c r="J203" s="59">
        <v>0</v>
      </c>
      <c r="K203" s="59">
        <v>0</v>
      </c>
      <c r="L203" s="59">
        <v>0</v>
      </c>
      <c r="M203" s="59">
        <v>658618.24</v>
      </c>
      <c r="N203" s="59">
        <v>658618.24</v>
      </c>
      <c r="O203" s="59">
        <v>381.76</v>
      </c>
      <c r="P203" s="84">
        <f t="shared" si="8"/>
        <v>0.99942069802731415</v>
      </c>
    </row>
    <row r="204" spans="1:16" ht="14.4" x14ac:dyDescent="0.2">
      <c r="A204" s="60" t="s">
        <v>276</v>
      </c>
      <c r="B204" s="60" t="s">
        <v>277</v>
      </c>
      <c r="C204" s="83" t="str">
        <f t="shared" si="7"/>
        <v>21375101 CENTRO INVEST. Y CONSERVACIÓN PATRIMONIO</v>
      </c>
      <c r="D204" s="60" t="s">
        <v>18</v>
      </c>
      <c r="E204" s="60" t="s">
        <v>189</v>
      </c>
      <c r="F204" s="60" t="s">
        <v>190</v>
      </c>
      <c r="G204" s="59">
        <v>3700000</v>
      </c>
      <c r="H204" s="59">
        <v>3744000</v>
      </c>
      <c r="I204" s="59">
        <v>3744000</v>
      </c>
      <c r="J204" s="59">
        <v>215649.46</v>
      </c>
      <c r="K204" s="59">
        <v>14436.21</v>
      </c>
      <c r="L204" s="59">
        <v>5005.8999999999996</v>
      </c>
      <c r="M204" s="59">
        <v>2985221.1</v>
      </c>
      <c r="N204" s="59">
        <v>2985221.1</v>
      </c>
      <c r="O204" s="59">
        <v>523687.33</v>
      </c>
      <c r="P204" s="84">
        <f t="shared" si="8"/>
        <v>0.79733469551282055</v>
      </c>
    </row>
    <row r="205" spans="1:16" ht="14.4" x14ac:dyDescent="0.2">
      <c r="A205" s="60" t="s">
        <v>276</v>
      </c>
      <c r="B205" s="60" t="s">
        <v>277</v>
      </c>
      <c r="C205" s="83" t="str">
        <f t="shared" si="7"/>
        <v>21375101 CENTRO INVEST. Y CONSERVACIÓN PATRIMONIO</v>
      </c>
      <c r="D205" s="60" t="s">
        <v>18</v>
      </c>
      <c r="E205" s="60" t="s">
        <v>191</v>
      </c>
      <c r="F205" s="60" t="s">
        <v>192</v>
      </c>
      <c r="G205" s="59">
        <v>100000</v>
      </c>
      <c r="H205" s="59">
        <v>40000</v>
      </c>
      <c r="I205" s="59">
        <v>40000</v>
      </c>
      <c r="J205" s="59">
        <v>0</v>
      </c>
      <c r="K205" s="59">
        <v>0</v>
      </c>
      <c r="L205" s="59">
        <v>5005.8999999999996</v>
      </c>
      <c r="M205" s="59">
        <v>30052.35</v>
      </c>
      <c r="N205" s="59">
        <v>30052.35</v>
      </c>
      <c r="O205" s="59">
        <v>4941.75</v>
      </c>
      <c r="P205" s="84">
        <f t="shared" si="8"/>
        <v>0.75130874999999997</v>
      </c>
    </row>
    <row r="206" spans="1:16" ht="14.4" x14ac:dyDescent="0.2">
      <c r="A206" s="60" t="s">
        <v>276</v>
      </c>
      <c r="B206" s="60" t="s">
        <v>277</v>
      </c>
      <c r="C206" s="83" t="str">
        <f t="shared" si="7"/>
        <v>21375101 CENTRO INVEST. Y CONSERVACIÓN PATRIMONIO</v>
      </c>
      <c r="D206" s="60" t="s">
        <v>18</v>
      </c>
      <c r="E206" s="60" t="s">
        <v>195</v>
      </c>
      <c r="F206" s="60" t="s">
        <v>196</v>
      </c>
      <c r="G206" s="59">
        <v>500000</v>
      </c>
      <c r="H206" s="59">
        <v>470000</v>
      </c>
      <c r="I206" s="59">
        <v>470000</v>
      </c>
      <c r="J206" s="59">
        <v>215649.46</v>
      </c>
      <c r="K206" s="59">
        <v>0</v>
      </c>
      <c r="L206" s="59">
        <v>0</v>
      </c>
      <c r="M206" s="59">
        <v>242874.65</v>
      </c>
      <c r="N206" s="59">
        <v>242874.65</v>
      </c>
      <c r="O206" s="59">
        <v>11475.89</v>
      </c>
      <c r="P206" s="84">
        <f t="shared" si="8"/>
        <v>0.51675457446808515</v>
      </c>
    </row>
    <row r="207" spans="1:16" ht="14.4" x14ac:dyDescent="0.2">
      <c r="A207" s="60" t="s">
        <v>276</v>
      </c>
      <c r="B207" s="60" t="s">
        <v>277</v>
      </c>
      <c r="C207" s="83" t="str">
        <f t="shared" si="7"/>
        <v>21375101 CENTRO INVEST. Y CONSERVACIÓN PATRIMONIO</v>
      </c>
      <c r="D207" s="60" t="s">
        <v>18</v>
      </c>
      <c r="E207" s="60" t="s">
        <v>197</v>
      </c>
      <c r="F207" s="60" t="s">
        <v>198</v>
      </c>
      <c r="G207" s="59">
        <v>500000</v>
      </c>
      <c r="H207" s="59">
        <v>500000</v>
      </c>
      <c r="I207" s="59">
        <v>500000</v>
      </c>
      <c r="J207" s="59">
        <v>0</v>
      </c>
      <c r="K207" s="59">
        <v>0</v>
      </c>
      <c r="L207" s="59">
        <v>0</v>
      </c>
      <c r="M207" s="59">
        <v>494940</v>
      </c>
      <c r="N207" s="59">
        <v>494940</v>
      </c>
      <c r="O207" s="59">
        <v>5060</v>
      </c>
      <c r="P207" s="84">
        <f t="shared" si="8"/>
        <v>0.98987999999999998</v>
      </c>
    </row>
    <row r="208" spans="1:16" ht="14.4" x14ac:dyDescent="0.2">
      <c r="A208" s="60" t="s">
        <v>276</v>
      </c>
      <c r="B208" s="60" t="s">
        <v>277</v>
      </c>
      <c r="C208" s="83" t="str">
        <f t="shared" si="7"/>
        <v>21375101 CENTRO INVEST. Y CONSERVACIÓN PATRIMONIO</v>
      </c>
      <c r="D208" s="60" t="s">
        <v>18</v>
      </c>
      <c r="E208" s="60" t="s">
        <v>199</v>
      </c>
      <c r="F208" s="60" t="s">
        <v>200</v>
      </c>
      <c r="G208" s="59">
        <v>1500000</v>
      </c>
      <c r="H208" s="59">
        <v>1480000</v>
      </c>
      <c r="I208" s="59">
        <v>1480000</v>
      </c>
      <c r="J208" s="59">
        <v>0</v>
      </c>
      <c r="K208" s="59">
        <v>14436.21</v>
      </c>
      <c r="L208" s="59">
        <v>0</v>
      </c>
      <c r="M208" s="59">
        <v>1461723.1</v>
      </c>
      <c r="N208" s="59">
        <v>1461723.1</v>
      </c>
      <c r="O208" s="59">
        <v>3840.69</v>
      </c>
      <c r="P208" s="84">
        <f t="shared" si="8"/>
        <v>0.98765074324324331</v>
      </c>
    </row>
    <row r="209" spans="1:16" ht="14.4" x14ac:dyDescent="0.2">
      <c r="A209" s="60" t="s">
        <v>276</v>
      </c>
      <c r="B209" s="60" t="s">
        <v>277</v>
      </c>
      <c r="C209" s="83" t="str">
        <f t="shared" si="7"/>
        <v>21375101 CENTRO INVEST. Y CONSERVACIÓN PATRIMONIO</v>
      </c>
      <c r="D209" s="60" t="s">
        <v>18</v>
      </c>
      <c r="E209" s="60" t="s">
        <v>201</v>
      </c>
      <c r="F209" s="60" t="s">
        <v>202</v>
      </c>
      <c r="G209" s="59">
        <v>1000000</v>
      </c>
      <c r="H209" s="59">
        <v>654000</v>
      </c>
      <c r="I209" s="59">
        <v>654000</v>
      </c>
      <c r="J209" s="59">
        <v>0</v>
      </c>
      <c r="K209" s="59">
        <v>0</v>
      </c>
      <c r="L209" s="59">
        <v>0</v>
      </c>
      <c r="M209" s="59">
        <v>653140</v>
      </c>
      <c r="N209" s="59">
        <v>653140</v>
      </c>
      <c r="O209" s="59">
        <v>860</v>
      </c>
      <c r="P209" s="84">
        <f t="shared" si="8"/>
        <v>0.9986850152905199</v>
      </c>
    </row>
    <row r="210" spans="1:16" ht="14.4" x14ac:dyDescent="0.2">
      <c r="A210" s="60" t="s">
        <v>276</v>
      </c>
      <c r="B210" s="60" t="s">
        <v>277</v>
      </c>
      <c r="C210" s="83" t="str">
        <f t="shared" si="7"/>
        <v>21375101 CENTRO INVEST. Y CONSERVACIÓN PATRIMONIO</v>
      </c>
      <c r="D210" s="60" t="s">
        <v>18</v>
      </c>
      <c r="E210" s="60" t="s">
        <v>205</v>
      </c>
      <c r="F210" s="60" t="s">
        <v>206</v>
      </c>
      <c r="G210" s="59">
        <v>100000</v>
      </c>
      <c r="H210" s="59">
        <v>600000</v>
      </c>
      <c r="I210" s="59">
        <v>600000</v>
      </c>
      <c r="J210" s="59">
        <v>0</v>
      </c>
      <c r="K210" s="59">
        <v>0</v>
      </c>
      <c r="L210" s="59">
        <v>0</v>
      </c>
      <c r="M210" s="59">
        <v>102491</v>
      </c>
      <c r="N210" s="59">
        <v>102491</v>
      </c>
      <c r="O210" s="59">
        <v>497509</v>
      </c>
      <c r="P210" s="84">
        <f t="shared" si="8"/>
        <v>0.17081833333333332</v>
      </c>
    </row>
    <row r="211" spans="1:16" ht="14.4" x14ac:dyDescent="0.2">
      <c r="A211" s="60" t="s">
        <v>276</v>
      </c>
      <c r="B211" s="60" t="s">
        <v>277</v>
      </c>
      <c r="C211" s="83" t="str">
        <f t="shared" si="7"/>
        <v>21375101 CENTRO INVEST. Y CONSERVACIÓN PATRIMONIO</v>
      </c>
      <c r="D211" s="60" t="s">
        <v>18</v>
      </c>
      <c r="E211" s="60" t="s">
        <v>252</v>
      </c>
      <c r="F211" s="60" t="s">
        <v>253</v>
      </c>
      <c r="G211" s="59">
        <v>845612481</v>
      </c>
      <c r="H211" s="59">
        <v>1189684872.3699999</v>
      </c>
      <c r="I211" s="59">
        <v>1189684872.3699999</v>
      </c>
      <c r="J211" s="59">
        <v>0</v>
      </c>
      <c r="K211" s="59">
        <v>342669936.02999997</v>
      </c>
      <c r="L211" s="59">
        <v>0</v>
      </c>
      <c r="M211" s="59">
        <v>314680497.66000003</v>
      </c>
      <c r="N211" s="59">
        <v>314680497.66000003</v>
      </c>
      <c r="O211" s="59">
        <v>532334438.68000001</v>
      </c>
      <c r="P211" s="84">
        <f t="shared" si="8"/>
        <v>0.26450743803534915</v>
      </c>
    </row>
    <row r="212" spans="1:16" ht="14.4" x14ac:dyDescent="0.2">
      <c r="A212" s="60" t="s">
        <v>276</v>
      </c>
      <c r="B212" s="60" t="s">
        <v>277</v>
      </c>
      <c r="C212" s="83" t="str">
        <f t="shared" si="7"/>
        <v>21375101 CENTRO INVEST. Y CONSERVACIÓN PATRIMONIO</v>
      </c>
      <c r="D212" s="60" t="s">
        <v>18</v>
      </c>
      <c r="E212" s="60" t="s">
        <v>266</v>
      </c>
      <c r="F212" s="60" t="s">
        <v>267</v>
      </c>
      <c r="G212" s="59">
        <v>827812481</v>
      </c>
      <c r="H212" s="59">
        <v>1176424872.3699999</v>
      </c>
      <c r="I212" s="59">
        <v>1176424872.3699999</v>
      </c>
      <c r="J212" s="59">
        <v>0</v>
      </c>
      <c r="K212" s="59">
        <v>336083473.19</v>
      </c>
      <c r="L212" s="59">
        <v>0</v>
      </c>
      <c r="M212" s="59">
        <v>308807516.79000002</v>
      </c>
      <c r="N212" s="59">
        <v>308807516.79000002</v>
      </c>
      <c r="O212" s="59">
        <v>531533882.38999999</v>
      </c>
      <c r="P212" s="84">
        <f t="shared" si="8"/>
        <v>0.26249658949141658</v>
      </c>
    </row>
    <row r="213" spans="1:16" ht="14.4" x14ac:dyDescent="0.2">
      <c r="A213" s="60" t="s">
        <v>276</v>
      </c>
      <c r="B213" s="60" t="s">
        <v>277</v>
      </c>
      <c r="C213" s="83" t="str">
        <f t="shared" si="7"/>
        <v>21375101 CENTRO INVEST. Y CONSERVACIÓN PATRIMONIO</v>
      </c>
      <c r="D213" s="60" t="s">
        <v>18</v>
      </c>
      <c r="E213" s="60" t="s">
        <v>270</v>
      </c>
      <c r="F213" s="60" t="s">
        <v>271</v>
      </c>
      <c r="G213" s="59">
        <v>0</v>
      </c>
      <c r="H213" s="59">
        <v>388612391.37</v>
      </c>
      <c r="I213" s="59">
        <v>388612391.37</v>
      </c>
      <c r="J213" s="59">
        <v>0</v>
      </c>
      <c r="K213" s="59">
        <v>0</v>
      </c>
      <c r="L213" s="59">
        <v>0</v>
      </c>
      <c r="M213" s="59">
        <v>0</v>
      </c>
      <c r="N213" s="59">
        <v>0</v>
      </c>
      <c r="O213" s="59">
        <v>388612391.37</v>
      </c>
      <c r="P213" s="84">
        <f t="shared" si="8"/>
        <v>0</v>
      </c>
    </row>
    <row r="214" spans="1:16" ht="14.4" x14ac:dyDescent="0.2">
      <c r="A214" s="60" t="s">
        <v>276</v>
      </c>
      <c r="B214" s="60" t="s">
        <v>277</v>
      </c>
      <c r="C214" s="83" t="str">
        <f t="shared" si="7"/>
        <v>21375101 CENTRO INVEST. Y CONSERVACIÓN PATRIMONIO</v>
      </c>
      <c r="D214" s="60" t="s">
        <v>251</v>
      </c>
      <c r="E214" s="60" t="s">
        <v>270</v>
      </c>
      <c r="F214" s="60" t="s">
        <v>271</v>
      </c>
      <c r="G214" s="59">
        <v>827812481</v>
      </c>
      <c r="H214" s="59">
        <v>787812481</v>
      </c>
      <c r="I214" s="59">
        <v>787812481</v>
      </c>
      <c r="J214" s="59">
        <v>0</v>
      </c>
      <c r="K214" s="59">
        <v>336083473.19</v>
      </c>
      <c r="L214" s="59">
        <v>0</v>
      </c>
      <c r="M214" s="59">
        <v>308807516.79000002</v>
      </c>
      <c r="N214" s="59">
        <v>308807516.79000002</v>
      </c>
      <c r="O214" s="59">
        <v>142921491.02000001</v>
      </c>
      <c r="P214" s="84">
        <f t="shared" si="8"/>
        <v>0.3919809907022786</v>
      </c>
    </row>
    <row r="215" spans="1:16" ht="14.4" x14ac:dyDescent="0.2">
      <c r="A215" s="60" t="s">
        <v>276</v>
      </c>
      <c r="B215" s="60" t="s">
        <v>277</v>
      </c>
      <c r="C215" s="83" t="str">
        <f t="shared" si="7"/>
        <v>21375101 CENTRO INVEST. Y CONSERVACIÓN PATRIMONIO</v>
      </c>
      <c r="D215" s="60" t="s">
        <v>251</v>
      </c>
      <c r="E215" s="60" t="s">
        <v>254</v>
      </c>
      <c r="F215" s="60" t="s">
        <v>255</v>
      </c>
      <c r="G215" s="59">
        <v>16200000</v>
      </c>
      <c r="H215" s="59">
        <v>12046000</v>
      </c>
      <c r="I215" s="59">
        <v>12046000</v>
      </c>
      <c r="J215" s="59">
        <v>0</v>
      </c>
      <c r="K215" s="59">
        <v>6481292.04</v>
      </c>
      <c r="L215" s="59">
        <v>0</v>
      </c>
      <c r="M215" s="59">
        <v>4764355.95</v>
      </c>
      <c r="N215" s="59">
        <v>4764355.95</v>
      </c>
      <c r="O215" s="59">
        <v>800352.01</v>
      </c>
      <c r="P215" s="84">
        <f t="shared" si="8"/>
        <v>0.39551352731197081</v>
      </c>
    </row>
    <row r="216" spans="1:16" ht="14.4" x14ac:dyDescent="0.2">
      <c r="A216" s="60" t="s">
        <v>276</v>
      </c>
      <c r="B216" s="60" t="s">
        <v>277</v>
      </c>
      <c r="C216" s="83" t="str">
        <f t="shared" si="7"/>
        <v>21375101 CENTRO INVEST. Y CONSERVACIÓN PATRIMONIO</v>
      </c>
      <c r="D216" s="60" t="s">
        <v>251</v>
      </c>
      <c r="E216" s="60" t="s">
        <v>351</v>
      </c>
      <c r="F216" s="60" t="s">
        <v>352</v>
      </c>
      <c r="G216" s="59">
        <v>200000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  <c r="P216" s="84">
        <f t="shared" si="8"/>
        <v>0</v>
      </c>
    </row>
    <row r="217" spans="1:16" ht="14.4" x14ac:dyDescent="0.2">
      <c r="A217" s="60" t="s">
        <v>276</v>
      </c>
      <c r="B217" s="60" t="s">
        <v>277</v>
      </c>
      <c r="C217" s="83" t="str">
        <f t="shared" si="7"/>
        <v>21375101 CENTRO INVEST. Y CONSERVACIÓN PATRIMONIO</v>
      </c>
      <c r="D217" s="60" t="s">
        <v>251</v>
      </c>
      <c r="E217" s="60" t="s">
        <v>258</v>
      </c>
      <c r="F217" s="60" t="s">
        <v>259</v>
      </c>
      <c r="G217" s="59">
        <v>5000000</v>
      </c>
      <c r="H217" s="59">
        <v>2672000</v>
      </c>
      <c r="I217" s="59">
        <v>2672000</v>
      </c>
      <c r="J217" s="59">
        <v>0</v>
      </c>
      <c r="K217" s="59">
        <v>234282.01</v>
      </c>
      <c r="L217" s="59">
        <v>0</v>
      </c>
      <c r="M217" s="59">
        <v>2437606.62</v>
      </c>
      <c r="N217" s="59">
        <v>2437606.62</v>
      </c>
      <c r="O217" s="59">
        <v>111.37</v>
      </c>
      <c r="P217" s="84">
        <f t="shared" si="8"/>
        <v>0.91227792664670659</v>
      </c>
    </row>
    <row r="218" spans="1:16" ht="14.4" x14ac:dyDescent="0.2">
      <c r="A218" s="60" t="s">
        <v>276</v>
      </c>
      <c r="B218" s="60" t="s">
        <v>277</v>
      </c>
      <c r="C218" s="83" t="str">
        <f t="shared" si="7"/>
        <v>21375101 CENTRO INVEST. Y CONSERVACIÓN PATRIMONIO</v>
      </c>
      <c r="D218" s="60" t="s">
        <v>251</v>
      </c>
      <c r="E218" s="60" t="s">
        <v>260</v>
      </c>
      <c r="F218" s="60" t="s">
        <v>261</v>
      </c>
      <c r="G218" s="59">
        <v>2000000</v>
      </c>
      <c r="H218" s="59">
        <v>1360000</v>
      </c>
      <c r="I218" s="59">
        <v>1360000</v>
      </c>
      <c r="J218" s="59">
        <v>0</v>
      </c>
      <c r="K218" s="59">
        <v>0</v>
      </c>
      <c r="L218" s="59">
        <v>0</v>
      </c>
      <c r="M218" s="59">
        <v>1356265.55</v>
      </c>
      <c r="N218" s="59">
        <v>1356265.55</v>
      </c>
      <c r="O218" s="59">
        <v>3734.45</v>
      </c>
      <c r="P218" s="84">
        <f t="shared" si="8"/>
        <v>0.99725408088235301</v>
      </c>
    </row>
    <row r="219" spans="1:16" ht="14.4" x14ac:dyDescent="0.2">
      <c r="A219" s="60" t="s">
        <v>276</v>
      </c>
      <c r="B219" s="60" t="s">
        <v>277</v>
      </c>
      <c r="C219" s="83" t="str">
        <f t="shared" si="7"/>
        <v>21375101 CENTRO INVEST. Y CONSERVACIÓN PATRIMONIO</v>
      </c>
      <c r="D219" s="60" t="s">
        <v>251</v>
      </c>
      <c r="E219" s="60" t="s">
        <v>262</v>
      </c>
      <c r="F219" s="60" t="s">
        <v>263</v>
      </c>
      <c r="G219" s="59">
        <v>7000000</v>
      </c>
      <c r="H219" s="59">
        <v>7000000</v>
      </c>
      <c r="I219" s="59">
        <v>7000000</v>
      </c>
      <c r="J219" s="59">
        <v>0</v>
      </c>
      <c r="K219" s="59">
        <v>6203591</v>
      </c>
      <c r="L219" s="59">
        <v>0</v>
      </c>
      <c r="M219" s="59">
        <v>0</v>
      </c>
      <c r="N219" s="59">
        <v>0</v>
      </c>
      <c r="O219" s="59">
        <v>796409</v>
      </c>
      <c r="P219" s="84">
        <f t="shared" si="8"/>
        <v>0</v>
      </c>
    </row>
    <row r="220" spans="1:16" ht="14.4" x14ac:dyDescent="0.2">
      <c r="A220" s="60" t="s">
        <v>276</v>
      </c>
      <c r="B220" s="60" t="s">
        <v>277</v>
      </c>
      <c r="C220" s="83" t="str">
        <f t="shared" si="7"/>
        <v>21375101 CENTRO INVEST. Y CONSERVACIÓN PATRIMONIO</v>
      </c>
      <c r="D220" s="60" t="s">
        <v>251</v>
      </c>
      <c r="E220" s="60" t="s">
        <v>264</v>
      </c>
      <c r="F220" s="60" t="s">
        <v>265</v>
      </c>
      <c r="G220" s="59">
        <v>2000000</v>
      </c>
      <c r="H220" s="59">
        <v>1014000</v>
      </c>
      <c r="I220" s="59">
        <v>1014000</v>
      </c>
      <c r="J220" s="59">
        <v>0</v>
      </c>
      <c r="K220" s="59">
        <v>43419.03</v>
      </c>
      <c r="L220" s="59">
        <v>0</v>
      </c>
      <c r="M220" s="59">
        <v>970483.78</v>
      </c>
      <c r="N220" s="59">
        <v>970483.78</v>
      </c>
      <c r="O220" s="59">
        <v>97.19</v>
      </c>
      <c r="P220" s="84">
        <f t="shared" si="8"/>
        <v>0.95708459566074955</v>
      </c>
    </row>
    <row r="221" spans="1:16" ht="14.4" x14ac:dyDescent="0.2">
      <c r="A221" s="60" t="s">
        <v>276</v>
      </c>
      <c r="B221" s="60" t="s">
        <v>277</v>
      </c>
      <c r="C221" s="83" t="str">
        <f t="shared" si="7"/>
        <v>21375101 CENTRO INVEST. Y CONSERVACIÓN PATRIMONIO</v>
      </c>
      <c r="D221" s="60" t="s">
        <v>251</v>
      </c>
      <c r="E221" s="60" t="s">
        <v>272</v>
      </c>
      <c r="F221" s="60" t="s">
        <v>273</v>
      </c>
      <c r="G221" s="59">
        <v>1600000</v>
      </c>
      <c r="H221" s="59">
        <v>1214000</v>
      </c>
      <c r="I221" s="59">
        <v>1214000</v>
      </c>
      <c r="J221" s="59">
        <v>0</v>
      </c>
      <c r="K221" s="59">
        <v>105170.8</v>
      </c>
      <c r="L221" s="59">
        <v>0</v>
      </c>
      <c r="M221" s="59">
        <v>1108624.92</v>
      </c>
      <c r="N221" s="59">
        <v>1108624.92</v>
      </c>
      <c r="O221" s="59">
        <v>204.28</v>
      </c>
      <c r="P221" s="84">
        <f t="shared" si="8"/>
        <v>0.91320009884678743</v>
      </c>
    </row>
    <row r="222" spans="1:16" ht="14.4" x14ac:dyDescent="0.2">
      <c r="A222" s="60" t="s">
        <v>276</v>
      </c>
      <c r="B222" s="60" t="s">
        <v>277</v>
      </c>
      <c r="C222" s="83" t="str">
        <f t="shared" si="7"/>
        <v>21375101 CENTRO INVEST. Y CONSERVACIÓN PATRIMONIO</v>
      </c>
      <c r="D222" s="60" t="s">
        <v>251</v>
      </c>
      <c r="E222" s="60" t="s">
        <v>274</v>
      </c>
      <c r="F222" s="60" t="s">
        <v>275</v>
      </c>
      <c r="G222" s="59">
        <v>1600000</v>
      </c>
      <c r="H222" s="59">
        <v>1214000</v>
      </c>
      <c r="I222" s="59">
        <v>1214000</v>
      </c>
      <c r="J222" s="59">
        <v>0</v>
      </c>
      <c r="K222" s="59">
        <v>105170.8</v>
      </c>
      <c r="L222" s="59">
        <v>0</v>
      </c>
      <c r="M222" s="59">
        <v>1108624.92</v>
      </c>
      <c r="N222" s="59">
        <v>1108624.92</v>
      </c>
      <c r="O222" s="59">
        <v>204.28</v>
      </c>
      <c r="P222" s="84">
        <f t="shared" si="8"/>
        <v>0.91320009884678743</v>
      </c>
    </row>
    <row r="223" spans="1:16" ht="14.4" x14ac:dyDescent="0.2">
      <c r="A223" s="60" t="s">
        <v>276</v>
      </c>
      <c r="B223" s="60" t="s">
        <v>277</v>
      </c>
      <c r="C223" s="83" t="str">
        <f t="shared" si="7"/>
        <v>21375101 CENTRO INVEST. Y CONSERVACIÓN PATRIMONIO</v>
      </c>
      <c r="D223" s="60" t="s">
        <v>18</v>
      </c>
      <c r="E223" s="60" t="s">
        <v>207</v>
      </c>
      <c r="F223" s="60" t="s">
        <v>208</v>
      </c>
      <c r="G223" s="59">
        <v>139768791</v>
      </c>
      <c r="H223" s="59">
        <v>124314187</v>
      </c>
      <c r="I223" s="59">
        <v>124314187</v>
      </c>
      <c r="J223" s="59">
        <v>0</v>
      </c>
      <c r="K223" s="59">
        <v>15231282.32</v>
      </c>
      <c r="L223" s="59">
        <v>0</v>
      </c>
      <c r="M223" s="59">
        <v>76787332.879999995</v>
      </c>
      <c r="N223" s="59">
        <v>75287332.879999995</v>
      </c>
      <c r="O223" s="59">
        <v>32295571.800000001</v>
      </c>
      <c r="P223" s="84">
        <f t="shared" si="8"/>
        <v>0.61768760857519822</v>
      </c>
    </row>
    <row r="224" spans="1:16" ht="14.4" x14ac:dyDescent="0.2">
      <c r="A224" s="60" t="s">
        <v>276</v>
      </c>
      <c r="B224" s="60" t="s">
        <v>277</v>
      </c>
      <c r="C224" s="83" t="str">
        <f t="shared" si="7"/>
        <v>21375101 CENTRO INVEST. Y CONSERVACIÓN PATRIMONIO</v>
      </c>
      <c r="D224" s="60" t="s">
        <v>18</v>
      </c>
      <c r="E224" s="60" t="s">
        <v>209</v>
      </c>
      <c r="F224" s="60" t="s">
        <v>210</v>
      </c>
      <c r="G224" s="59">
        <v>9884826</v>
      </c>
      <c r="H224" s="59">
        <v>9338874</v>
      </c>
      <c r="I224" s="59">
        <v>9338874</v>
      </c>
      <c r="J224" s="59">
        <v>0</v>
      </c>
      <c r="K224" s="59">
        <v>1288697.49</v>
      </c>
      <c r="L224" s="59">
        <v>0</v>
      </c>
      <c r="M224" s="59">
        <v>7903145.5099999998</v>
      </c>
      <c r="N224" s="59">
        <v>7903145.5099999998</v>
      </c>
      <c r="O224" s="59">
        <v>147031</v>
      </c>
      <c r="P224" s="84">
        <f t="shared" si="8"/>
        <v>0.84626321224593026</v>
      </c>
    </row>
    <row r="225" spans="1:16" ht="14.4" x14ac:dyDescent="0.2">
      <c r="A225" s="60" t="s">
        <v>276</v>
      </c>
      <c r="B225" s="60" t="s">
        <v>277</v>
      </c>
      <c r="C225" s="83" t="str">
        <f t="shared" si="7"/>
        <v>21375101 CENTRO INVEST. Y CONSERVACIÓN PATRIMONIO</v>
      </c>
      <c r="D225" s="60" t="s">
        <v>18</v>
      </c>
      <c r="E225" s="60" t="s">
        <v>291</v>
      </c>
      <c r="F225" s="60" t="s">
        <v>212</v>
      </c>
      <c r="G225" s="59">
        <v>8527020</v>
      </c>
      <c r="H225" s="59">
        <v>8056062</v>
      </c>
      <c r="I225" s="59">
        <v>8056062</v>
      </c>
      <c r="J225" s="59">
        <v>0</v>
      </c>
      <c r="K225" s="59">
        <v>1238513.43</v>
      </c>
      <c r="L225" s="59">
        <v>0</v>
      </c>
      <c r="M225" s="59">
        <v>6817548.5700000003</v>
      </c>
      <c r="N225" s="59">
        <v>6817548.5700000003</v>
      </c>
      <c r="O225" s="59">
        <v>0</v>
      </c>
      <c r="P225" s="84">
        <f t="shared" si="8"/>
        <v>0.84626317051681088</v>
      </c>
    </row>
    <row r="226" spans="1:16" ht="14.4" x14ac:dyDescent="0.2">
      <c r="A226" s="60" t="s">
        <v>276</v>
      </c>
      <c r="B226" s="60" t="s">
        <v>277</v>
      </c>
      <c r="C226" s="83" t="str">
        <f t="shared" si="7"/>
        <v>21375101 CENTRO INVEST. Y CONSERVACIÓN PATRIMONIO</v>
      </c>
      <c r="D226" s="60" t="s">
        <v>18</v>
      </c>
      <c r="E226" s="60" t="s">
        <v>292</v>
      </c>
      <c r="F226" s="60" t="s">
        <v>214</v>
      </c>
      <c r="G226" s="59">
        <v>1357806</v>
      </c>
      <c r="H226" s="59">
        <v>1282812</v>
      </c>
      <c r="I226" s="59">
        <v>1282812</v>
      </c>
      <c r="J226" s="59">
        <v>0</v>
      </c>
      <c r="K226" s="59">
        <v>50184.06</v>
      </c>
      <c r="L226" s="59">
        <v>0</v>
      </c>
      <c r="M226" s="59">
        <v>1085596.94</v>
      </c>
      <c r="N226" s="59">
        <v>1085596.94</v>
      </c>
      <c r="O226" s="59">
        <v>147031</v>
      </c>
      <c r="P226" s="84">
        <f t="shared" si="8"/>
        <v>0.84626347430488635</v>
      </c>
    </row>
    <row r="227" spans="1:16" ht="14.4" x14ac:dyDescent="0.2">
      <c r="A227" s="60" t="s">
        <v>276</v>
      </c>
      <c r="B227" s="60" t="s">
        <v>277</v>
      </c>
      <c r="C227" s="83" t="str">
        <f t="shared" si="7"/>
        <v>21375101 CENTRO INVEST. Y CONSERVACIÓN PATRIMONIO</v>
      </c>
      <c r="D227" s="60" t="s">
        <v>18</v>
      </c>
      <c r="E227" s="60" t="s">
        <v>217</v>
      </c>
      <c r="F227" s="60" t="s">
        <v>218</v>
      </c>
      <c r="G227" s="59">
        <v>53000000</v>
      </c>
      <c r="H227" s="59">
        <v>51100000</v>
      </c>
      <c r="I227" s="59">
        <v>51100000</v>
      </c>
      <c r="J227" s="59">
        <v>0</v>
      </c>
      <c r="K227" s="59">
        <v>12500000</v>
      </c>
      <c r="L227" s="59">
        <v>0</v>
      </c>
      <c r="M227" s="59">
        <v>38510750</v>
      </c>
      <c r="N227" s="59">
        <v>37010750</v>
      </c>
      <c r="O227" s="59">
        <v>89250</v>
      </c>
      <c r="P227" s="84">
        <f t="shared" si="8"/>
        <v>0.75363502935420745</v>
      </c>
    </row>
    <row r="228" spans="1:16" ht="14.4" x14ac:dyDescent="0.2">
      <c r="A228" s="60" t="s">
        <v>276</v>
      </c>
      <c r="B228" s="60" t="s">
        <v>277</v>
      </c>
      <c r="C228" s="83" t="str">
        <f t="shared" si="7"/>
        <v>21375101 CENTRO INVEST. Y CONSERVACIÓN PATRIMONIO</v>
      </c>
      <c r="D228" s="60" t="s">
        <v>18</v>
      </c>
      <c r="E228" s="60" t="s">
        <v>221</v>
      </c>
      <c r="F228" s="60" t="s">
        <v>222</v>
      </c>
      <c r="G228" s="59">
        <v>53000000</v>
      </c>
      <c r="H228" s="59">
        <v>51100000</v>
      </c>
      <c r="I228" s="59">
        <v>51100000</v>
      </c>
      <c r="J228" s="59">
        <v>0</v>
      </c>
      <c r="K228" s="59">
        <v>12500000</v>
      </c>
      <c r="L228" s="59">
        <v>0</v>
      </c>
      <c r="M228" s="59">
        <v>38510750</v>
      </c>
      <c r="N228" s="59">
        <v>37010750</v>
      </c>
      <c r="O228" s="59">
        <v>89250</v>
      </c>
      <c r="P228" s="84">
        <f t="shared" si="8"/>
        <v>0.75363502935420745</v>
      </c>
    </row>
    <row r="229" spans="1:16" ht="14.4" x14ac:dyDescent="0.2">
      <c r="A229" s="60" t="s">
        <v>276</v>
      </c>
      <c r="B229" s="60" t="s">
        <v>277</v>
      </c>
      <c r="C229" s="83" t="str">
        <f t="shared" si="7"/>
        <v>21375101 CENTRO INVEST. Y CONSERVACIÓN PATRIMONIO</v>
      </c>
      <c r="D229" s="60" t="s">
        <v>18</v>
      </c>
      <c r="E229" s="60" t="s">
        <v>223</v>
      </c>
      <c r="F229" s="60" t="s">
        <v>224</v>
      </c>
      <c r="G229" s="59">
        <v>12500000</v>
      </c>
      <c r="H229" s="59">
        <v>9000000</v>
      </c>
      <c r="I229" s="59">
        <v>9000000</v>
      </c>
      <c r="J229" s="59">
        <v>0</v>
      </c>
      <c r="K229" s="59">
        <v>1442584.83</v>
      </c>
      <c r="L229" s="59">
        <v>0</v>
      </c>
      <c r="M229" s="59">
        <v>5498479.1699999999</v>
      </c>
      <c r="N229" s="59">
        <v>5498479.1699999999</v>
      </c>
      <c r="O229" s="59">
        <v>2058936</v>
      </c>
      <c r="P229" s="84">
        <f t="shared" si="8"/>
        <v>0.61094212999999997</v>
      </c>
    </row>
    <row r="230" spans="1:16" ht="14.4" x14ac:dyDescent="0.2">
      <c r="A230" s="60" t="s">
        <v>276</v>
      </c>
      <c r="B230" s="60" t="s">
        <v>277</v>
      </c>
      <c r="C230" s="83" t="str">
        <f t="shared" si="7"/>
        <v>21375101 CENTRO INVEST. Y CONSERVACIÓN PATRIMONIO</v>
      </c>
      <c r="D230" s="60" t="s">
        <v>18</v>
      </c>
      <c r="E230" s="60" t="s">
        <v>225</v>
      </c>
      <c r="F230" s="60" t="s">
        <v>226</v>
      </c>
      <c r="G230" s="59">
        <v>7500000</v>
      </c>
      <c r="H230" s="59">
        <v>5500000</v>
      </c>
      <c r="I230" s="59">
        <v>5500000</v>
      </c>
      <c r="J230" s="59">
        <v>0</v>
      </c>
      <c r="K230" s="59">
        <v>1442584.83</v>
      </c>
      <c r="L230" s="59">
        <v>0</v>
      </c>
      <c r="M230" s="59">
        <v>4057358.17</v>
      </c>
      <c r="N230" s="59">
        <v>4057358.17</v>
      </c>
      <c r="O230" s="59">
        <v>57</v>
      </c>
      <c r="P230" s="84">
        <f t="shared" si="8"/>
        <v>0.73770148545454539</v>
      </c>
    </row>
    <row r="231" spans="1:16" ht="14.4" x14ac:dyDescent="0.2">
      <c r="A231" s="60" t="s">
        <v>276</v>
      </c>
      <c r="B231" s="60" t="s">
        <v>277</v>
      </c>
      <c r="C231" s="83" t="str">
        <f t="shared" si="7"/>
        <v>21375101 CENTRO INVEST. Y CONSERVACIÓN PATRIMONIO</v>
      </c>
      <c r="D231" s="60" t="s">
        <v>18</v>
      </c>
      <c r="E231" s="60" t="s">
        <v>227</v>
      </c>
      <c r="F231" s="60" t="s">
        <v>228</v>
      </c>
      <c r="G231" s="59">
        <v>5000000</v>
      </c>
      <c r="H231" s="59">
        <v>3500000</v>
      </c>
      <c r="I231" s="59">
        <v>3500000</v>
      </c>
      <c r="J231" s="59">
        <v>0</v>
      </c>
      <c r="K231" s="59">
        <v>0</v>
      </c>
      <c r="L231" s="59">
        <v>0</v>
      </c>
      <c r="M231" s="59">
        <v>1441121</v>
      </c>
      <c r="N231" s="59">
        <v>1441121</v>
      </c>
      <c r="O231" s="59">
        <v>2058879</v>
      </c>
      <c r="P231" s="84">
        <f t="shared" si="8"/>
        <v>0.41174885714285714</v>
      </c>
    </row>
    <row r="232" spans="1:16" ht="14.4" x14ac:dyDescent="0.2">
      <c r="A232" s="60" t="s">
        <v>276</v>
      </c>
      <c r="B232" s="60" t="s">
        <v>277</v>
      </c>
      <c r="C232" s="83" t="str">
        <f t="shared" si="7"/>
        <v>21375101 CENTRO INVEST. Y CONSERVACIÓN PATRIMONIO</v>
      </c>
      <c r="D232" s="60" t="s">
        <v>18</v>
      </c>
      <c r="E232" s="60" t="s">
        <v>229</v>
      </c>
      <c r="F232" s="60" t="s">
        <v>230</v>
      </c>
      <c r="G232" s="59">
        <v>29993345</v>
      </c>
      <c r="H232" s="59">
        <v>23587693</v>
      </c>
      <c r="I232" s="59">
        <v>23587693</v>
      </c>
      <c r="J232" s="59">
        <v>0</v>
      </c>
      <c r="K232" s="59">
        <v>0</v>
      </c>
      <c r="L232" s="59">
        <v>0</v>
      </c>
      <c r="M232" s="59">
        <v>23587693</v>
      </c>
      <c r="N232" s="59">
        <v>23587693</v>
      </c>
      <c r="O232" s="59">
        <v>0</v>
      </c>
      <c r="P232" s="84">
        <f t="shared" si="8"/>
        <v>1</v>
      </c>
    </row>
    <row r="233" spans="1:16" ht="14.4" x14ac:dyDescent="0.2">
      <c r="A233" s="60" t="s">
        <v>276</v>
      </c>
      <c r="B233" s="60" t="s">
        <v>277</v>
      </c>
      <c r="C233" s="83" t="str">
        <f t="shared" si="7"/>
        <v>21375101 CENTRO INVEST. Y CONSERVACIÓN PATRIMONIO</v>
      </c>
      <c r="D233" s="60" t="s">
        <v>18</v>
      </c>
      <c r="E233" s="60" t="s">
        <v>293</v>
      </c>
      <c r="F233" s="60" t="s">
        <v>294</v>
      </c>
      <c r="G233" s="59">
        <v>3462515</v>
      </c>
      <c r="H233" s="59">
        <v>0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  <c r="P233" s="84">
        <f t="shared" si="8"/>
        <v>0</v>
      </c>
    </row>
    <row r="234" spans="1:16" ht="14.4" x14ac:dyDescent="0.2">
      <c r="A234" s="60" t="s">
        <v>276</v>
      </c>
      <c r="B234" s="60" t="s">
        <v>277</v>
      </c>
      <c r="C234" s="83" t="str">
        <f t="shared" si="7"/>
        <v>21375101 CENTRO INVEST. Y CONSERVACIÓN PATRIMONIO</v>
      </c>
      <c r="D234" s="60" t="s">
        <v>18</v>
      </c>
      <c r="E234" s="60" t="s">
        <v>295</v>
      </c>
      <c r="F234" s="60" t="s">
        <v>296</v>
      </c>
      <c r="G234" s="59">
        <v>2943137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84">
        <f t="shared" si="8"/>
        <v>0</v>
      </c>
    </row>
    <row r="235" spans="1:16" ht="14.4" x14ac:dyDescent="0.2">
      <c r="A235" s="60" t="s">
        <v>276</v>
      </c>
      <c r="B235" s="60" t="s">
        <v>277</v>
      </c>
      <c r="C235" s="83" t="str">
        <f t="shared" si="7"/>
        <v>21375101 CENTRO INVEST. Y CONSERVACIÓN PATRIMONIO</v>
      </c>
      <c r="D235" s="60" t="s">
        <v>18</v>
      </c>
      <c r="E235" s="60" t="s">
        <v>297</v>
      </c>
      <c r="F235" s="60" t="s">
        <v>298</v>
      </c>
      <c r="G235" s="59">
        <v>9160549</v>
      </c>
      <c r="H235" s="59">
        <v>9160549</v>
      </c>
      <c r="I235" s="59">
        <v>9160549</v>
      </c>
      <c r="J235" s="59">
        <v>0</v>
      </c>
      <c r="K235" s="59">
        <v>0</v>
      </c>
      <c r="L235" s="59">
        <v>0</v>
      </c>
      <c r="M235" s="59">
        <v>9160549</v>
      </c>
      <c r="N235" s="59">
        <v>9160549</v>
      </c>
      <c r="O235" s="59">
        <v>0</v>
      </c>
      <c r="P235" s="84">
        <f t="shared" si="8"/>
        <v>1</v>
      </c>
    </row>
    <row r="236" spans="1:16" ht="14.4" x14ac:dyDescent="0.2">
      <c r="A236" s="60" t="s">
        <v>276</v>
      </c>
      <c r="B236" s="60" t="s">
        <v>277</v>
      </c>
      <c r="C236" s="83" t="str">
        <f t="shared" si="7"/>
        <v>21375101 CENTRO INVEST. Y CONSERVACIÓN PATRIMONIO</v>
      </c>
      <c r="D236" s="60" t="s">
        <v>18</v>
      </c>
      <c r="E236" s="60" t="s">
        <v>299</v>
      </c>
      <c r="F236" s="60" t="s">
        <v>300</v>
      </c>
      <c r="G236" s="59">
        <v>14427144</v>
      </c>
      <c r="H236" s="59">
        <v>14427144</v>
      </c>
      <c r="I236" s="59">
        <v>14427144</v>
      </c>
      <c r="J236" s="59">
        <v>0</v>
      </c>
      <c r="K236" s="59">
        <v>0</v>
      </c>
      <c r="L236" s="59">
        <v>0</v>
      </c>
      <c r="M236" s="59">
        <v>14427144</v>
      </c>
      <c r="N236" s="59">
        <v>14427144</v>
      </c>
      <c r="O236" s="59">
        <v>0</v>
      </c>
      <c r="P236" s="84">
        <f t="shared" si="8"/>
        <v>1</v>
      </c>
    </row>
    <row r="237" spans="1:16" ht="14.4" x14ac:dyDescent="0.2">
      <c r="A237" s="60" t="s">
        <v>276</v>
      </c>
      <c r="B237" s="60" t="s">
        <v>277</v>
      </c>
      <c r="C237" s="83" t="str">
        <f t="shared" si="7"/>
        <v>21375101 CENTRO INVEST. Y CONSERVACIÓN PATRIMONIO</v>
      </c>
      <c r="D237" s="60" t="s">
        <v>18</v>
      </c>
      <c r="E237" s="60" t="s">
        <v>237</v>
      </c>
      <c r="F237" s="60" t="s">
        <v>238</v>
      </c>
      <c r="G237" s="59">
        <v>33000000</v>
      </c>
      <c r="H237" s="59">
        <v>30000000</v>
      </c>
      <c r="I237" s="59">
        <v>30000000</v>
      </c>
      <c r="J237" s="59">
        <v>0</v>
      </c>
      <c r="K237" s="59">
        <v>0</v>
      </c>
      <c r="L237" s="59">
        <v>0</v>
      </c>
      <c r="M237" s="59">
        <v>0</v>
      </c>
      <c r="N237" s="59">
        <v>0</v>
      </c>
      <c r="O237" s="59">
        <v>30000000</v>
      </c>
      <c r="P237" s="84">
        <f t="shared" si="8"/>
        <v>0</v>
      </c>
    </row>
    <row r="238" spans="1:16" ht="14.4" x14ac:dyDescent="0.2">
      <c r="A238" s="60" t="s">
        <v>276</v>
      </c>
      <c r="B238" s="60" t="s">
        <v>277</v>
      </c>
      <c r="C238" s="83" t="str">
        <f t="shared" si="7"/>
        <v>21375101 CENTRO INVEST. Y CONSERVACIÓN PATRIMONIO</v>
      </c>
      <c r="D238" s="60" t="s">
        <v>18</v>
      </c>
      <c r="E238" s="60" t="s">
        <v>239</v>
      </c>
      <c r="F238" s="60" t="s">
        <v>240</v>
      </c>
      <c r="G238" s="59">
        <v>33000000</v>
      </c>
      <c r="H238" s="59">
        <v>30000000</v>
      </c>
      <c r="I238" s="59">
        <v>30000000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30000000</v>
      </c>
      <c r="P238" s="84">
        <f t="shared" si="8"/>
        <v>0</v>
      </c>
    </row>
    <row r="239" spans="1:16" ht="14.4" x14ac:dyDescent="0.2">
      <c r="A239" s="60" t="s">
        <v>276</v>
      </c>
      <c r="B239" s="60" t="s">
        <v>277</v>
      </c>
      <c r="C239" s="83" t="str">
        <f t="shared" si="7"/>
        <v>21375101 CENTRO INVEST. Y CONSERVACIÓN PATRIMONIO</v>
      </c>
      <c r="D239" s="60" t="s">
        <v>18</v>
      </c>
      <c r="E239" s="60" t="s">
        <v>241</v>
      </c>
      <c r="F239" s="60" t="s">
        <v>242</v>
      </c>
      <c r="G239" s="59">
        <v>1390620</v>
      </c>
      <c r="H239" s="59">
        <v>1287620</v>
      </c>
      <c r="I239" s="59">
        <v>1287620</v>
      </c>
      <c r="J239" s="59">
        <v>0</v>
      </c>
      <c r="K239" s="59">
        <v>0</v>
      </c>
      <c r="L239" s="59">
        <v>0</v>
      </c>
      <c r="M239" s="59">
        <v>1287265.2</v>
      </c>
      <c r="N239" s="59">
        <v>1287265.2</v>
      </c>
      <c r="O239" s="59">
        <v>354.8</v>
      </c>
      <c r="P239" s="84">
        <f t="shared" si="8"/>
        <v>0.99972445286652889</v>
      </c>
    </row>
    <row r="240" spans="1:16" ht="14.4" x14ac:dyDescent="0.2">
      <c r="A240" s="60" t="s">
        <v>276</v>
      </c>
      <c r="B240" s="60" t="s">
        <v>277</v>
      </c>
      <c r="C240" s="83" t="str">
        <f t="shared" si="7"/>
        <v>21375101 CENTRO INVEST. Y CONSERVACIÓN PATRIMONIO</v>
      </c>
      <c r="D240" s="60" t="s">
        <v>18</v>
      </c>
      <c r="E240" s="60" t="s">
        <v>301</v>
      </c>
      <c r="F240" s="60" t="s">
        <v>302</v>
      </c>
      <c r="G240" s="59">
        <v>1390620</v>
      </c>
      <c r="H240" s="59">
        <v>1287620</v>
      </c>
      <c r="I240" s="59">
        <v>1287620</v>
      </c>
      <c r="J240" s="59">
        <v>0</v>
      </c>
      <c r="K240" s="59">
        <v>0</v>
      </c>
      <c r="L240" s="59">
        <v>0</v>
      </c>
      <c r="M240" s="59">
        <v>1287265.2</v>
      </c>
      <c r="N240" s="59">
        <v>1287265.2</v>
      </c>
      <c r="O240" s="59">
        <v>354.8</v>
      </c>
      <c r="P240" s="82">
        <f t="shared" si="8"/>
        <v>0.99972445286652889</v>
      </c>
    </row>
    <row r="241" spans="1:16" ht="14.4" x14ac:dyDescent="0.2">
      <c r="A241" s="74" t="s">
        <v>303</v>
      </c>
      <c r="B241" s="74" t="s">
        <v>304</v>
      </c>
      <c r="C241" s="83" t="str">
        <f t="shared" si="7"/>
        <v>21375102 MUSEO NACIONAL DE COSTA RICA</v>
      </c>
      <c r="D241" s="74" t="s">
        <v>18</v>
      </c>
      <c r="E241" s="74" t="s">
        <v>19</v>
      </c>
      <c r="F241" s="74" t="s">
        <v>19</v>
      </c>
      <c r="G241" s="75">
        <v>3572379516</v>
      </c>
      <c r="H241" s="75">
        <v>3393034430</v>
      </c>
      <c r="I241" s="59">
        <v>3393034430</v>
      </c>
      <c r="J241" s="59">
        <v>0</v>
      </c>
      <c r="K241" s="59">
        <v>0</v>
      </c>
      <c r="L241" s="59">
        <v>0</v>
      </c>
      <c r="M241" s="75">
        <v>2615788644</v>
      </c>
      <c r="N241" s="75">
        <v>2515168140.9400001</v>
      </c>
      <c r="O241" s="75">
        <v>777245786</v>
      </c>
      <c r="P241" s="82">
        <f t="shared" si="8"/>
        <v>0.77092900115369589</v>
      </c>
    </row>
    <row r="242" spans="1:16" ht="14.4" x14ac:dyDescent="0.2">
      <c r="A242" s="60" t="s">
        <v>303</v>
      </c>
      <c r="B242" s="60" t="s">
        <v>304</v>
      </c>
      <c r="C242" s="83" t="str">
        <f t="shared" si="7"/>
        <v>21375102 MUSEO NACIONAL DE COSTA RICA</v>
      </c>
      <c r="D242" s="60" t="s">
        <v>18</v>
      </c>
      <c r="E242" s="60" t="s">
        <v>21</v>
      </c>
      <c r="F242" s="60" t="s">
        <v>22</v>
      </c>
      <c r="G242" s="59">
        <v>2420456786</v>
      </c>
      <c r="H242" s="59">
        <v>2239530219</v>
      </c>
      <c r="I242" s="59">
        <v>2239530219</v>
      </c>
      <c r="J242" s="59">
        <v>0</v>
      </c>
      <c r="K242" s="59">
        <v>0</v>
      </c>
      <c r="L242" s="59">
        <v>0</v>
      </c>
      <c r="M242" s="59">
        <v>1752513009.5899999</v>
      </c>
      <c r="N242" s="59">
        <v>1752513009.5899999</v>
      </c>
      <c r="O242" s="59">
        <v>487017209.41000003</v>
      </c>
      <c r="P242" s="84">
        <f t="shared" si="8"/>
        <v>0.78253599559488685</v>
      </c>
    </row>
    <row r="243" spans="1:16" ht="14.4" x14ac:dyDescent="0.2">
      <c r="A243" s="60" t="s">
        <v>303</v>
      </c>
      <c r="B243" s="60" t="s">
        <v>304</v>
      </c>
      <c r="C243" s="83" t="str">
        <f t="shared" si="7"/>
        <v>21375102 MUSEO NACIONAL DE COSTA RICA</v>
      </c>
      <c r="D243" s="60" t="s">
        <v>18</v>
      </c>
      <c r="E243" s="60" t="s">
        <v>23</v>
      </c>
      <c r="F243" s="60" t="s">
        <v>24</v>
      </c>
      <c r="G243" s="59">
        <v>948457200</v>
      </c>
      <c r="H243" s="59">
        <v>970147952</v>
      </c>
      <c r="I243" s="59">
        <v>970147952</v>
      </c>
      <c r="J243" s="59">
        <v>0</v>
      </c>
      <c r="K243" s="59">
        <v>0</v>
      </c>
      <c r="L243" s="59">
        <v>0</v>
      </c>
      <c r="M243" s="59">
        <v>819487421.90999997</v>
      </c>
      <c r="N243" s="59">
        <v>819487421.90999997</v>
      </c>
      <c r="O243" s="59">
        <v>150660530.09</v>
      </c>
      <c r="P243" s="84">
        <f t="shared" si="8"/>
        <v>0.84470355291746257</v>
      </c>
    </row>
    <row r="244" spans="1:16" ht="14.4" x14ac:dyDescent="0.2">
      <c r="A244" s="60" t="s">
        <v>303</v>
      </c>
      <c r="B244" s="60" t="s">
        <v>304</v>
      </c>
      <c r="C244" s="83" t="str">
        <f t="shared" si="7"/>
        <v>21375102 MUSEO NACIONAL DE COSTA RICA</v>
      </c>
      <c r="D244" s="60" t="s">
        <v>18</v>
      </c>
      <c r="E244" s="60" t="s">
        <v>25</v>
      </c>
      <c r="F244" s="60" t="s">
        <v>26</v>
      </c>
      <c r="G244" s="59">
        <v>896457200</v>
      </c>
      <c r="H244" s="59">
        <v>918147952</v>
      </c>
      <c r="I244" s="59">
        <v>918147952</v>
      </c>
      <c r="J244" s="59">
        <v>0</v>
      </c>
      <c r="K244" s="59">
        <v>0</v>
      </c>
      <c r="L244" s="59">
        <v>0</v>
      </c>
      <c r="M244" s="59">
        <v>778350383.96000004</v>
      </c>
      <c r="N244" s="59">
        <v>778350383.96000004</v>
      </c>
      <c r="O244" s="59">
        <v>139797568.03999999</v>
      </c>
      <c r="P244" s="84">
        <f t="shared" si="8"/>
        <v>0.84773960696042594</v>
      </c>
    </row>
    <row r="245" spans="1:16" ht="14.4" x14ac:dyDescent="0.2">
      <c r="A245" s="60" t="s">
        <v>303</v>
      </c>
      <c r="B245" s="60" t="s">
        <v>304</v>
      </c>
      <c r="C245" s="83" t="str">
        <f t="shared" si="7"/>
        <v>21375102 MUSEO NACIONAL DE COSTA RICA</v>
      </c>
      <c r="D245" s="60" t="s">
        <v>18</v>
      </c>
      <c r="E245" s="60" t="s">
        <v>305</v>
      </c>
      <c r="F245" s="60" t="s">
        <v>306</v>
      </c>
      <c r="G245" s="59">
        <v>40000000</v>
      </c>
      <c r="H245" s="59">
        <v>40000000</v>
      </c>
      <c r="I245" s="59">
        <v>40000000</v>
      </c>
      <c r="J245" s="59">
        <v>0</v>
      </c>
      <c r="K245" s="59">
        <v>0</v>
      </c>
      <c r="L245" s="59">
        <v>0</v>
      </c>
      <c r="M245" s="59">
        <v>39345852.950000003</v>
      </c>
      <c r="N245" s="59">
        <v>39345852.950000003</v>
      </c>
      <c r="O245" s="59">
        <v>654147.05000000005</v>
      </c>
      <c r="P245" s="84">
        <f t="shared" si="8"/>
        <v>0.98364632375000005</v>
      </c>
    </row>
    <row r="246" spans="1:16" ht="14.4" x14ac:dyDescent="0.2">
      <c r="A246" s="60" t="s">
        <v>303</v>
      </c>
      <c r="B246" s="60" t="s">
        <v>304</v>
      </c>
      <c r="C246" s="83" t="str">
        <f t="shared" si="7"/>
        <v>21375102 MUSEO NACIONAL DE COSTA RICA</v>
      </c>
      <c r="D246" s="60" t="s">
        <v>18</v>
      </c>
      <c r="E246" s="60" t="s">
        <v>27</v>
      </c>
      <c r="F246" s="60" t="s">
        <v>28</v>
      </c>
      <c r="G246" s="59">
        <v>12000000</v>
      </c>
      <c r="H246" s="59">
        <v>12000000</v>
      </c>
      <c r="I246" s="59">
        <v>12000000</v>
      </c>
      <c r="J246" s="59">
        <v>0</v>
      </c>
      <c r="K246" s="59">
        <v>0</v>
      </c>
      <c r="L246" s="59">
        <v>0</v>
      </c>
      <c r="M246" s="59">
        <v>1791185</v>
      </c>
      <c r="N246" s="59">
        <v>1791185</v>
      </c>
      <c r="O246" s="59">
        <v>10208815</v>
      </c>
      <c r="P246" s="84">
        <f t="shared" si="8"/>
        <v>0.14926541666666668</v>
      </c>
    </row>
    <row r="247" spans="1:16" ht="14.4" x14ac:dyDescent="0.2">
      <c r="A247" s="60" t="s">
        <v>303</v>
      </c>
      <c r="B247" s="60" t="s">
        <v>304</v>
      </c>
      <c r="C247" s="83" t="str">
        <f t="shared" si="7"/>
        <v>21375102 MUSEO NACIONAL DE COSTA RICA</v>
      </c>
      <c r="D247" s="60" t="s">
        <v>18</v>
      </c>
      <c r="E247" s="60" t="s">
        <v>29</v>
      </c>
      <c r="F247" s="60" t="s">
        <v>30</v>
      </c>
      <c r="G247" s="59">
        <v>6000000</v>
      </c>
      <c r="H247" s="59">
        <v>14000000</v>
      </c>
      <c r="I247" s="59">
        <v>14000000</v>
      </c>
      <c r="J247" s="59">
        <v>0</v>
      </c>
      <c r="K247" s="59">
        <v>0</v>
      </c>
      <c r="L247" s="59">
        <v>0</v>
      </c>
      <c r="M247" s="59">
        <v>10034028.49</v>
      </c>
      <c r="N247" s="59">
        <v>10034028.49</v>
      </c>
      <c r="O247" s="59">
        <v>3965971.51</v>
      </c>
      <c r="P247" s="84">
        <f t="shared" si="8"/>
        <v>0.7167163207142857</v>
      </c>
    </row>
    <row r="248" spans="1:16" ht="14.4" x14ac:dyDescent="0.2">
      <c r="A248" s="60" t="s">
        <v>303</v>
      </c>
      <c r="B248" s="60" t="s">
        <v>304</v>
      </c>
      <c r="C248" s="83" t="str">
        <f t="shared" si="7"/>
        <v>21375102 MUSEO NACIONAL DE COSTA RICA</v>
      </c>
      <c r="D248" s="60" t="s">
        <v>18</v>
      </c>
      <c r="E248" s="60" t="s">
        <v>31</v>
      </c>
      <c r="F248" s="60" t="s">
        <v>32</v>
      </c>
      <c r="G248" s="59">
        <v>6000000</v>
      </c>
      <c r="H248" s="59">
        <v>14000000</v>
      </c>
      <c r="I248" s="59">
        <v>14000000</v>
      </c>
      <c r="J248" s="59">
        <v>0</v>
      </c>
      <c r="K248" s="59">
        <v>0</v>
      </c>
      <c r="L248" s="59">
        <v>0</v>
      </c>
      <c r="M248" s="59">
        <v>10034028.49</v>
      </c>
      <c r="N248" s="59">
        <v>10034028.49</v>
      </c>
      <c r="O248" s="59">
        <v>3965971.51</v>
      </c>
      <c r="P248" s="84">
        <f t="shared" si="8"/>
        <v>0.7167163207142857</v>
      </c>
    </row>
    <row r="249" spans="1:16" ht="14.4" x14ac:dyDescent="0.2">
      <c r="A249" s="60" t="s">
        <v>303</v>
      </c>
      <c r="B249" s="60" t="s">
        <v>304</v>
      </c>
      <c r="C249" s="83" t="str">
        <f t="shared" si="7"/>
        <v>21375102 MUSEO NACIONAL DE COSTA RICA</v>
      </c>
      <c r="D249" s="60" t="s">
        <v>18</v>
      </c>
      <c r="E249" s="60" t="s">
        <v>33</v>
      </c>
      <c r="F249" s="60" t="s">
        <v>34</v>
      </c>
      <c r="G249" s="59">
        <v>1021664173</v>
      </c>
      <c r="H249" s="59">
        <v>839785596</v>
      </c>
      <c r="I249" s="59">
        <v>839785596</v>
      </c>
      <c r="J249" s="59">
        <v>0</v>
      </c>
      <c r="K249" s="59">
        <v>0</v>
      </c>
      <c r="L249" s="59">
        <v>0</v>
      </c>
      <c r="M249" s="59">
        <v>594942931.15999997</v>
      </c>
      <c r="N249" s="59">
        <v>594942931.15999997</v>
      </c>
      <c r="O249" s="59">
        <v>244842664.84</v>
      </c>
      <c r="P249" s="84">
        <f t="shared" si="8"/>
        <v>0.70844622007543934</v>
      </c>
    </row>
    <row r="250" spans="1:16" ht="14.4" x14ac:dyDescent="0.2">
      <c r="A250" s="60" t="s">
        <v>303</v>
      </c>
      <c r="B250" s="60" t="s">
        <v>304</v>
      </c>
      <c r="C250" s="83" t="str">
        <f t="shared" si="7"/>
        <v>21375102 MUSEO NACIONAL DE COSTA RICA</v>
      </c>
      <c r="D250" s="60" t="s">
        <v>18</v>
      </c>
      <c r="E250" s="60" t="s">
        <v>35</v>
      </c>
      <c r="F250" s="60" t="s">
        <v>36</v>
      </c>
      <c r="G250" s="59">
        <v>319400000</v>
      </c>
      <c r="H250" s="59">
        <v>242206991</v>
      </c>
      <c r="I250" s="59">
        <v>242206991</v>
      </c>
      <c r="J250" s="59">
        <v>0</v>
      </c>
      <c r="K250" s="59">
        <v>0</v>
      </c>
      <c r="L250" s="59">
        <v>0</v>
      </c>
      <c r="M250" s="59">
        <v>201223894</v>
      </c>
      <c r="N250" s="59">
        <v>201223894</v>
      </c>
      <c r="O250" s="59">
        <v>40983097</v>
      </c>
      <c r="P250" s="84">
        <f t="shared" si="8"/>
        <v>0.83079308804922147</v>
      </c>
    </row>
    <row r="251" spans="1:16" ht="14.4" x14ac:dyDescent="0.2">
      <c r="A251" s="60" t="s">
        <v>303</v>
      </c>
      <c r="B251" s="60" t="s">
        <v>304</v>
      </c>
      <c r="C251" s="83" t="str">
        <f t="shared" si="7"/>
        <v>21375102 MUSEO NACIONAL DE COSTA RICA</v>
      </c>
      <c r="D251" s="60" t="s">
        <v>18</v>
      </c>
      <c r="E251" s="60" t="s">
        <v>37</v>
      </c>
      <c r="F251" s="60" t="s">
        <v>38</v>
      </c>
      <c r="G251" s="59">
        <v>329205720</v>
      </c>
      <c r="H251" s="59">
        <v>255277156</v>
      </c>
      <c r="I251" s="59">
        <v>255277156</v>
      </c>
      <c r="J251" s="59">
        <v>0</v>
      </c>
      <c r="K251" s="59">
        <v>0</v>
      </c>
      <c r="L251" s="59">
        <v>0</v>
      </c>
      <c r="M251" s="59">
        <v>207053878.47999999</v>
      </c>
      <c r="N251" s="59">
        <v>207053878.47999999</v>
      </c>
      <c r="O251" s="59">
        <v>48223277.520000003</v>
      </c>
      <c r="P251" s="84">
        <f t="shared" si="8"/>
        <v>0.81109442663956965</v>
      </c>
    </row>
    <row r="252" spans="1:16" ht="14.4" x14ac:dyDescent="0.2">
      <c r="A252" s="60" t="s">
        <v>303</v>
      </c>
      <c r="B252" s="60" t="s">
        <v>304</v>
      </c>
      <c r="C252" s="83" t="str">
        <f t="shared" si="7"/>
        <v>21375102 MUSEO NACIONAL DE COSTA RICA</v>
      </c>
      <c r="D252" s="60" t="s">
        <v>18</v>
      </c>
      <c r="E252" s="60" t="s">
        <v>39</v>
      </c>
      <c r="F252" s="60" t="s">
        <v>40</v>
      </c>
      <c r="G252" s="59">
        <v>149301796</v>
      </c>
      <c r="H252" s="59">
        <v>140408648</v>
      </c>
      <c r="I252" s="59">
        <v>140408648</v>
      </c>
      <c r="J252" s="59">
        <v>0</v>
      </c>
      <c r="K252" s="59">
        <v>0</v>
      </c>
      <c r="L252" s="59">
        <v>0</v>
      </c>
      <c r="M252" s="59">
        <v>5976244.1100000003</v>
      </c>
      <c r="N252" s="59">
        <v>5976244.1100000003</v>
      </c>
      <c r="O252" s="59">
        <v>134432403.88999999</v>
      </c>
      <c r="P252" s="84">
        <f t="shared" si="8"/>
        <v>4.2563219539013014E-2</v>
      </c>
    </row>
    <row r="253" spans="1:16" ht="14.4" x14ac:dyDescent="0.2">
      <c r="A253" s="60" t="s">
        <v>303</v>
      </c>
      <c r="B253" s="60" t="s">
        <v>304</v>
      </c>
      <c r="C253" s="83" t="str">
        <f t="shared" si="7"/>
        <v>21375102 MUSEO NACIONAL DE COSTA RICA</v>
      </c>
      <c r="D253" s="60" t="s">
        <v>18</v>
      </c>
      <c r="E253" s="60" t="s">
        <v>41</v>
      </c>
      <c r="F253" s="60" t="s">
        <v>42</v>
      </c>
      <c r="G253" s="59">
        <v>121856657</v>
      </c>
      <c r="H253" s="59">
        <v>121856657</v>
      </c>
      <c r="I253" s="59">
        <v>121856657</v>
      </c>
      <c r="J253" s="59">
        <v>0</v>
      </c>
      <c r="K253" s="59">
        <v>0</v>
      </c>
      <c r="L253" s="59">
        <v>0</v>
      </c>
      <c r="M253" s="59">
        <v>114212859.86</v>
      </c>
      <c r="N253" s="59">
        <v>114212859.86</v>
      </c>
      <c r="O253" s="59">
        <v>7643797.1399999997</v>
      </c>
      <c r="P253" s="84">
        <f t="shared" si="8"/>
        <v>0.93727222354376583</v>
      </c>
    </row>
    <row r="254" spans="1:16" ht="14.4" x14ac:dyDescent="0.2">
      <c r="A254" s="60" t="s">
        <v>303</v>
      </c>
      <c r="B254" s="60" t="s">
        <v>304</v>
      </c>
      <c r="C254" s="83" t="str">
        <f t="shared" si="7"/>
        <v>21375102 MUSEO NACIONAL DE COSTA RICA</v>
      </c>
      <c r="D254" s="60" t="s">
        <v>18</v>
      </c>
      <c r="E254" s="60" t="s">
        <v>43</v>
      </c>
      <c r="F254" s="60" t="s">
        <v>44</v>
      </c>
      <c r="G254" s="59">
        <v>101900000</v>
      </c>
      <c r="H254" s="59">
        <v>80036144</v>
      </c>
      <c r="I254" s="59">
        <v>80036144</v>
      </c>
      <c r="J254" s="59">
        <v>0</v>
      </c>
      <c r="K254" s="59">
        <v>0</v>
      </c>
      <c r="L254" s="59">
        <v>0</v>
      </c>
      <c r="M254" s="59">
        <v>66476054.710000001</v>
      </c>
      <c r="N254" s="59">
        <v>66476054.710000001</v>
      </c>
      <c r="O254" s="59">
        <v>13560089.289999999</v>
      </c>
      <c r="P254" s="84">
        <f t="shared" si="8"/>
        <v>0.83057542989577315</v>
      </c>
    </row>
    <row r="255" spans="1:16" ht="14.4" x14ac:dyDescent="0.2">
      <c r="A255" s="60" t="s">
        <v>303</v>
      </c>
      <c r="B255" s="60" t="s">
        <v>304</v>
      </c>
      <c r="C255" s="83" t="str">
        <f t="shared" si="7"/>
        <v>21375102 MUSEO NACIONAL DE COSTA RICA</v>
      </c>
      <c r="D255" s="60" t="s">
        <v>18</v>
      </c>
      <c r="E255" s="60" t="s">
        <v>45</v>
      </c>
      <c r="F255" s="60" t="s">
        <v>46</v>
      </c>
      <c r="G255" s="59">
        <v>178114909</v>
      </c>
      <c r="H255" s="59">
        <v>165852442</v>
      </c>
      <c r="I255" s="59">
        <v>165852442</v>
      </c>
      <c r="J255" s="59">
        <v>0</v>
      </c>
      <c r="K255" s="59">
        <v>0</v>
      </c>
      <c r="L255" s="59">
        <v>0</v>
      </c>
      <c r="M255" s="59">
        <v>138301993.47999999</v>
      </c>
      <c r="N255" s="59">
        <v>138301993.47999999</v>
      </c>
      <c r="O255" s="59">
        <v>27550448.52</v>
      </c>
      <c r="P255" s="84">
        <f t="shared" si="8"/>
        <v>0.83388578312280737</v>
      </c>
    </row>
    <row r="256" spans="1:16" ht="14.4" x14ac:dyDescent="0.2">
      <c r="A256" s="60" t="s">
        <v>303</v>
      </c>
      <c r="B256" s="60" t="s">
        <v>304</v>
      </c>
      <c r="C256" s="83" t="str">
        <f t="shared" si="7"/>
        <v>21375102 MUSEO NACIONAL DE COSTA RICA</v>
      </c>
      <c r="D256" s="60" t="s">
        <v>18</v>
      </c>
      <c r="E256" s="60" t="s">
        <v>307</v>
      </c>
      <c r="F256" s="60" t="s">
        <v>48</v>
      </c>
      <c r="G256" s="59">
        <v>168980811</v>
      </c>
      <c r="H256" s="59">
        <v>157347188</v>
      </c>
      <c r="I256" s="59">
        <v>157347188</v>
      </c>
      <c r="J256" s="59">
        <v>0</v>
      </c>
      <c r="K256" s="59">
        <v>0</v>
      </c>
      <c r="L256" s="59">
        <v>0</v>
      </c>
      <c r="M256" s="59">
        <v>131210152.79000001</v>
      </c>
      <c r="N256" s="59">
        <v>131210152.79000001</v>
      </c>
      <c r="O256" s="59">
        <v>26137035.210000001</v>
      </c>
      <c r="P256" s="84">
        <f t="shared" si="8"/>
        <v>0.83388940379411169</v>
      </c>
    </row>
    <row r="257" spans="1:16" ht="14.4" x14ac:dyDescent="0.2">
      <c r="A257" s="60" t="s">
        <v>303</v>
      </c>
      <c r="B257" s="60" t="s">
        <v>304</v>
      </c>
      <c r="C257" s="83" t="str">
        <f t="shared" si="7"/>
        <v>21375102 MUSEO NACIONAL DE COSTA RICA</v>
      </c>
      <c r="D257" s="60" t="s">
        <v>18</v>
      </c>
      <c r="E257" s="60" t="s">
        <v>308</v>
      </c>
      <c r="F257" s="60" t="s">
        <v>50</v>
      </c>
      <c r="G257" s="59">
        <v>9134098</v>
      </c>
      <c r="H257" s="59">
        <v>8505254</v>
      </c>
      <c r="I257" s="59">
        <v>8505254</v>
      </c>
      <c r="J257" s="59">
        <v>0</v>
      </c>
      <c r="K257" s="59">
        <v>0</v>
      </c>
      <c r="L257" s="59">
        <v>0</v>
      </c>
      <c r="M257" s="59">
        <v>7091840.6900000004</v>
      </c>
      <c r="N257" s="59">
        <v>7091840.6900000004</v>
      </c>
      <c r="O257" s="59">
        <v>1413413.31</v>
      </c>
      <c r="P257" s="84">
        <f t="shared" si="8"/>
        <v>0.83381880070836223</v>
      </c>
    </row>
    <row r="258" spans="1:16" ht="14.4" x14ac:dyDescent="0.2">
      <c r="A258" s="60" t="s">
        <v>303</v>
      </c>
      <c r="B258" s="60" t="s">
        <v>304</v>
      </c>
      <c r="C258" s="83" t="str">
        <f t="shared" si="7"/>
        <v>21375102 MUSEO NACIONAL DE COSTA RICA</v>
      </c>
      <c r="D258" s="60" t="s">
        <v>18</v>
      </c>
      <c r="E258" s="60" t="s">
        <v>51</v>
      </c>
      <c r="F258" s="60" t="s">
        <v>52</v>
      </c>
      <c r="G258" s="59">
        <v>266220504</v>
      </c>
      <c r="H258" s="59">
        <v>249744229</v>
      </c>
      <c r="I258" s="59">
        <v>249744229</v>
      </c>
      <c r="J258" s="59">
        <v>0</v>
      </c>
      <c r="K258" s="59">
        <v>0</v>
      </c>
      <c r="L258" s="59">
        <v>0</v>
      </c>
      <c r="M258" s="59">
        <v>189746634.55000001</v>
      </c>
      <c r="N258" s="59">
        <v>189746634.55000001</v>
      </c>
      <c r="O258" s="59">
        <v>59997594.450000003</v>
      </c>
      <c r="P258" s="84">
        <f t="shared" si="8"/>
        <v>0.75976384042892142</v>
      </c>
    </row>
    <row r="259" spans="1:16" ht="14.4" x14ac:dyDescent="0.2">
      <c r="A259" s="60" t="s">
        <v>303</v>
      </c>
      <c r="B259" s="60" t="s">
        <v>304</v>
      </c>
      <c r="C259" s="83" t="str">
        <f t="shared" si="7"/>
        <v>21375102 MUSEO NACIONAL DE COSTA RICA</v>
      </c>
      <c r="D259" s="60" t="s">
        <v>18</v>
      </c>
      <c r="E259" s="60" t="s">
        <v>309</v>
      </c>
      <c r="F259" s="60" t="s">
        <v>54</v>
      </c>
      <c r="G259" s="59">
        <v>99013622</v>
      </c>
      <c r="H259" s="59">
        <v>92196947</v>
      </c>
      <c r="I259" s="59">
        <v>92196947</v>
      </c>
      <c r="J259" s="59">
        <v>0</v>
      </c>
      <c r="K259" s="59">
        <v>0</v>
      </c>
      <c r="L259" s="59">
        <v>0</v>
      </c>
      <c r="M259" s="59">
        <v>76882057.140000001</v>
      </c>
      <c r="N259" s="59">
        <v>76882057.140000001</v>
      </c>
      <c r="O259" s="59">
        <v>15314889.859999999</v>
      </c>
      <c r="P259" s="84">
        <f t="shared" si="8"/>
        <v>0.83388940351788443</v>
      </c>
    </row>
    <row r="260" spans="1:16" ht="14.4" x14ac:dyDescent="0.2">
      <c r="A260" s="60" t="s">
        <v>303</v>
      </c>
      <c r="B260" s="60" t="s">
        <v>304</v>
      </c>
      <c r="C260" s="83" t="str">
        <f t="shared" si="7"/>
        <v>21375102 MUSEO NACIONAL DE COSTA RICA</v>
      </c>
      <c r="D260" s="60" t="s">
        <v>18</v>
      </c>
      <c r="E260" s="60" t="s">
        <v>310</v>
      </c>
      <c r="F260" s="60" t="s">
        <v>56</v>
      </c>
      <c r="G260" s="59">
        <v>54804588</v>
      </c>
      <c r="H260" s="59">
        <v>51031521</v>
      </c>
      <c r="I260" s="59">
        <v>51031521</v>
      </c>
      <c r="J260" s="59">
        <v>0</v>
      </c>
      <c r="K260" s="59">
        <v>0</v>
      </c>
      <c r="L260" s="59">
        <v>0</v>
      </c>
      <c r="M260" s="59">
        <v>42554643.990000002</v>
      </c>
      <c r="N260" s="59">
        <v>42554643.990000002</v>
      </c>
      <c r="O260" s="59">
        <v>8476877.0099999998</v>
      </c>
      <c r="P260" s="84">
        <f t="shared" si="8"/>
        <v>0.83388939142143148</v>
      </c>
    </row>
    <row r="261" spans="1:16" ht="14.4" x14ac:dyDescent="0.2">
      <c r="A261" s="60" t="s">
        <v>303</v>
      </c>
      <c r="B261" s="60" t="s">
        <v>304</v>
      </c>
      <c r="C261" s="83" t="str">
        <f t="shared" si="7"/>
        <v>21375102 MUSEO NACIONAL DE COSTA RICA</v>
      </c>
      <c r="D261" s="60" t="s">
        <v>18</v>
      </c>
      <c r="E261" s="60" t="s">
        <v>311</v>
      </c>
      <c r="F261" s="60" t="s">
        <v>58</v>
      </c>
      <c r="G261" s="59">
        <v>27402294</v>
      </c>
      <c r="H261" s="59">
        <v>25515761</v>
      </c>
      <c r="I261" s="59">
        <v>25515761</v>
      </c>
      <c r="J261" s="59">
        <v>0</v>
      </c>
      <c r="K261" s="59">
        <v>0</v>
      </c>
      <c r="L261" s="59">
        <v>0</v>
      </c>
      <c r="M261" s="59">
        <v>21277322.02</v>
      </c>
      <c r="N261" s="59">
        <v>21277322.02</v>
      </c>
      <c r="O261" s="59">
        <v>4238438.9800000004</v>
      </c>
      <c r="P261" s="84">
        <f t="shared" si="8"/>
        <v>0.83388937606054547</v>
      </c>
    </row>
    <row r="262" spans="1:16" ht="14.4" x14ac:dyDescent="0.2">
      <c r="A262" s="60" t="s">
        <v>303</v>
      </c>
      <c r="B262" s="60" t="s">
        <v>304</v>
      </c>
      <c r="C262" s="83" t="str">
        <f t="shared" si="7"/>
        <v>21375102 MUSEO NACIONAL DE COSTA RICA</v>
      </c>
      <c r="D262" s="60" t="s">
        <v>18</v>
      </c>
      <c r="E262" s="60" t="s">
        <v>312</v>
      </c>
      <c r="F262" s="60" t="s">
        <v>313</v>
      </c>
      <c r="G262" s="59">
        <v>85000000</v>
      </c>
      <c r="H262" s="59">
        <v>81000000</v>
      </c>
      <c r="I262" s="59">
        <v>81000000</v>
      </c>
      <c r="J262" s="59">
        <v>0</v>
      </c>
      <c r="K262" s="59">
        <v>0</v>
      </c>
      <c r="L262" s="59">
        <v>0</v>
      </c>
      <c r="M262" s="59">
        <v>49032611.399999999</v>
      </c>
      <c r="N262" s="59">
        <v>49032611.399999999</v>
      </c>
      <c r="O262" s="59">
        <v>31967388.600000001</v>
      </c>
      <c r="P262" s="84">
        <f t="shared" si="8"/>
        <v>0.60534088148148146</v>
      </c>
    </row>
    <row r="263" spans="1:16" ht="14.4" x14ac:dyDescent="0.2">
      <c r="A263" s="60" t="s">
        <v>303</v>
      </c>
      <c r="B263" s="60" t="s">
        <v>304</v>
      </c>
      <c r="C263" s="83" t="str">
        <f t="shared" ref="C263:C326" si="9">+CONCATENATE(A263," ",B263)</f>
        <v>21375102 MUSEO NACIONAL DE COSTA RICA</v>
      </c>
      <c r="D263" s="60" t="s">
        <v>18</v>
      </c>
      <c r="E263" s="60" t="s">
        <v>61</v>
      </c>
      <c r="F263" s="60" t="s">
        <v>62</v>
      </c>
      <c r="G263" s="59">
        <v>924004905</v>
      </c>
      <c r="H263" s="59">
        <v>910349610</v>
      </c>
      <c r="I263" s="59">
        <v>910349610</v>
      </c>
      <c r="J263" s="59">
        <v>0</v>
      </c>
      <c r="K263" s="59">
        <v>0</v>
      </c>
      <c r="L263" s="59">
        <v>0</v>
      </c>
      <c r="M263" s="59">
        <v>663927740.83000004</v>
      </c>
      <c r="N263" s="59">
        <v>589801650.59000003</v>
      </c>
      <c r="O263" s="59">
        <v>246421869.16999999</v>
      </c>
      <c r="P263" s="84">
        <f t="shared" ref="P263:P326" si="10">+IFERROR(M263/H263,0)</f>
        <v>0.72931073242289857</v>
      </c>
    </row>
    <row r="264" spans="1:16" ht="14.4" x14ac:dyDescent="0.2">
      <c r="A264" s="60" t="s">
        <v>303</v>
      </c>
      <c r="B264" s="60" t="s">
        <v>304</v>
      </c>
      <c r="C264" s="83" t="str">
        <f t="shared" si="9"/>
        <v>21375102 MUSEO NACIONAL DE COSTA RICA</v>
      </c>
      <c r="D264" s="60" t="s">
        <v>18</v>
      </c>
      <c r="E264" s="60" t="s">
        <v>63</v>
      </c>
      <c r="F264" s="60" t="s">
        <v>64</v>
      </c>
      <c r="G264" s="59">
        <v>14300000</v>
      </c>
      <c r="H264" s="59">
        <v>11100000</v>
      </c>
      <c r="I264" s="59">
        <v>11100000</v>
      </c>
      <c r="J264" s="59">
        <v>0</v>
      </c>
      <c r="K264" s="59">
        <v>0</v>
      </c>
      <c r="L264" s="59">
        <v>0</v>
      </c>
      <c r="M264" s="59">
        <v>10000500</v>
      </c>
      <c r="N264" s="59">
        <v>2563474.9700000002</v>
      </c>
      <c r="O264" s="59">
        <v>1099500</v>
      </c>
      <c r="P264" s="84">
        <f t="shared" si="10"/>
        <v>0.9009459459459459</v>
      </c>
    </row>
    <row r="265" spans="1:16" ht="14.4" x14ac:dyDescent="0.2">
      <c r="A265" s="60" t="s">
        <v>303</v>
      </c>
      <c r="B265" s="60" t="s">
        <v>304</v>
      </c>
      <c r="C265" s="83" t="str">
        <f t="shared" si="9"/>
        <v>21375102 MUSEO NACIONAL DE COSTA RICA</v>
      </c>
      <c r="D265" s="60" t="s">
        <v>18</v>
      </c>
      <c r="E265" s="60" t="s">
        <v>314</v>
      </c>
      <c r="F265" s="60" t="s">
        <v>315</v>
      </c>
      <c r="G265" s="59">
        <v>0</v>
      </c>
      <c r="H265" s="59">
        <v>600000</v>
      </c>
      <c r="I265" s="59">
        <v>600000</v>
      </c>
      <c r="J265" s="59">
        <v>0</v>
      </c>
      <c r="K265" s="59">
        <v>0</v>
      </c>
      <c r="L265" s="59">
        <v>0</v>
      </c>
      <c r="M265" s="59">
        <v>0</v>
      </c>
      <c r="N265" s="59">
        <v>0</v>
      </c>
      <c r="O265" s="59">
        <v>600000</v>
      </c>
      <c r="P265" s="84">
        <f t="shared" si="10"/>
        <v>0</v>
      </c>
    </row>
    <row r="266" spans="1:16" ht="14.4" x14ac:dyDescent="0.2">
      <c r="A266" s="60" t="s">
        <v>303</v>
      </c>
      <c r="B266" s="60" t="s">
        <v>304</v>
      </c>
      <c r="C266" s="83" t="str">
        <f t="shared" si="9"/>
        <v>21375102 MUSEO NACIONAL DE COSTA RICA</v>
      </c>
      <c r="D266" s="60" t="s">
        <v>18</v>
      </c>
      <c r="E266" s="60" t="s">
        <v>67</v>
      </c>
      <c r="F266" s="60" t="s">
        <v>68</v>
      </c>
      <c r="G266" s="59">
        <v>14300000</v>
      </c>
      <c r="H266" s="59">
        <v>10500000</v>
      </c>
      <c r="I266" s="59">
        <v>10500000</v>
      </c>
      <c r="J266" s="59">
        <v>0</v>
      </c>
      <c r="K266" s="59">
        <v>0</v>
      </c>
      <c r="L266" s="59">
        <v>0</v>
      </c>
      <c r="M266" s="59">
        <v>10000500</v>
      </c>
      <c r="N266" s="59">
        <v>2563474.9700000002</v>
      </c>
      <c r="O266" s="59">
        <v>499500</v>
      </c>
      <c r="P266" s="84">
        <f t="shared" si="10"/>
        <v>0.9524285714285714</v>
      </c>
    </row>
    <row r="267" spans="1:16" ht="14.4" x14ac:dyDescent="0.2">
      <c r="A267" s="60" t="s">
        <v>303</v>
      </c>
      <c r="B267" s="60" t="s">
        <v>304</v>
      </c>
      <c r="C267" s="83" t="str">
        <f t="shared" si="9"/>
        <v>21375102 MUSEO NACIONAL DE COSTA RICA</v>
      </c>
      <c r="D267" s="60" t="s">
        <v>18</v>
      </c>
      <c r="E267" s="60" t="s">
        <v>71</v>
      </c>
      <c r="F267" s="60" t="s">
        <v>72</v>
      </c>
      <c r="G267" s="59">
        <v>182520864</v>
      </c>
      <c r="H267" s="59">
        <v>151030988</v>
      </c>
      <c r="I267" s="59">
        <v>151030988</v>
      </c>
      <c r="J267" s="59">
        <v>0</v>
      </c>
      <c r="K267" s="59">
        <v>0</v>
      </c>
      <c r="L267" s="59">
        <v>0</v>
      </c>
      <c r="M267" s="59">
        <v>119196699.18000001</v>
      </c>
      <c r="N267" s="59">
        <v>114394056.58</v>
      </c>
      <c r="O267" s="59">
        <v>31834288.82</v>
      </c>
      <c r="P267" s="84">
        <f t="shared" si="10"/>
        <v>0.78922015116526956</v>
      </c>
    </row>
    <row r="268" spans="1:16" ht="14.4" x14ac:dyDescent="0.2">
      <c r="A268" s="60" t="s">
        <v>303</v>
      </c>
      <c r="B268" s="60" t="s">
        <v>304</v>
      </c>
      <c r="C268" s="83" t="str">
        <f t="shared" si="9"/>
        <v>21375102 MUSEO NACIONAL DE COSTA RICA</v>
      </c>
      <c r="D268" s="60" t="s">
        <v>18</v>
      </c>
      <c r="E268" s="60" t="s">
        <v>73</v>
      </c>
      <c r="F268" s="60" t="s">
        <v>74</v>
      </c>
      <c r="G268" s="59">
        <v>38000000</v>
      </c>
      <c r="H268" s="59">
        <v>10000000</v>
      </c>
      <c r="I268" s="59">
        <v>10000000</v>
      </c>
      <c r="J268" s="59">
        <v>0</v>
      </c>
      <c r="K268" s="59">
        <v>0</v>
      </c>
      <c r="L268" s="59">
        <v>0</v>
      </c>
      <c r="M268" s="59">
        <v>7759774</v>
      </c>
      <c r="N268" s="59">
        <v>7759774</v>
      </c>
      <c r="O268" s="59">
        <v>2240226</v>
      </c>
      <c r="P268" s="84">
        <f t="shared" si="10"/>
        <v>0.77597740000000004</v>
      </c>
    </row>
    <row r="269" spans="1:16" ht="14.4" x14ac:dyDescent="0.2">
      <c r="A269" s="60" t="s">
        <v>303</v>
      </c>
      <c r="B269" s="60" t="s">
        <v>304</v>
      </c>
      <c r="C269" s="83" t="str">
        <f t="shared" si="9"/>
        <v>21375102 MUSEO NACIONAL DE COSTA RICA</v>
      </c>
      <c r="D269" s="60" t="s">
        <v>18</v>
      </c>
      <c r="E269" s="60" t="s">
        <v>75</v>
      </c>
      <c r="F269" s="60" t="s">
        <v>76</v>
      </c>
      <c r="G269" s="59">
        <v>70000000</v>
      </c>
      <c r="H269" s="59">
        <v>80300000</v>
      </c>
      <c r="I269" s="59">
        <v>80300000</v>
      </c>
      <c r="J269" s="59">
        <v>0</v>
      </c>
      <c r="K269" s="59">
        <v>0</v>
      </c>
      <c r="L269" s="59">
        <v>0</v>
      </c>
      <c r="M269" s="59">
        <v>67098215</v>
      </c>
      <c r="N269" s="59">
        <v>67098215</v>
      </c>
      <c r="O269" s="59">
        <v>13201785</v>
      </c>
      <c r="P269" s="84">
        <f t="shared" si="10"/>
        <v>0.83559420921544214</v>
      </c>
    </row>
    <row r="270" spans="1:16" ht="14.4" x14ac:dyDescent="0.2">
      <c r="A270" s="60" t="s">
        <v>303</v>
      </c>
      <c r="B270" s="60" t="s">
        <v>304</v>
      </c>
      <c r="C270" s="83" t="str">
        <f t="shared" si="9"/>
        <v>21375102 MUSEO NACIONAL DE COSTA RICA</v>
      </c>
      <c r="D270" s="60" t="s">
        <v>18</v>
      </c>
      <c r="E270" s="60" t="s">
        <v>77</v>
      </c>
      <c r="F270" s="60" t="s">
        <v>78</v>
      </c>
      <c r="G270" s="59">
        <v>2530000</v>
      </c>
      <c r="H270" s="59">
        <v>2530000</v>
      </c>
      <c r="I270" s="59">
        <v>2530000</v>
      </c>
      <c r="J270" s="59">
        <v>0</v>
      </c>
      <c r="K270" s="59">
        <v>0</v>
      </c>
      <c r="L270" s="59">
        <v>0</v>
      </c>
      <c r="M270" s="59">
        <v>2519662</v>
      </c>
      <c r="N270" s="59">
        <v>2519662</v>
      </c>
      <c r="O270" s="59">
        <v>10338</v>
      </c>
      <c r="P270" s="84">
        <f t="shared" si="10"/>
        <v>0.99591383399209488</v>
      </c>
    </row>
    <row r="271" spans="1:16" ht="14.4" x14ac:dyDescent="0.2">
      <c r="A271" s="60" t="s">
        <v>303</v>
      </c>
      <c r="B271" s="60" t="s">
        <v>304</v>
      </c>
      <c r="C271" s="83" t="str">
        <f t="shared" si="9"/>
        <v>21375102 MUSEO NACIONAL DE COSTA RICA</v>
      </c>
      <c r="D271" s="60" t="s">
        <v>18</v>
      </c>
      <c r="E271" s="60" t="s">
        <v>79</v>
      </c>
      <c r="F271" s="60" t="s">
        <v>80</v>
      </c>
      <c r="G271" s="59">
        <v>40000000</v>
      </c>
      <c r="H271" s="59">
        <v>36210124</v>
      </c>
      <c r="I271" s="59">
        <v>36210124</v>
      </c>
      <c r="J271" s="59">
        <v>0</v>
      </c>
      <c r="K271" s="59">
        <v>0</v>
      </c>
      <c r="L271" s="59">
        <v>0</v>
      </c>
      <c r="M271" s="59">
        <v>26608477.780000001</v>
      </c>
      <c r="N271" s="59">
        <v>25608477.780000001</v>
      </c>
      <c r="O271" s="59">
        <v>9601646.2200000007</v>
      </c>
      <c r="P271" s="84">
        <f t="shared" si="10"/>
        <v>0.73483531235629018</v>
      </c>
    </row>
    <row r="272" spans="1:16" ht="14.4" x14ac:dyDescent="0.2">
      <c r="A272" s="60" t="s">
        <v>303</v>
      </c>
      <c r="B272" s="60" t="s">
        <v>304</v>
      </c>
      <c r="C272" s="83" t="str">
        <f t="shared" si="9"/>
        <v>21375102 MUSEO NACIONAL DE COSTA RICA</v>
      </c>
      <c r="D272" s="60" t="s">
        <v>18</v>
      </c>
      <c r="E272" s="60" t="s">
        <v>81</v>
      </c>
      <c r="F272" s="60" t="s">
        <v>82</v>
      </c>
      <c r="G272" s="59">
        <v>31990864</v>
      </c>
      <c r="H272" s="59">
        <v>21990864</v>
      </c>
      <c r="I272" s="59">
        <v>21990864</v>
      </c>
      <c r="J272" s="59">
        <v>0</v>
      </c>
      <c r="K272" s="59">
        <v>0</v>
      </c>
      <c r="L272" s="59">
        <v>0</v>
      </c>
      <c r="M272" s="59">
        <v>15210570.4</v>
      </c>
      <c r="N272" s="59">
        <v>11407927.800000001</v>
      </c>
      <c r="O272" s="59">
        <v>6780293.5999999996</v>
      </c>
      <c r="P272" s="84">
        <f t="shared" si="10"/>
        <v>0.69167679814672134</v>
      </c>
    </row>
    <row r="273" spans="1:16" ht="14.4" x14ac:dyDescent="0.2">
      <c r="A273" s="60" t="s">
        <v>303</v>
      </c>
      <c r="B273" s="60" t="s">
        <v>304</v>
      </c>
      <c r="C273" s="83" t="str">
        <f t="shared" si="9"/>
        <v>21375102 MUSEO NACIONAL DE COSTA RICA</v>
      </c>
      <c r="D273" s="60" t="s">
        <v>18</v>
      </c>
      <c r="E273" s="60" t="s">
        <v>83</v>
      </c>
      <c r="F273" s="60" t="s">
        <v>84</v>
      </c>
      <c r="G273" s="59">
        <v>75236894</v>
      </c>
      <c r="H273" s="59">
        <v>64914859</v>
      </c>
      <c r="I273" s="59">
        <v>64914859</v>
      </c>
      <c r="J273" s="59">
        <v>0</v>
      </c>
      <c r="K273" s="59">
        <v>0</v>
      </c>
      <c r="L273" s="59">
        <v>0</v>
      </c>
      <c r="M273" s="59">
        <v>43032609.43</v>
      </c>
      <c r="N273" s="59">
        <v>29213345.550000001</v>
      </c>
      <c r="O273" s="59">
        <v>21882249.57</v>
      </c>
      <c r="P273" s="84">
        <f t="shared" si="10"/>
        <v>0.66290846337662079</v>
      </c>
    </row>
    <row r="274" spans="1:16" ht="14.4" x14ac:dyDescent="0.2">
      <c r="A274" s="60" t="s">
        <v>303</v>
      </c>
      <c r="B274" s="60" t="s">
        <v>304</v>
      </c>
      <c r="C274" s="83" t="str">
        <f t="shared" si="9"/>
        <v>21375102 MUSEO NACIONAL DE COSTA RICA</v>
      </c>
      <c r="D274" s="60" t="s">
        <v>18</v>
      </c>
      <c r="E274" s="60" t="s">
        <v>85</v>
      </c>
      <c r="F274" s="60" t="s">
        <v>86</v>
      </c>
      <c r="G274" s="59">
        <v>22500000</v>
      </c>
      <c r="H274" s="59">
        <v>13700000</v>
      </c>
      <c r="I274" s="59">
        <v>13700000</v>
      </c>
      <c r="J274" s="59">
        <v>0</v>
      </c>
      <c r="K274" s="59">
        <v>0</v>
      </c>
      <c r="L274" s="59">
        <v>0</v>
      </c>
      <c r="M274" s="59">
        <v>8041673.9500000002</v>
      </c>
      <c r="N274" s="59">
        <v>5096990</v>
      </c>
      <c r="O274" s="59">
        <v>5658326.0499999998</v>
      </c>
      <c r="P274" s="84">
        <f t="shared" si="10"/>
        <v>0.58698349999999999</v>
      </c>
    </row>
    <row r="275" spans="1:16" ht="14.4" x14ac:dyDescent="0.2">
      <c r="A275" s="60" t="s">
        <v>303</v>
      </c>
      <c r="B275" s="60" t="s">
        <v>304</v>
      </c>
      <c r="C275" s="83" t="str">
        <f t="shared" si="9"/>
        <v>21375102 MUSEO NACIONAL DE COSTA RICA</v>
      </c>
      <c r="D275" s="60" t="s">
        <v>18</v>
      </c>
      <c r="E275" s="60" t="s">
        <v>316</v>
      </c>
      <c r="F275" s="60" t="s">
        <v>317</v>
      </c>
      <c r="G275" s="59">
        <v>1175000</v>
      </c>
      <c r="H275" s="59">
        <v>1175000</v>
      </c>
      <c r="I275" s="59">
        <v>1175000</v>
      </c>
      <c r="J275" s="59">
        <v>0</v>
      </c>
      <c r="K275" s="59">
        <v>0</v>
      </c>
      <c r="L275" s="59">
        <v>0</v>
      </c>
      <c r="M275" s="59">
        <v>596350.27</v>
      </c>
      <c r="N275" s="59">
        <v>596350.27</v>
      </c>
      <c r="O275" s="59">
        <v>578649.73</v>
      </c>
      <c r="P275" s="84">
        <f t="shared" si="10"/>
        <v>0.50753214468085106</v>
      </c>
    </row>
    <row r="276" spans="1:16" ht="14.4" x14ac:dyDescent="0.2">
      <c r="A276" s="60" t="s">
        <v>303</v>
      </c>
      <c r="B276" s="60" t="s">
        <v>304</v>
      </c>
      <c r="C276" s="83" t="str">
        <f t="shared" si="9"/>
        <v>21375102 MUSEO NACIONAL DE COSTA RICA</v>
      </c>
      <c r="D276" s="60" t="s">
        <v>18</v>
      </c>
      <c r="E276" s="60" t="s">
        <v>87</v>
      </c>
      <c r="F276" s="60" t="s">
        <v>88</v>
      </c>
      <c r="G276" s="59">
        <v>7750000</v>
      </c>
      <c r="H276" s="59">
        <v>13050000</v>
      </c>
      <c r="I276" s="59">
        <v>13050000</v>
      </c>
      <c r="J276" s="59">
        <v>0</v>
      </c>
      <c r="K276" s="59">
        <v>0</v>
      </c>
      <c r="L276" s="59">
        <v>0</v>
      </c>
      <c r="M276" s="59">
        <v>7788350</v>
      </c>
      <c r="N276" s="59">
        <v>3257615</v>
      </c>
      <c r="O276" s="59">
        <v>5261650</v>
      </c>
      <c r="P276" s="84">
        <f t="shared" si="10"/>
        <v>0.59680842911877396</v>
      </c>
    </row>
    <row r="277" spans="1:16" ht="14.4" x14ac:dyDescent="0.2">
      <c r="A277" s="60" t="s">
        <v>303</v>
      </c>
      <c r="B277" s="60" t="s">
        <v>304</v>
      </c>
      <c r="C277" s="83" t="str">
        <f t="shared" si="9"/>
        <v>21375102 MUSEO NACIONAL DE COSTA RICA</v>
      </c>
      <c r="D277" s="60" t="s">
        <v>18</v>
      </c>
      <c r="E277" s="60" t="s">
        <v>318</v>
      </c>
      <c r="F277" s="60" t="s">
        <v>319</v>
      </c>
      <c r="G277" s="59">
        <v>2000000</v>
      </c>
      <c r="H277" s="59">
        <v>2000000</v>
      </c>
      <c r="I277" s="59">
        <v>2000000</v>
      </c>
      <c r="J277" s="59">
        <v>0</v>
      </c>
      <c r="K277" s="59">
        <v>0</v>
      </c>
      <c r="L277" s="59">
        <v>0</v>
      </c>
      <c r="M277" s="59">
        <v>1920990.96</v>
      </c>
      <c r="N277" s="59">
        <v>0</v>
      </c>
      <c r="O277" s="59">
        <v>79009.039999999994</v>
      </c>
      <c r="P277" s="84">
        <f t="shared" si="10"/>
        <v>0.96049547999999996</v>
      </c>
    </row>
    <row r="278" spans="1:16" ht="14.4" x14ac:dyDescent="0.2">
      <c r="A278" s="60" t="s">
        <v>303</v>
      </c>
      <c r="B278" s="60" t="s">
        <v>304</v>
      </c>
      <c r="C278" s="83" t="str">
        <f t="shared" si="9"/>
        <v>21375102 MUSEO NACIONAL DE COSTA RICA</v>
      </c>
      <c r="D278" s="60" t="s">
        <v>18</v>
      </c>
      <c r="E278" s="60" t="s">
        <v>320</v>
      </c>
      <c r="F278" s="60" t="s">
        <v>321</v>
      </c>
      <c r="G278" s="59">
        <v>470000</v>
      </c>
      <c r="H278" s="59">
        <v>470000</v>
      </c>
      <c r="I278" s="59">
        <v>470000</v>
      </c>
      <c r="J278" s="59">
        <v>0</v>
      </c>
      <c r="K278" s="59">
        <v>0</v>
      </c>
      <c r="L278" s="59">
        <v>0</v>
      </c>
      <c r="M278" s="59">
        <v>189287.63</v>
      </c>
      <c r="N278" s="59">
        <v>0</v>
      </c>
      <c r="O278" s="59">
        <v>280712.37</v>
      </c>
      <c r="P278" s="84">
        <f t="shared" si="10"/>
        <v>0.40273963829787235</v>
      </c>
    </row>
    <row r="279" spans="1:16" ht="14.4" x14ac:dyDescent="0.2">
      <c r="A279" s="60" t="s">
        <v>303</v>
      </c>
      <c r="B279" s="60" t="s">
        <v>304</v>
      </c>
      <c r="C279" s="83" t="str">
        <f t="shared" si="9"/>
        <v>21375102 MUSEO NACIONAL DE COSTA RICA</v>
      </c>
      <c r="D279" s="60" t="s">
        <v>18</v>
      </c>
      <c r="E279" s="60" t="s">
        <v>89</v>
      </c>
      <c r="F279" s="60" t="s">
        <v>90</v>
      </c>
      <c r="G279" s="59">
        <v>23091894</v>
      </c>
      <c r="H279" s="59">
        <v>16269859</v>
      </c>
      <c r="I279" s="59">
        <v>16269859</v>
      </c>
      <c r="J279" s="59">
        <v>0</v>
      </c>
      <c r="K279" s="59">
        <v>0</v>
      </c>
      <c r="L279" s="59">
        <v>0</v>
      </c>
      <c r="M279" s="59">
        <v>11334983.34</v>
      </c>
      <c r="N279" s="59">
        <v>7101417</v>
      </c>
      <c r="O279" s="59">
        <v>4934875.66</v>
      </c>
      <c r="P279" s="84">
        <f t="shared" si="10"/>
        <v>0.69668602167972071</v>
      </c>
    </row>
    <row r="280" spans="1:16" ht="14.4" x14ac:dyDescent="0.2">
      <c r="A280" s="60" t="s">
        <v>303</v>
      </c>
      <c r="B280" s="60" t="s">
        <v>304</v>
      </c>
      <c r="C280" s="83" t="str">
        <f t="shared" si="9"/>
        <v>21375102 MUSEO NACIONAL DE COSTA RICA</v>
      </c>
      <c r="D280" s="60" t="s">
        <v>18</v>
      </c>
      <c r="E280" s="60" t="s">
        <v>91</v>
      </c>
      <c r="F280" s="60" t="s">
        <v>92</v>
      </c>
      <c r="G280" s="59">
        <v>18250000</v>
      </c>
      <c r="H280" s="59">
        <v>18250000</v>
      </c>
      <c r="I280" s="59">
        <v>18250000</v>
      </c>
      <c r="J280" s="59">
        <v>0</v>
      </c>
      <c r="K280" s="59">
        <v>0</v>
      </c>
      <c r="L280" s="59">
        <v>0</v>
      </c>
      <c r="M280" s="59">
        <v>13160973.279999999</v>
      </c>
      <c r="N280" s="59">
        <v>13160973.279999999</v>
      </c>
      <c r="O280" s="59">
        <v>5089026.72</v>
      </c>
      <c r="P280" s="84">
        <f t="shared" si="10"/>
        <v>0.72114922082191779</v>
      </c>
    </row>
    <row r="281" spans="1:16" ht="14.4" x14ac:dyDescent="0.2">
      <c r="A281" s="60" t="s">
        <v>303</v>
      </c>
      <c r="B281" s="60" t="s">
        <v>304</v>
      </c>
      <c r="C281" s="83" t="str">
        <f t="shared" si="9"/>
        <v>21375102 MUSEO NACIONAL DE COSTA RICA</v>
      </c>
      <c r="D281" s="60" t="s">
        <v>18</v>
      </c>
      <c r="E281" s="60" t="s">
        <v>93</v>
      </c>
      <c r="F281" s="60" t="s">
        <v>94</v>
      </c>
      <c r="G281" s="59">
        <v>492447347</v>
      </c>
      <c r="H281" s="59">
        <v>520161536</v>
      </c>
      <c r="I281" s="59">
        <v>520161536</v>
      </c>
      <c r="J281" s="59">
        <v>0</v>
      </c>
      <c r="K281" s="59">
        <v>0</v>
      </c>
      <c r="L281" s="59">
        <v>0</v>
      </c>
      <c r="M281" s="59">
        <v>399370531.98000002</v>
      </c>
      <c r="N281" s="59">
        <v>391686531.98000002</v>
      </c>
      <c r="O281" s="59">
        <v>120791004.02</v>
      </c>
      <c r="P281" s="84">
        <f t="shared" si="10"/>
        <v>0.76778174536150245</v>
      </c>
    </row>
    <row r="282" spans="1:16" ht="14.4" x14ac:dyDescent="0.2">
      <c r="A282" s="60" t="s">
        <v>303</v>
      </c>
      <c r="B282" s="60" t="s">
        <v>304</v>
      </c>
      <c r="C282" s="83" t="str">
        <f t="shared" si="9"/>
        <v>21375102 MUSEO NACIONAL DE COSTA RICA</v>
      </c>
      <c r="D282" s="60" t="s">
        <v>18</v>
      </c>
      <c r="E282" s="60" t="s">
        <v>95</v>
      </c>
      <c r="F282" s="60" t="s">
        <v>96</v>
      </c>
      <c r="G282" s="59">
        <v>12000000</v>
      </c>
      <c r="H282" s="59">
        <v>9220800</v>
      </c>
      <c r="I282" s="59">
        <v>9220800</v>
      </c>
      <c r="J282" s="59">
        <v>0</v>
      </c>
      <c r="K282" s="59">
        <v>0</v>
      </c>
      <c r="L282" s="59">
        <v>0</v>
      </c>
      <c r="M282" s="59">
        <v>7684000</v>
      </c>
      <c r="N282" s="59">
        <v>0</v>
      </c>
      <c r="O282" s="59">
        <v>1536800</v>
      </c>
      <c r="P282" s="84">
        <f t="shared" si="10"/>
        <v>0.83333333333333337</v>
      </c>
    </row>
    <row r="283" spans="1:16" ht="14.4" x14ac:dyDescent="0.2">
      <c r="A283" s="60" t="s">
        <v>303</v>
      </c>
      <c r="B283" s="60" t="s">
        <v>304</v>
      </c>
      <c r="C283" s="83" t="str">
        <f t="shared" si="9"/>
        <v>21375102 MUSEO NACIONAL DE COSTA RICA</v>
      </c>
      <c r="D283" s="60" t="s">
        <v>18</v>
      </c>
      <c r="E283" s="60" t="s">
        <v>99</v>
      </c>
      <c r="F283" s="60" t="s">
        <v>100</v>
      </c>
      <c r="G283" s="59">
        <v>389216169</v>
      </c>
      <c r="H283" s="59">
        <v>419709558</v>
      </c>
      <c r="I283" s="59">
        <v>419709558</v>
      </c>
      <c r="J283" s="59">
        <v>0</v>
      </c>
      <c r="K283" s="59">
        <v>0</v>
      </c>
      <c r="L283" s="59">
        <v>0</v>
      </c>
      <c r="M283" s="59">
        <v>331781581.82999998</v>
      </c>
      <c r="N283" s="59">
        <v>331781581.82999998</v>
      </c>
      <c r="O283" s="59">
        <v>87927976.170000002</v>
      </c>
      <c r="P283" s="84">
        <f t="shared" si="10"/>
        <v>0.79050280248800053</v>
      </c>
    </row>
    <row r="284" spans="1:16" ht="14.4" x14ac:dyDescent="0.2">
      <c r="A284" s="60" t="s">
        <v>303</v>
      </c>
      <c r="B284" s="60" t="s">
        <v>304</v>
      </c>
      <c r="C284" s="83" t="str">
        <f t="shared" si="9"/>
        <v>21375102 MUSEO NACIONAL DE COSTA RICA</v>
      </c>
      <c r="D284" s="60" t="s">
        <v>18</v>
      </c>
      <c r="E284" s="60" t="s">
        <v>101</v>
      </c>
      <c r="F284" s="60" t="s">
        <v>102</v>
      </c>
      <c r="G284" s="59">
        <v>91231178</v>
      </c>
      <c r="H284" s="59">
        <v>91231178</v>
      </c>
      <c r="I284" s="59">
        <v>91231178</v>
      </c>
      <c r="J284" s="59">
        <v>0</v>
      </c>
      <c r="K284" s="59">
        <v>0</v>
      </c>
      <c r="L284" s="59">
        <v>0</v>
      </c>
      <c r="M284" s="59">
        <v>59904950.149999999</v>
      </c>
      <c r="N284" s="59">
        <v>59904950.149999999</v>
      </c>
      <c r="O284" s="59">
        <v>31326227.850000001</v>
      </c>
      <c r="P284" s="84">
        <f t="shared" si="10"/>
        <v>0.65662804606118319</v>
      </c>
    </row>
    <row r="285" spans="1:16" ht="14.4" x14ac:dyDescent="0.2">
      <c r="A285" s="60" t="s">
        <v>303</v>
      </c>
      <c r="B285" s="60" t="s">
        <v>304</v>
      </c>
      <c r="C285" s="83" t="str">
        <f t="shared" si="9"/>
        <v>21375102 MUSEO NACIONAL DE COSTA RICA</v>
      </c>
      <c r="D285" s="60" t="s">
        <v>18</v>
      </c>
      <c r="E285" s="60" t="s">
        <v>103</v>
      </c>
      <c r="F285" s="60" t="s">
        <v>104</v>
      </c>
      <c r="G285" s="59">
        <v>27195000</v>
      </c>
      <c r="H285" s="59">
        <v>27195000</v>
      </c>
      <c r="I285" s="59">
        <v>27195000</v>
      </c>
      <c r="J285" s="59">
        <v>0</v>
      </c>
      <c r="K285" s="59">
        <v>0</v>
      </c>
      <c r="L285" s="59">
        <v>0</v>
      </c>
      <c r="M285" s="59">
        <v>19770459.07</v>
      </c>
      <c r="N285" s="59">
        <v>19770459.07</v>
      </c>
      <c r="O285" s="59">
        <v>7424540.9299999997</v>
      </c>
      <c r="P285" s="84">
        <f t="shared" si="10"/>
        <v>0.72698875050560763</v>
      </c>
    </row>
    <row r="286" spans="1:16" ht="14.4" x14ac:dyDescent="0.2">
      <c r="A286" s="60" t="s">
        <v>303</v>
      </c>
      <c r="B286" s="60" t="s">
        <v>304</v>
      </c>
      <c r="C286" s="83" t="str">
        <f t="shared" si="9"/>
        <v>21375102 MUSEO NACIONAL DE COSTA RICA</v>
      </c>
      <c r="D286" s="60" t="s">
        <v>18</v>
      </c>
      <c r="E286" s="60" t="s">
        <v>105</v>
      </c>
      <c r="F286" s="60" t="s">
        <v>106</v>
      </c>
      <c r="G286" s="59">
        <v>1895000</v>
      </c>
      <c r="H286" s="59">
        <v>1895000</v>
      </c>
      <c r="I286" s="59">
        <v>1895000</v>
      </c>
      <c r="J286" s="59">
        <v>0</v>
      </c>
      <c r="K286" s="59">
        <v>0</v>
      </c>
      <c r="L286" s="59">
        <v>0</v>
      </c>
      <c r="M286" s="59">
        <v>1227975.17</v>
      </c>
      <c r="N286" s="59">
        <v>1227975.17</v>
      </c>
      <c r="O286" s="59">
        <v>667024.82999999996</v>
      </c>
      <c r="P286" s="84">
        <f t="shared" si="10"/>
        <v>0.64800800527704483</v>
      </c>
    </row>
    <row r="287" spans="1:16" ht="14.4" x14ac:dyDescent="0.2">
      <c r="A287" s="60" t="s">
        <v>303</v>
      </c>
      <c r="B287" s="60" t="s">
        <v>304</v>
      </c>
      <c r="C287" s="83" t="str">
        <f t="shared" si="9"/>
        <v>21375102 MUSEO NACIONAL DE COSTA RICA</v>
      </c>
      <c r="D287" s="60" t="s">
        <v>18</v>
      </c>
      <c r="E287" s="60" t="s">
        <v>107</v>
      </c>
      <c r="F287" s="60" t="s">
        <v>108</v>
      </c>
      <c r="G287" s="59">
        <v>25300000</v>
      </c>
      <c r="H287" s="59">
        <v>25300000</v>
      </c>
      <c r="I287" s="59">
        <v>25300000</v>
      </c>
      <c r="J287" s="59">
        <v>0</v>
      </c>
      <c r="K287" s="59">
        <v>0</v>
      </c>
      <c r="L287" s="59">
        <v>0</v>
      </c>
      <c r="M287" s="59">
        <v>18542483.899999999</v>
      </c>
      <c r="N287" s="59">
        <v>18542483.899999999</v>
      </c>
      <c r="O287" s="59">
        <v>6757516.0999999996</v>
      </c>
      <c r="P287" s="84">
        <f t="shared" si="10"/>
        <v>0.73290450197628454</v>
      </c>
    </row>
    <row r="288" spans="1:16" ht="14.4" x14ac:dyDescent="0.2">
      <c r="A288" s="60" t="s">
        <v>303</v>
      </c>
      <c r="B288" s="60" t="s">
        <v>304</v>
      </c>
      <c r="C288" s="83" t="str">
        <f t="shared" si="9"/>
        <v>21375102 MUSEO NACIONAL DE COSTA RICA</v>
      </c>
      <c r="D288" s="60" t="s">
        <v>18</v>
      </c>
      <c r="E288" s="60" t="s">
        <v>109</v>
      </c>
      <c r="F288" s="60" t="s">
        <v>110</v>
      </c>
      <c r="G288" s="59">
        <v>60000000</v>
      </c>
      <c r="H288" s="59">
        <v>60000000</v>
      </c>
      <c r="I288" s="59">
        <v>60000000</v>
      </c>
      <c r="J288" s="59">
        <v>0</v>
      </c>
      <c r="K288" s="59">
        <v>0</v>
      </c>
      <c r="L288" s="59">
        <v>0</v>
      </c>
      <c r="M288" s="59">
        <v>26024987.489999998</v>
      </c>
      <c r="N288" s="59">
        <v>20372080</v>
      </c>
      <c r="O288" s="59">
        <v>33975012.509999998</v>
      </c>
      <c r="P288" s="84">
        <f t="shared" si="10"/>
        <v>0.43374979149999998</v>
      </c>
    </row>
    <row r="289" spans="1:16" ht="14.4" x14ac:dyDescent="0.2">
      <c r="A289" s="60" t="s">
        <v>303</v>
      </c>
      <c r="B289" s="60" t="s">
        <v>304</v>
      </c>
      <c r="C289" s="83" t="str">
        <f t="shared" si="9"/>
        <v>21375102 MUSEO NACIONAL DE COSTA RICA</v>
      </c>
      <c r="D289" s="60" t="s">
        <v>18</v>
      </c>
      <c r="E289" s="60" t="s">
        <v>111</v>
      </c>
      <c r="F289" s="60" t="s">
        <v>112</v>
      </c>
      <c r="G289" s="59">
        <v>60000000</v>
      </c>
      <c r="H289" s="59">
        <v>60000000</v>
      </c>
      <c r="I289" s="59">
        <v>60000000</v>
      </c>
      <c r="J289" s="59">
        <v>0</v>
      </c>
      <c r="K289" s="59">
        <v>0</v>
      </c>
      <c r="L289" s="59">
        <v>0</v>
      </c>
      <c r="M289" s="59">
        <v>26024987.489999998</v>
      </c>
      <c r="N289" s="59">
        <v>20372080</v>
      </c>
      <c r="O289" s="59">
        <v>33975012.509999998</v>
      </c>
      <c r="P289" s="84">
        <f t="shared" si="10"/>
        <v>0.43374979149999998</v>
      </c>
    </row>
    <row r="290" spans="1:16" ht="14.4" x14ac:dyDescent="0.2">
      <c r="A290" s="60" t="s">
        <v>303</v>
      </c>
      <c r="B290" s="60" t="s">
        <v>304</v>
      </c>
      <c r="C290" s="83" t="str">
        <f t="shared" si="9"/>
        <v>21375102 MUSEO NACIONAL DE COSTA RICA</v>
      </c>
      <c r="D290" s="60" t="s">
        <v>18</v>
      </c>
      <c r="E290" s="60" t="s">
        <v>113</v>
      </c>
      <c r="F290" s="60" t="s">
        <v>114</v>
      </c>
      <c r="G290" s="59">
        <v>13260000</v>
      </c>
      <c r="H290" s="59">
        <v>17460000</v>
      </c>
      <c r="I290" s="59">
        <v>17460000</v>
      </c>
      <c r="J290" s="59">
        <v>0</v>
      </c>
      <c r="K290" s="59">
        <v>0</v>
      </c>
      <c r="L290" s="59">
        <v>0</v>
      </c>
      <c r="M290" s="59">
        <v>11164892.02</v>
      </c>
      <c r="N290" s="59">
        <v>6754309.9199999999</v>
      </c>
      <c r="O290" s="59">
        <v>6295107.9800000004</v>
      </c>
      <c r="P290" s="84">
        <f t="shared" si="10"/>
        <v>0.6394554421534937</v>
      </c>
    </row>
    <row r="291" spans="1:16" ht="14.4" x14ac:dyDescent="0.2">
      <c r="A291" s="60" t="s">
        <v>303</v>
      </c>
      <c r="B291" s="60" t="s">
        <v>304</v>
      </c>
      <c r="C291" s="83" t="str">
        <f t="shared" si="9"/>
        <v>21375102 MUSEO NACIONAL DE COSTA RICA</v>
      </c>
      <c r="D291" s="60" t="s">
        <v>18</v>
      </c>
      <c r="E291" s="60" t="s">
        <v>115</v>
      </c>
      <c r="F291" s="60" t="s">
        <v>116</v>
      </c>
      <c r="G291" s="59">
        <v>6760000</v>
      </c>
      <c r="H291" s="59">
        <v>9560000</v>
      </c>
      <c r="I291" s="59">
        <v>9560000</v>
      </c>
      <c r="J291" s="59">
        <v>0</v>
      </c>
      <c r="K291" s="59">
        <v>0</v>
      </c>
      <c r="L291" s="59">
        <v>0</v>
      </c>
      <c r="M291" s="59">
        <v>6371917.9199999999</v>
      </c>
      <c r="N291" s="59">
        <v>6371917.9199999999</v>
      </c>
      <c r="O291" s="59">
        <v>3188082.08</v>
      </c>
      <c r="P291" s="84">
        <f t="shared" si="10"/>
        <v>0.66651861087866104</v>
      </c>
    </row>
    <row r="292" spans="1:16" ht="14.4" x14ac:dyDescent="0.2">
      <c r="A292" s="60" t="s">
        <v>303</v>
      </c>
      <c r="B292" s="60" t="s">
        <v>304</v>
      </c>
      <c r="C292" s="83" t="str">
        <f t="shared" si="9"/>
        <v>21375102 MUSEO NACIONAL DE COSTA RICA</v>
      </c>
      <c r="D292" s="60" t="s">
        <v>18</v>
      </c>
      <c r="E292" s="60" t="s">
        <v>117</v>
      </c>
      <c r="F292" s="60" t="s">
        <v>118</v>
      </c>
      <c r="G292" s="59">
        <v>6300000</v>
      </c>
      <c r="H292" s="59">
        <v>7700000</v>
      </c>
      <c r="I292" s="59">
        <v>7700000</v>
      </c>
      <c r="J292" s="59">
        <v>0</v>
      </c>
      <c r="K292" s="59">
        <v>0</v>
      </c>
      <c r="L292" s="59">
        <v>0</v>
      </c>
      <c r="M292" s="59">
        <v>4792974.0999999996</v>
      </c>
      <c r="N292" s="59">
        <v>382392</v>
      </c>
      <c r="O292" s="59">
        <v>2907025.9</v>
      </c>
      <c r="P292" s="84">
        <f t="shared" si="10"/>
        <v>0.62246416883116873</v>
      </c>
    </row>
    <row r="293" spans="1:16" ht="14.4" x14ac:dyDescent="0.2">
      <c r="A293" s="60" t="s">
        <v>303</v>
      </c>
      <c r="B293" s="60" t="s">
        <v>304</v>
      </c>
      <c r="C293" s="83" t="str">
        <f t="shared" si="9"/>
        <v>21375102 MUSEO NACIONAL DE COSTA RICA</v>
      </c>
      <c r="D293" s="60" t="s">
        <v>18</v>
      </c>
      <c r="E293" s="60" t="s">
        <v>119</v>
      </c>
      <c r="F293" s="60" t="s">
        <v>120</v>
      </c>
      <c r="G293" s="59">
        <v>200000</v>
      </c>
      <c r="H293" s="59">
        <v>200000</v>
      </c>
      <c r="I293" s="59">
        <v>200000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200000</v>
      </c>
      <c r="P293" s="84">
        <f t="shared" si="10"/>
        <v>0</v>
      </c>
    </row>
    <row r="294" spans="1:16" ht="14.4" x14ac:dyDescent="0.2">
      <c r="A294" s="60" t="s">
        <v>303</v>
      </c>
      <c r="B294" s="60" t="s">
        <v>304</v>
      </c>
      <c r="C294" s="83" t="str">
        <f t="shared" si="9"/>
        <v>21375102 MUSEO NACIONAL DE COSTA RICA</v>
      </c>
      <c r="D294" s="60" t="s">
        <v>18</v>
      </c>
      <c r="E294" s="60" t="s">
        <v>121</v>
      </c>
      <c r="F294" s="60" t="s">
        <v>122</v>
      </c>
      <c r="G294" s="59">
        <v>56794800</v>
      </c>
      <c r="H294" s="59">
        <v>56794800</v>
      </c>
      <c r="I294" s="59">
        <v>56794800</v>
      </c>
      <c r="J294" s="59">
        <v>0</v>
      </c>
      <c r="K294" s="59">
        <v>0</v>
      </c>
      <c r="L294" s="59">
        <v>0</v>
      </c>
      <c r="M294" s="59">
        <v>35359134.659999996</v>
      </c>
      <c r="N294" s="59">
        <v>5047392.5199999996</v>
      </c>
      <c r="O294" s="59">
        <v>21435665.34</v>
      </c>
      <c r="P294" s="84">
        <f t="shared" si="10"/>
        <v>0.62257697289188441</v>
      </c>
    </row>
    <row r="295" spans="1:16" ht="14.4" x14ac:dyDescent="0.2">
      <c r="A295" s="60" t="s">
        <v>303</v>
      </c>
      <c r="B295" s="60" t="s">
        <v>304</v>
      </c>
      <c r="C295" s="83" t="str">
        <f t="shared" si="9"/>
        <v>21375102 MUSEO NACIONAL DE COSTA RICA</v>
      </c>
      <c r="D295" s="60" t="s">
        <v>18</v>
      </c>
      <c r="E295" s="60" t="s">
        <v>123</v>
      </c>
      <c r="F295" s="60" t="s">
        <v>124</v>
      </c>
      <c r="G295" s="59">
        <v>5604800</v>
      </c>
      <c r="H295" s="59">
        <v>5604800</v>
      </c>
      <c r="I295" s="59">
        <v>5604800</v>
      </c>
      <c r="J295" s="59">
        <v>0</v>
      </c>
      <c r="K295" s="59">
        <v>0</v>
      </c>
      <c r="L295" s="59">
        <v>0</v>
      </c>
      <c r="M295" s="59">
        <v>2945969.36</v>
      </c>
      <c r="N295" s="59">
        <v>2945969.36</v>
      </c>
      <c r="O295" s="59">
        <v>2658830.64</v>
      </c>
      <c r="P295" s="84">
        <f t="shared" si="10"/>
        <v>0.52561542963174424</v>
      </c>
    </row>
    <row r="296" spans="1:16" ht="14.4" x14ac:dyDescent="0.2">
      <c r="A296" s="60" t="s">
        <v>303</v>
      </c>
      <c r="B296" s="60" t="s">
        <v>304</v>
      </c>
      <c r="C296" s="83" t="str">
        <f t="shared" si="9"/>
        <v>21375102 MUSEO NACIONAL DE COSTA RICA</v>
      </c>
      <c r="D296" s="60" t="s">
        <v>18</v>
      </c>
      <c r="E296" s="60" t="s">
        <v>127</v>
      </c>
      <c r="F296" s="60" t="s">
        <v>128</v>
      </c>
      <c r="G296" s="59">
        <v>1600000</v>
      </c>
      <c r="H296" s="59">
        <v>1600000</v>
      </c>
      <c r="I296" s="59">
        <v>1600000</v>
      </c>
      <c r="J296" s="59">
        <v>0</v>
      </c>
      <c r="K296" s="59">
        <v>0</v>
      </c>
      <c r="L296" s="59">
        <v>0</v>
      </c>
      <c r="M296" s="59">
        <v>1498453.32</v>
      </c>
      <c r="N296" s="59">
        <v>0</v>
      </c>
      <c r="O296" s="59">
        <v>101546.68</v>
      </c>
      <c r="P296" s="84">
        <f t="shared" si="10"/>
        <v>0.93653332500000008</v>
      </c>
    </row>
    <row r="297" spans="1:16" ht="14.4" x14ac:dyDescent="0.2">
      <c r="A297" s="60" t="s">
        <v>303</v>
      </c>
      <c r="B297" s="60" t="s">
        <v>304</v>
      </c>
      <c r="C297" s="83" t="str">
        <f t="shared" si="9"/>
        <v>21375102 MUSEO NACIONAL DE COSTA RICA</v>
      </c>
      <c r="D297" s="60" t="s">
        <v>18</v>
      </c>
      <c r="E297" s="60" t="s">
        <v>129</v>
      </c>
      <c r="F297" s="60" t="s">
        <v>130</v>
      </c>
      <c r="G297" s="59">
        <v>7910000</v>
      </c>
      <c r="H297" s="59">
        <v>7910000</v>
      </c>
      <c r="I297" s="59">
        <v>7910000</v>
      </c>
      <c r="J297" s="59">
        <v>0</v>
      </c>
      <c r="K297" s="59">
        <v>0</v>
      </c>
      <c r="L297" s="59">
        <v>0</v>
      </c>
      <c r="M297" s="59">
        <v>5730030</v>
      </c>
      <c r="N297" s="59">
        <v>0</v>
      </c>
      <c r="O297" s="59">
        <v>2179970</v>
      </c>
      <c r="P297" s="84">
        <f t="shared" si="10"/>
        <v>0.7244032869785082</v>
      </c>
    </row>
    <row r="298" spans="1:16" ht="14.4" x14ac:dyDescent="0.2">
      <c r="A298" s="60" t="s">
        <v>303</v>
      </c>
      <c r="B298" s="60" t="s">
        <v>304</v>
      </c>
      <c r="C298" s="83" t="str">
        <f t="shared" si="9"/>
        <v>21375102 MUSEO NACIONAL DE COSTA RICA</v>
      </c>
      <c r="D298" s="60" t="s">
        <v>18</v>
      </c>
      <c r="E298" s="60" t="s">
        <v>131</v>
      </c>
      <c r="F298" s="60" t="s">
        <v>132</v>
      </c>
      <c r="G298" s="59">
        <v>7000000</v>
      </c>
      <c r="H298" s="59">
        <v>7000000</v>
      </c>
      <c r="I298" s="59">
        <v>7000000</v>
      </c>
      <c r="J298" s="59">
        <v>0</v>
      </c>
      <c r="K298" s="59">
        <v>0</v>
      </c>
      <c r="L298" s="59">
        <v>0</v>
      </c>
      <c r="M298" s="59">
        <v>6244874.6100000003</v>
      </c>
      <c r="N298" s="59">
        <v>0</v>
      </c>
      <c r="O298" s="59">
        <v>755125.39</v>
      </c>
      <c r="P298" s="84">
        <f t="shared" si="10"/>
        <v>0.89212494428571432</v>
      </c>
    </row>
    <row r="299" spans="1:16" ht="14.4" x14ac:dyDescent="0.2">
      <c r="A299" s="60" t="s">
        <v>303</v>
      </c>
      <c r="B299" s="60" t="s">
        <v>304</v>
      </c>
      <c r="C299" s="83" t="str">
        <f t="shared" si="9"/>
        <v>21375102 MUSEO NACIONAL DE COSTA RICA</v>
      </c>
      <c r="D299" s="60" t="s">
        <v>18</v>
      </c>
      <c r="E299" s="60" t="s">
        <v>133</v>
      </c>
      <c r="F299" s="60" t="s">
        <v>134</v>
      </c>
      <c r="G299" s="59">
        <v>18000000</v>
      </c>
      <c r="H299" s="59">
        <v>18000000</v>
      </c>
      <c r="I299" s="59">
        <v>18000000</v>
      </c>
      <c r="J299" s="59">
        <v>0</v>
      </c>
      <c r="K299" s="59">
        <v>0</v>
      </c>
      <c r="L299" s="59">
        <v>0</v>
      </c>
      <c r="M299" s="59">
        <v>13562500</v>
      </c>
      <c r="N299" s="59">
        <v>2101423.16</v>
      </c>
      <c r="O299" s="59">
        <v>4437500</v>
      </c>
      <c r="P299" s="84">
        <f t="shared" si="10"/>
        <v>0.75347222222222221</v>
      </c>
    </row>
    <row r="300" spans="1:16" ht="14.4" x14ac:dyDescent="0.2">
      <c r="A300" s="60" t="s">
        <v>303</v>
      </c>
      <c r="B300" s="60" t="s">
        <v>304</v>
      </c>
      <c r="C300" s="83" t="str">
        <f t="shared" si="9"/>
        <v>21375102 MUSEO NACIONAL DE COSTA RICA</v>
      </c>
      <c r="D300" s="60" t="s">
        <v>18</v>
      </c>
      <c r="E300" s="60" t="s">
        <v>135</v>
      </c>
      <c r="F300" s="60" t="s">
        <v>136</v>
      </c>
      <c r="G300" s="59">
        <v>13000000</v>
      </c>
      <c r="H300" s="59">
        <v>13000000</v>
      </c>
      <c r="I300" s="59">
        <v>13000000</v>
      </c>
      <c r="J300" s="59">
        <v>0</v>
      </c>
      <c r="K300" s="59">
        <v>0</v>
      </c>
      <c r="L300" s="59">
        <v>0</v>
      </c>
      <c r="M300" s="59">
        <v>5374807.3700000001</v>
      </c>
      <c r="N300" s="59">
        <v>0</v>
      </c>
      <c r="O300" s="59">
        <v>7625192.6299999999</v>
      </c>
      <c r="P300" s="84">
        <f t="shared" si="10"/>
        <v>0.41344672076923078</v>
      </c>
    </row>
    <row r="301" spans="1:16" ht="14.4" x14ac:dyDescent="0.2">
      <c r="A301" s="60" t="s">
        <v>303</v>
      </c>
      <c r="B301" s="60" t="s">
        <v>304</v>
      </c>
      <c r="C301" s="83" t="str">
        <f t="shared" si="9"/>
        <v>21375102 MUSEO NACIONAL DE COSTA RICA</v>
      </c>
      <c r="D301" s="60" t="s">
        <v>18</v>
      </c>
      <c r="E301" s="60" t="s">
        <v>137</v>
      </c>
      <c r="F301" s="60" t="s">
        <v>138</v>
      </c>
      <c r="G301" s="59">
        <v>3680000</v>
      </c>
      <c r="H301" s="59">
        <v>3680000</v>
      </c>
      <c r="I301" s="59">
        <v>3680000</v>
      </c>
      <c r="J301" s="59">
        <v>0</v>
      </c>
      <c r="K301" s="59">
        <v>0</v>
      </c>
      <c r="L301" s="59">
        <v>0</v>
      </c>
      <c r="M301" s="59">
        <v>2500</v>
      </c>
      <c r="N301" s="59">
        <v>0</v>
      </c>
      <c r="O301" s="59">
        <v>3677500</v>
      </c>
      <c r="P301" s="84">
        <f t="shared" si="10"/>
        <v>6.793478260869565E-4</v>
      </c>
    </row>
    <row r="302" spans="1:16" ht="14.4" x14ac:dyDescent="0.2">
      <c r="A302" s="60" t="s">
        <v>303</v>
      </c>
      <c r="B302" s="60" t="s">
        <v>304</v>
      </c>
      <c r="C302" s="83" t="str">
        <f t="shared" si="9"/>
        <v>21375102 MUSEO NACIONAL DE COSTA RICA</v>
      </c>
      <c r="D302" s="60" t="s">
        <v>18</v>
      </c>
      <c r="E302" s="60" t="s">
        <v>139</v>
      </c>
      <c r="F302" s="60" t="s">
        <v>140</v>
      </c>
      <c r="G302" s="59">
        <v>1100000</v>
      </c>
      <c r="H302" s="59">
        <v>1100000</v>
      </c>
      <c r="I302" s="59">
        <v>1100000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9">
        <v>1100000</v>
      </c>
      <c r="P302" s="84">
        <f t="shared" si="10"/>
        <v>0</v>
      </c>
    </row>
    <row r="303" spans="1:16" ht="14.4" x14ac:dyDescent="0.2">
      <c r="A303" s="60" t="s">
        <v>303</v>
      </c>
      <c r="B303" s="60" t="s">
        <v>304</v>
      </c>
      <c r="C303" s="83" t="str">
        <f t="shared" si="9"/>
        <v>21375102 MUSEO NACIONAL DE COSTA RICA</v>
      </c>
      <c r="D303" s="60" t="s">
        <v>18</v>
      </c>
      <c r="E303" s="60" t="s">
        <v>143</v>
      </c>
      <c r="F303" s="60" t="s">
        <v>144</v>
      </c>
      <c r="G303" s="59">
        <v>1100000</v>
      </c>
      <c r="H303" s="59">
        <v>1100000</v>
      </c>
      <c r="I303" s="59">
        <v>1100000</v>
      </c>
      <c r="J303" s="59">
        <v>0</v>
      </c>
      <c r="K303" s="59">
        <v>0</v>
      </c>
      <c r="L303" s="59">
        <v>0</v>
      </c>
      <c r="M303" s="59">
        <v>0</v>
      </c>
      <c r="N303" s="59">
        <v>0</v>
      </c>
      <c r="O303" s="59">
        <v>1100000</v>
      </c>
      <c r="P303" s="84">
        <f t="shared" si="10"/>
        <v>0</v>
      </c>
    </row>
    <row r="304" spans="1:16" ht="14.4" x14ac:dyDescent="0.2">
      <c r="A304" s="60" t="s">
        <v>303</v>
      </c>
      <c r="B304" s="60" t="s">
        <v>304</v>
      </c>
      <c r="C304" s="83" t="str">
        <f t="shared" si="9"/>
        <v>21375102 MUSEO NACIONAL DE COSTA RICA</v>
      </c>
      <c r="D304" s="60" t="s">
        <v>18</v>
      </c>
      <c r="E304" s="60" t="s">
        <v>145</v>
      </c>
      <c r="F304" s="60" t="s">
        <v>146</v>
      </c>
      <c r="G304" s="59">
        <v>1150000</v>
      </c>
      <c r="H304" s="59">
        <v>592427</v>
      </c>
      <c r="I304" s="59">
        <v>592427</v>
      </c>
      <c r="J304" s="59">
        <v>0</v>
      </c>
      <c r="K304" s="59">
        <v>0</v>
      </c>
      <c r="L304" s="59">
        <v>0</v>
      </c>
      <c r="M304" s="59">
        <v>7927</v>
      </c>
      <c r="N304" s="59">
        <v>0</v>
      </c>
      <c r="O304" s="59">
        <v>584500</v>
      </c>
      <c r="P304" s="84">
        <f t="shared" si="10"/>
        <v>1.3380551527867568E-2</v>
      </c>
    </row>
    <row r="305" spans="1:16" ht="14.4" x14ac:dyDescent="0.2">
      <c r="A305" s="60" t="s">
        <v>303</v>
      </c>
      <c r="B305" s="60" t="s">
        <v>304</v>
      </c>
      <c r="C305" s="83" t="str">
        <f t="shared" si="9"/>
        <v>21375102 MUSEO NACIONAL DE COSTA RICA</v>
      </c>
      <c r="D305" s="60" t="s">
        <v>18</v>
      </c>
      <c r="E305" s="60" t="s">
        <v>147</v>
      </c>
      <c r="F305" s="60" t="s">
        <v>148</v>
      </c>
      <c r="G305" s="59">
        <v>0</v>
      </c>
      <c r="H305" s="59">
        <v>500000</v>
      </c>
      <c r="I305" s="59">
        <v>500000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v>500000</v>
      </c>
      <c r="P305" s="84">
        <f t="shared" si="10"/>
        <v>0</v>
      </c>
    </row>
    <row r="306" spans="1:16" ht="14.4" x14ac:dyDescent="0.2">
      <c r="A306" s="60" t="s">
        <v>303</v>
      </c>
      <c r="B306" s="60" t="s">
        <v>304</v>
      </c>
      <c r="C306" s="83" t="str">
        <f t="shared" si="9"/>
        <v>21375102 MUSEO NACIONAL DE COSTA RICA</v>
      </c>
      <c r="D306" s="60" t="s">
        <v>18</v>
      </c>
      <c r="E306" s="60" t="s">
        <v>149</v>
      </c>
      <c r="F306" s="60" t="s">
        <v>150</v>
      </c>
      <c r="G306" s="59">
        <v>1150000</v>
      </c>
      <c r="H306" s="59">
        <v>92427</v>
      </c>
      <c r="I306" s="59">
        <v>92427</v>
      </c>
      <c r="J306" s="59">
        <v>0</v>
      </c>
      <c r="K306" s="59">
        <v>0</v>
      </c>
      <c r="L306" s="59">
        <v>0</v>
      </c>
      <c r="M306" s="59">
        <v>7927</v>
      </c>
      <c r="N306" s="59">
        <v>0</v>
      </c>
      <c r="O306" s="59">
        <v>84500</v>
      </c>
      <c r="P306" s="84">
        <f t="shared" si="10"/>
        <v>8.5764982093976871E-2</v>
      </c>
    </row>
    <row r="307" spans="1:16" ht="14.4" x14ac:dyDescent="0.2">
      <c r="A307" s="60" t="s">
        <v>303</v>
      </c>
      <c r="B307" s="60" t="s">
        <v>304</v>
      </c>
      <c r="C307" s="83" t="str">
        <f t="shared" si="9"/>
        <v>21375102 MUSEO NACIONAL DE COSTA RICA</v>
      </c>
      <c r="D307" s="60" t="s">
        <v>18</v>
      </c>
      <c r="E307" s="60" t="s">
        <v>151</v>
      </c>
      <c r="F307" s="60" t="s">
        <v>152</v>
      </c>
      <c r="G307" s="59">
        <v>87199300</v>
      </c>
      <c r="H307" s="59">
        <v>87199300</v>
      </c>
      <c r="I307" s="59">
        <v>87199300</v>
      </c>
      <c r="J307" s="59">
        <v>0</v>
      </c>
      <c r="K307" s="59">
        <v>0</v>
      </c>
      <c r="L307" s="59">
        <v>0</v>
      </c>
      <c r="M307" s="59">
        <v>74360681.930000007</v>
      </c>
      <c r="N307" s="59">
        <v>47866269.109999999</v>
      </c>
      <c r="O307" s="59">
        <v>12838618.07</v>
      </c>
      <c r="P307" s="84">
        <f t="shared" si="10"/>
        <v>0.85276695948247294</v>
      </c>
    </row>
    <row r="308" spans="1:16" ht="14.4" x14ac:dyDescent="0.2">
      <c r="A308" s="60" t="s">
        <v>303</v>
      </c>
      <c r="B308" s="60" t="s">
        <v>304</v>
      </c>
      <c r="C308" s="83" t="str">
        <f t="shared" si="9"/>
        <v>21375102 MUSEO NACIONAL DE COSTA RICA</v>
      </c>
      <c r="D308" s="60" t="s">
        <v>18</v>
      </c>
      <c r="E308" s="60" t="s">
        <v>153</v>
      </c>
      <c r="F308" s="60" t="s">
        <v>154</v>
      </c>
      <c r="G308" s="59">
        <v>23250000</v>
      </c>
      <c r="H308" s="59">
        <v>24730000</v>
      </c>
      <c r="I308" s="59">
        <v>24730000</v>
      </c>
      <c r="J308" s="59">
        <v>0</v>
      </c>
      <c r="K308" s="59">
        <v>0</v>
      </c>
      <c r="L308" s="59">
        <v>0</v>
      </c>
      <c r="M308" s="59">
        <v>17010490.77</v>
      </c>
      <c r="N308" s="59">
        <v>8143436.4199999999</v>
      </c>
      <c r="O308" s="59">
        <v>7719509.2300000004</v>
      </c>
      <c r="P308" s="84">
        <f t="shared" si="10"/>
        <v>0.68784839344925186</v>
      </c>
    </row>
    <row r="309" spans="1:16" ht="14.4" x14ac:dyDescent="0.2">
      <c r="A309" s="60" t="s">
        <v>303</v>
      </c>
      <c r="B309" s="60" t="s">
        <v>304</v>
      </c>
      <c r="C309" s="83" t="str">
        <f t="shared" si="9"/>
        <v>21375102 MUSEO NACIONAL DE COSTA RICA</v>
      </c>
      <c r="D309" s="60" t="s">
        <v>18</v>
      </c>
      <c r="E309" s="60" t="s">
        <v>155</v>
      </c>
      <c r="F309" s="60" t="s">
        <v>156</v>
      </c>
      <c r="G309" s="59">
        <v>10000000</v>
      </c>
      <c r="H309" s="59">
        <v>10150000</v>
      </c>
      <c r="I309" s="59">
        <v>10150000</v>
      </c>
      <c r="J309" s="59">
        <v>0</v>
      </c>
      <c r="K309" s="59">
        <v>0</v>
      </c>
      <c r="L309" s="59">
        <v>0</v>
      </c>
      <c r="M309" s="59">
        <v>6749617</v>
      </c>
      <c r="N309" s="59">
        <v>6036586</v>
      </c>
      <c r="O309" s="59">
        <v>3400383</v>
      </c>
      <c r="P309" s="84">
        <f t="shared" si="10"/>
        <v>0.66498689655172416</v>
      </c>
    </row>
    <row r="310" spans="1:16" ht="14.4" x14ac:dyDescent="0.2">
      <c r="A310" s="60" t="s">
        <v>303</v>
      </c>
      <c r="B310" s="60" t="s">
        <v>304</v>
      </c>
      <c r="C310" s="83" t="str">
        <f t="shared" si="9"/>
        <v>21375102 MUSEO NACIONAL DE COSTA RICA</v>
      </c>
      <c r="D310" s="60" t="s">
        <v>18</v>
      </c>
      <c r="E310" s="60" t="s">
        <v>157</v>
      </c>
      <c r="F310" s="60" t="s">
        <v>158</v>
      </c>
      <c r="G310" s="59">
        <v>700000</v>
      </c>
      <c r="H310" s="59">
        <v>2430000</v>
      </c>
      <c r="I310" s="59">
        <v>2430000</v>
      </c>
      <c r="J310" s="59">
        <v>0</v>
      </c>
      <c r="K310" s="59">
        <v>0</v>
      </c>
      <c r="L310" s="59">
        <v>0</v>
      </c>
      <c r="M310" s="59">
        <v>195715.6</v>
      </c>
      <c r="N310" s="59">
        <v>0</v>
      </c>
      <c r="O310" s="59">
        <v>2234284.4</v>
      </c>
      <c r="P310" s="84">
        <f t="shared" si="10"/>
        <v>8.0541399176954728E-2</v>
      </c>
    </row>
    <row r="311" spans="1:16" ht="14.4" x14ac:dyDescent="0.2">
      <c r="A311" s="60" t="s">
        <v>303</v>
      </c>
      <c r="B311" s="60" t="s">
        <v>304</v>
      </c>
      <c r="C311" s="83" t="str">
        <f t="shared" si="9"/>
        <v>21375102 MUSEO NACIONAL DE COSTA RICA</v>
      </c>
      <c r="D311" s="60" t="s">
        <v>18</v>
      </c>
      <c r="E311" s="60" t="s">
        <v>159</v>
      </c>
      <c r="F311" s="60" t="s">
        <v>160</v>
      </c>
      <c r="G311" s="59">
        <v>10250000</v>
      </c>
      <c r="H311" s="59">
        <v>10250000</v>
      </c>
      <c r="I311" s="59">
        <v>10250000</v>
      </c>
      <c r="J311" s="59">
        <v>0</v>
      </c>
      <c r="K311" s="59">
        <v>0</v>
      </c>
      <c r="L311" s="59">
        <v>0</v>
      </c>
      <c r="M311" s="59">
        <v>9065424.5700000003</v>
      </c>
      <c r="N311" s="59">
        <v>2106850.42</v>
      </c>
      <c r="O311" s="59">
        <v>1184575.43</v>
      </c>
      <c r="P311" s="84">
        <f t="shared" si="10"/>
        <v>0.88443166536585371</v>
      </c>
    </row>
    <row r="312" spans="1:16" ht="14.4" x14ac:dyDescent="0.2">
      <c r="A312" s="60" t="s">
        <v>303</v>
      </c>
      <c r="B312" s="60" t="s">
        <v>304</v>
      </c>
      <c r="C312" s="83" t="str">
        <f t="shared" si="9"/>
        <v>21375102 MUSEO NACIONAL DE COSTA RICA</v>
      </c>
      <c r="D312" s="60" t="s">
        <v>18</v>
      </c>
      <c r="E312" s="60" t="s">
        <v>161</v>
      </c>
      <c r="F312" s="60" t="s">
        <v>162</v>
      </c>
      <c r="G312" s="59">
        <v>2300000</v>
      </c>
      <c r="H312" s="59">
        <v>1900000</v>
      </c>
      <c r="I312" s="59">
        <v>1900000</v>
      </c>
      <c r="J312" s="59">
        <v>0</v>
      </c>
      <c r="K312" s="59">
        <v>0</v>
      </c>
      <c r="L312" s="59">
        <v>0</v>
      </c>
      <c r="M312" s="59">
        <v>999733.6</v>
      </c>
      <c r="N312" s="59">
        <v>0</v>
      </c>
      <c r="O312" s="59">
        <v>900266.4</v>
      </c>
      <c r="P312" s="84">
        <f t="shared" si="10"/>
        <v>0.52617557894736844</v>
      </c>
    </row>
    <row r="313" spans="1:16" ht="14.4" x14ac:dyDescent="0.2">
      <c r="A313" s="60" t="s">
        <v>303</v>
      </c>
      <c r="B313" s="60" t="s">
        <v>304</v>
      </c>
      <c r="C313" s="83" t="str">
        <f t="shared" si="9"/>
        <v>21375102 MUSEO NACIONAL DE COSTA RICA</v>
      </c>
      <c r="D313" s="60" t="s">
        <v>18</v>
      </c>
      <c r="E313" s="60" t="s">
        <v>163</v>
      </c>
      <c r="F313" s="60" t="s">
        <v>164</v>
      </c>
      <c r="G313" s="59">
        <v>200000</v>
      </c>
      <c r="H313" s="59">
        <v>200000</v>
      </c>
      <c r="I313" s="59">
        <v>200000</v>
      </c>
      <c r="J313" s="59">
        <v>0</v>
      </c>
      <c r="K313" s="59">
        <v>0</v>
      </c>
      <c r="L313" s="59">
        <v>0</v>
      </c>
      <c r="M313" s="59">
        <v>200000</v>
      </c>
      <c r="N313" s="59">
        <v>0</v>
      </c>
      <c r="O313" s="59">
        <v>0</v>
      </c>
      <c r="P313" s="84">
        <f t="shared" si="10"/>
        <v>1</v>
      </c>
    </row>
    <row r="314" spans="1:16" ht="14.4" x14ac:dyDescent="0.2">
      <c r="A314" s="60" t="s">
        <v>303</v>
      </c>
      <c r="B314" s="60" t="s">
        <v>304</v>
      </c>
      <c r="C314" s="83" t="str">
        <f t="shared" si="9"/>
        <v>21375102 MUSEO NACIONAL DE COSTA RICA</v>
      </c>
      <c r="D314" s="60" t="s">
        <v>18</v>
      </c>
      <c r="E314" s="60" t="s">
        <v>167</v>
      </c>
      <c r="F314" s="60" t="s">
        <v>168</v>
      </c>
      <c r="G314" s="59">
        <v>200000</v>
      </c>
      <c r="H314" s="59">
        <v>200000</v>
      </c>
      <c r="I314" s="59">
        <v>200000</v>
      </c>
      <c r="J314" s="59">
        <v>0</v>
      </c>
      <c r="K314" s="59">
        <v>0</v>
      </c>
      <c r="L314" s="59">
        <v>0</v>
      </c>
      <c r="M314" s="59">
        <v>200000</v>
      </c>
      <c r="N314" s="59">
        <v>0</v>
      </c>
      <c r="O314" s="59">
        <v>0</v>
      </c>
      <c r="P314" s="84">
        <f t="shared" si="10"/>
        <v>1</v>
      </c>
    </row>
    <row r="315" spans="1:16" ht="14.4" x14ac:dyDescent="0.2">
      <c r="A315" s="60" t="s">
        <v>303</v>
      </c>
      <c r="B315" s="60" t="s">
        <v>304</v>
      </c>
      <c r="C315" s="83" t="str">
        <f t="shared" si="9"/>
        <v>21375102 MUSEO NACIONAL DE COSTA RICA</v>
      </c>
      <c r="D315" s="60" t="s">
        <v>18</v>
      </c>
      <c r="E315" s="60" t="s">
        <v>169</v>
      </c>
      <c r="F315" s="60" t="s">
        <v>170</v>
      </c>
      <c r="G315" s="59">
        <v>13750000</v>
      </c>
      <c r="H315" s="59">
        <v>12700000</v>
      </c>
      <c r="I315" s="59">
        <v>12700000</v>
      </c>
      <c r="J315" s="59">
        <v>0</v>
      </c>
      <c r="K315" s="59">
        <v>0</v>
      </c>
      <c r="L315" s="59">
        <v>0</v>
      </c>
      <c r="M315" s="59">
        <v>11609661.58</v>
      </c>
      <c r="N315" s="59">
        <v>0</v>
      </c>
      <c r="O315" s="59">
        <v>1090338.42</v>
      </c>
      <c r="P315" s="84">
        <f t="shared" si="10"/>
        <v>0.91414658110236224</v>
      </c>
    </row>
    <row r="316" spans="1:16" ht="14.4" x14ac:dyDescent="0.2">
      <c r="A316" s="60" t="s">
        <v>303</v>
      </c>
      <c r="B316" s="60" t="s">
        <v>304</v>
      </c>
      <c r="C316" s="83" t="str">
        <f t="shared" si="9"/>
        <v>21375102 MUSEO NACIONAL DE COSTA RICA</v>
      </c>
      <c r="D316" s="60" t="s">
        <v>18</v>
      </c>
      <c r="E316" s="60" t="s">
        <v>171</v>
      </c>
      <c r="F316" s="60" t="s">
        <v>172</v>
      </c>
      <c r="G316" s="59">
        <v>2100000</v>
      </c>
      <c r="H316" s="59">
        <v>2300000</v>
      </c>
      <c r="I316" s="59">
        <v>2300000</v>
      </c>
      <c r="J316" s="59">
        <v>0</v>
      </c>
      <c r="K316" s="59">
        <v>0</v>
      </c>
      <c r="L316" s="59">
        <v>0</v>
      </c>
      <c r="M316" s="59">
        <v>1999460.42</v>
      </c>
      <c r="N316" s="59">
        <v>0</v>
      </c>
      <c r="O316" s="59">
        <v>300539.58</v>
      </c>
      <c r="P316" s="84">
        <f t="shared" si="10"/>
        <v>0.86933061739130435</v>
      </c>
    </row>
    <row r="317" spans="1:16" ht="14.4" x14ac:dyDescent="0.2">
      <c r="A317" s="60" t="s">
        <v>303</v>
      </c>
      <c r="B317" s="60" t="s">
        <v>304</v>
      </c>
      <c r="C317" s="83" t="str">
        <f t="shared" si="9"/>
        <v>21375102 MUSEO NACIONAL DE COSTA RICA</v>
      </c>
      <c r="D317" s="60" t="s">
        <v>18</v>
      </c>
      <c r="E317" s="60" t="s">
        <v>173</v>
      </c>
      <c r="F317" s="60" t="s">
        <v>174</v>
      </c>
      <c r="G317" s="59">
        <v>1600000</v>
      </c>
      <c r="H317" s="59">
        <v>1250000</v>
      </c>
      <c r="I317" s="59">
        <v>1250000</v>
      </c>
      <c r="J317" s="59">
        <v>0</v>
      </c>
      <c r="K317" s="59">
        <v>0</v>
      </c>
      <c r="L317" s="59">
        <v>0</v>
      </c>
      <c r="M317" s="59">
        <v>1245661.1499999999</v>
      </c>
      <c r="N317" s="59">
        <v>0</v>
      </c>
      <c r="O317" s="59">
        <v>4338.8500000000004</v>
      </c>
      <c r="P317" s="84">
        <f t="shared" si="10"/>
        <v>0.99652891999999993</v>
      </c>
    </row>
    <row r="318" spans="1:16" ht="14.4" x14ac:dyDescent="0.2">
      <c r="A318" s="60" t="s">
        <v>303</v>
      </c>
      <c r="B318" s="60" t="s">
        <v>304</v>
      </c>
      <c r="C318" s="83" t="str">
        <f t="shared" si="9"/>
        <v>21375102 MUSEO NACIONAL DE COSTA RICA</v>
      </c>
      <c r="D318" s="60" t="s">
        <v>18</v>
      </c>
      <c r="E318" s="60" t="s">
        <v>175</v>
      </c>
      <c r="F318" s="60" t="s">
        <v>176</v>
      </c>
      <c r="G318" s="59">
        <v>300000</v>
      </c>
      <c r="H318" s="59">
        <v>300000</v>
      </c>
      <c r="I318" s="59">
        <v>300000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300000</v>
      </c>
      <c r="P318" s="84">
        <f t="shared" si="10"/>
        <v>0</v>
      </c>
    </row>
    <row r="319" spans="1:16" ht="14.4" x14ac:dyDescent="0.2">
      <c r="A319" s="60" t="s">
        <v>303</v>
      </c>
      <c r="B319" s="60" t="s">
        <v>304</v>
      </c>
      <c r="C319" s="83" t="str">
        <f t="shared" si="9"/>
        <v>21375102 MUSEO NACIONAL DE COSTA RICA</v>
      </c>
      <c r="D319" s="60" t="s">
        <v>18</v>
      </c>
      <c r="E319" s="60" t="s">
        <v>177</v>
      </c>
      <c r="F319" s="60" t="s">
        <v>178</v>
      </c>
      <c r="G319" s="59">
        <v>4800000</v>
      </c>
      <c r="H319" s="59">
        <v>5000000</v>
      </c>
      <c r="I319" s="59">
        <v>5000000</v>
      </c>
      <c r="J319" s="59">
        <v>0</v>
      </c>
      <c r="K319" s="59">
        <v>0</v>
      </c>
      <c r="L319" s="59">
        <v>0</v>
      </c>
      <c r="M319" s="59">
        <v>4544872.76</v>
      </c>
      <c r="N319" s="59">
        <v>0</v>
      </c>
      <c r="O319" s="59">
        <v>455127.24</v>
      </c>
      <c r="P319" s="84">
        <f t="shared" si="10"/>
        <v>0.90897455199999999</v>
      </c>
    </row>
    <row r="320" spans="1:16" ht="14.4" x14ac:dyDescent="0.2">
      <c r="A320" s="60" t="s">
        <v>303</v>
      </c>
      <c r="B320" s="60" t="s">
        <v>304</v>
      </c>
      <c r="C320" s="83" t="str">
        <f t="shared" si="9"/>
        <v>21375102 MUSEO NACIONAL DE COSTA RICA</v>
      </c>
      <c r="D320" s="60" t="s">
        <v>18</v>
      </c>
      <c r="E320" s="60" t="s">
        <v>324</v>
      </c>
      <c r="F320" s="60" t="s">
        <v>325</v>
      </c>
      <c r="G320" s="59">
        <v>300000</v>
      </c>
      <c r="H320" s="59">
        <v>900000</v>
      </c>
      <c r="I320" s="59">
        <v>900000</v>
      </c>
      <c r="J320" s="59">
        <v>0</v>
      </c>
      <c r="K320" s="59">
        <v>0</v>
      </c>
      <c r="L320" s="59">
        <v>0</v>
      </c>
      <c r="M320" s="59">
        <v>886146</v>
      </c>
      <c r="N320" s="59">
        <v>0</v>
      </c>
      <c r="O320" s="59">
        <v>13854</v>
      </c>
      <c r="P320" s="84">
        <f t="shared" si="10"/>
        <v>0.98460666666666663</v>
      </c>
    </row>
    <row r="321" spans="1:16" ht="14.4" x14ac:dyDescent="0.2">
      <c r="A321" s="60" t="s">
        <v>303</v>
      </c>
      <c r="B321" s="60" t="s">
        <v>304</v>
      </c>
      <c r="C321" s="83" t="str">
        <f t="shared" si="9"/>
        <v>21375102 MUSEO NACIONAL DE COSTA RICA</v>
      </c>
      <c r="D321" s="60" t="s">
        <v>18</v>
      </c>
      <c r="E321" s="60" t="s">
        <v>179</v>
      </c>
      <c r="F321" s="60" t="s">
        <v>180</v>
      </c>
      <c r="G321" s="59">
        <v>3950000</v>
      </c>
      <c r="H321" s="59">
        <v>2250000</v>
      </c>
      <c r="I321" s="59">
        <v>2250000</v>
      </c>
      <c r="J321" s="59">
        <v>0</v>
      </c>
      <c r="K321" s="59">
        <v>0</v>
      </c>
      <c r="L321" s="59">
        <v>0</v>
      </c>
      <c r="M321" s="59">
        <v>2234972.7599999998</v>
      </c>
      <c r="N321" s="59">
        <v>0</v>
      </c>
      <c r="O321" s="59">
        <v>15027.24</v>
      </c>
      <c r="P321" s="84">
        <f t="shared" si="10"/>
        <v>0.99332122666666656</v>
      </c>
    </row>
    <row r="322" spans="1:16" ht="14.4" x14ac:dyDescent="0.2">
      <c r="A322" s="60" t="s">
        <v>303</v>
      </c>
      <c r="B322" s="60" t="s">
        <v>304</v>
      </c>
      <c r="C322" s="83" t="str">
        <f t="shared" si="9"/>
        <v>21375102 MUSEO NACIONAL DE COSTA RICA</v>
      </c>
      <c r="D322" s="60" t="s">
        <v>18</v>
      </c>
      <c r="E322" s="60" t="s">
        <v>181</v>
      </c>
      <c r="F322" s="60" t="s">
        <v>182</v>
      </c>
      <c r="G322" s="59">
        <v>700000</v>
      </c>
      <c r="H322" s="59">
        <v>700000</v>
      </c>
      <c r="I322" s="59">
        <v>700000</v>
      </c>
      <c r="J322" s="59">
        <v>0</v>
      </c>
      <c r="K322" s="59">
        <v>0</v>
      </c>
      <c r="L322" s="59">
        <v>0</v>
      </c>
      <c r="M322" s="59">
        <v>698548.49</v>
      </c>
      <c r="N322" s="59">
        <v>0</v>
      </c>
      <c r="O322" s="59">
        <v>1451.51</v>
      </c>
      <c r="P322" s="84">
        <f t="shared" si="10"/>
        <v>0.99792641428571427</v>
      </c>
    </row>
    <row r="323" spans="1:16" ht="14.4" x14ac:dyDescent="0.2">
      <c r="A323" s="60" t="s">
        <v>303</v>
      </c>
      <c r="B323" s="60" t="s">
        <v>304</v>
      </c>
      <c r="C323" s="83" t="str">
        <f t="shared" si="9"/>
        <v>21375102 MUSEO NACIONAL DE COSTA RICA</v>
      </c>
      <c r="D323" s="60" t="s">
        <v>18</v>
      </c>
      <c r="E323" s="60" t="s">
        <v>183</v>
      </c>
      <c r="F323" s="60" t="s">
        <v>184</v>
      </c>
      <c r="G323" s="59">
        <v>19129300</v>
      </c>
      <c r="H323" s="59">
        <v>19129300</v>
      </c>
      <c r="I323" s="59">
        <v>19129300</v>
      </c>
      <c r="J323" s="59">
        <v>0</v>
      </c>
      <c r="K323" s="59">
        <v>0</v>
      </c>
      <c r="L323" s="59">
        <v>0</v>
      </c>
      <c r="M323" s="59">
        <v>17044929.699999999</v>
      </c>
      <c r="N323" s="59">
        <v>16544978.15</v>
      </c>
      <c r="O323" s="59">
        <v>2084370.3</v>
      </c>
      <c r="P323" s="84">
        <f t="shared" si="10"/>
        <v>0.89103781633410528</v>
      </c>
    </row>
    <row r="324" spans="1:16" ht="14.4" x14ac:dyDescent="0.2">
      <c r="A324" s="60" t="s">
        <v>303</v>
      </c>
      <c r="B324" s="60" t="s">
        <v>304</v>
      </c>
      <c r="C324" s="83" t="str">
        <f t="shared" si="9"/>
        <v>21375102 MUSEO NACIONAL DE COSTA RICA</v>
      </c>
      <c r="D324" s="60" t="s">
        <v>18</v>
      </c>
      <c r="E324" s="60" t="s">
        <v>185</v>
      </c>
      <c r="F324" s="60" t="s">
        <v>186</v>
      </c>
      <c r="G324" s="59">
        <v>600000</v>
      </c>
      <c r="H324" s="59">
        <v>600000</v>
      </c>
      <c r="I324" s="59">
        <v>600000</v>
      </c>
      <c r="J324" s="59">
        <v>0</v>
      </c>
      <c r="K324" s="59">
        <v>0</v>
      </c>
      <c r="L324" s="59">
        <v>0</v>
      </c>
      <c r="M324" s="59">
        <v>499951.55</v>
      </c>
      <c r="N324" s="59">
        <v>0</v>
      </c>
      <c r="O324" s="59">
        <v>100048.45</v>
      </c>
      <c r="P324" s="84">
        <f t="shared" si="10"/>
        <v>0.8332525833333333</v>
      </c>
    </row>
    <row r="325" spans="1:16" ht="14.4" x14ac:dyDescent="0.2">
      <c r="A325" s="60" t="s">
        <v>303</v>
      </c>
      <c r="B325" s="60" t="s">
        <v>304</v>
      </c>
      <c r="C325" s="83" t="str">
        <f t="shared" si="9"/>
        <v>21375102 MUSEO NACIONAL DE COSTA RICA</v>
      </c>
      <c r="D325" s="60" t="s">
        <v>18</v>
      </c>
      <c r="E325" s="60" t="s">
        <v>187</v>
      </c>
      <c r="F325" s="60" t="s">
        <v>188</v>
      </c>
      <c r="G325" s="59">
        <v>18529300</v>
      </c>
      <c r="H325" s="59">
        <v>18529300</v>
      </c>
      <c r="I325" s="59">
        <v>18529300</v>
      </c>
      <c r="J325" s="59">
        <v>0</v>
      </c>
      <c r="K325" s="59">
        <v>0</v>
      </c>
      <c r="L325" s="59">
        <v>0</v>
      </c>
      <c r="M325" s="59">
        <v>16544978.15</v>
      </c>
      <c r="N325" s="59">
        <v>16544978.15</v>
      </c>
      <c r="O325" s="59">
        <v>1984321.85</v>
      </c>
      <c r="P325" s="84">
        <f t="shared" si="10"/>
        <v>0.89290896849854018</v>
      </c>
    </row>
    <row r="326" spans="1:16" ht="14.4" x14ac:dyDescent="0.2">
      <c r="A326" s="60" t="s">
        <v>303</v>
      </c>
      <c r="B326" s="60" t="s">
        <v>304</v>
      </c>
      <c r="C326" s="83" t="str">
        <f t="shared" si="9"/>
        <v>21375102 MUSEO NACIONAL DE COSTA RICA</v>
      </c>
      <c r="D326" s="60" t="s">
        <v>18</v>
      </c>
      <c r="E326" s="60" t="s">
        <v>189</v>
      </c>
      <c r="F326" s="60" t="s">
        <v>190</v>
      </c>
      <c r="G326" s="59">
        <v>30870000</v>
      </c>
      <c r="H326" s="59">
        <v>30440000</v>
      </c>
      <c r="I326" s="59">
        <v>30440000</v>
      </c>
      <c r="J326" s="59">
        <v>0</v>
      </c>
      <c r="K326" s="59">
        <v>0</v>
      </c>
      <c r="L326" s="59">
        <v>0</v>
      </c>
      <c r="M326" s="59">
        <v>28495599.879999999</v>
      </c>
      <c r="N326" s="59">
        <v>23177854.539999999</v>
      </c>
      <c r="O326" s="59">
        <v>1944400.12</v>
      </c>
      <c r="P326" s="84">
        <f t="shared" si="10"/>
        <v>0.93612351773981595</v>
      </c>
    </row>
    <row r="327" spans="1:16" ht="14.4" x14ac:dyDescent="0.2">
      <c r="A327" s="60" t="s">
        <v>303</v>
      </c>
      <c r="B327" s="60" t="s">
        <v>304</v>
      </c>
      <c r="C327" s="83" t="str">
        <f t="shared" ref="C327:C390" si="11">+CONCATENATE(A327," ",B327)</f>
        <v>21375102 MUSEO NACIONAL DE COSTA RICA</v>
      </c>
      <c r="D327" s="60" t="s">
        <v>18</v>
      </c>
      <c r="E327" s="60" t="s">
        <v>191</v>
      </c>
      <c r="F327" s="60" t="s">
        <v>192</v>
      </c>
      <c r="G327" s="59">
        <v>1390000</v>
      </c>
      <c r="H327" s="59">
        <v>1350000</v>
      </c>
      <c r="I327" s="59">
        <v>1350000</v>
      </c>
      <c r="J327" s="59">
        <v>0</v>
      </c>
      <c r="K327" s="59">
        <v>0</v>
      </c>
      <c r="L327" s="59">
        <v>0</v>
      </c>
      <c r="M327" s="59">
        <v>1350000</v>
      </c>
      <c r="N327" s="59">
        <v>1350000</v>
      </c>
      <c r="O327" s="59">
        <v>0</v>
      </c>
      <c r="P327" s="84">
        <f t="shared" ref="P327:P390" si="12">+IFERROR(M327/H327,0)</f>
        <v>1</v>
      </c>
    </row>
    <row r="328" spans="1:16" ht="14.4" x14ac:dyDescent="0.2">
      <c r="A328" s="60" t="s">
        <v>303</v>
      </c>
      <c r="B328" s="60" t="s">
        <v>304</v>
      </c>
      <c r="C328" s="83" t="str">
        <f t="shared" si="11"/>
        <v>21375102 MUSEO NACIONAL DE COSTA RICA</v>
      </c>
      <c r="D328" s="60" t="s">
        <v>18</v>
      </c>
      <c r="E328" s="60" t="s">
        <v>193</v>
      </c>
      <c r="F328" s="60" t="s">
        <v>194</v>
      </c>
      <c r="G328" s="59">
        <v>150000</v>
      </c>
      <c r="H328" s="59">
        <v>150000</v>
      </c>
      <c r="I328" s="59">
        <v>150000</v>
      </c>
      <c r="J328" s="59">
        <v>0</v>
      </c>
      <c r="K328" s="59">
        <v>0</v>
      </c>
      <c r="L328" s="59">
        <v>0</v>
      </c>
      <c r="M328" s="59">
        <v>0</v>
      </c>
      <c r="N328" s="59">
        <v>0</v>
      </c>
      <c r="O328" s="59">
        <v>150000</v>
      </c>
      <c r="P328" s="84">
        <f t="shared" si="12"/>
        <v>0</v>
      </c>
    </row>
    <row r="329" spans="1:16" ht="14.4" x14ac:dyDescent="0.2">
      <c r="A329" s="60" t="s">
        <v>303</v>
      </c>
      <c r="B329" s="60" t="s">
        <v>304</v>
      </c>
      <c r="C329" s="83" t="str">
        <f t="shared" si="11"/>
        <v>21375102 MUSEO NACIONAL DE COSTA RICA</v>
      </c>
      <c r="D329" s="60" t="s">
        <v>18</v>
      </c>
      <c r="E329" s="60" t="s">
        <v>195</v>
      </c>
      <c r="F329" s="60" t="s">
        <v>196</v>
      </c>
      <c r="G329" s="59">
        <v>7600000</v>
      </c>
      <c r="H329" s="59">
        <v>4740000</v>
      </c>
      <c r="I329" s="59">
        <v>4740000</v>
      </c>
      <c r="J329" s="59">
        <v>0</v>
      </c>
      <c r="K329" s="59">
        <v>0</v>
      </c>
      <c r="L329" s="59">
        <v>0</v>
      </c>
      <c r="M329" s="59">
        <v>4220560.91</v>
      </c>
      <c r="N329" s="59">
        <v>4220560.91</v>
      </c>
      <c r="O329" s="59">
        <v>519439.09</v>
      </c>
      <c r="P329" s="84">
        <f t="shared" si="12"/>
        <v>0.890413694092827</v>
      </c>
    </row>
    <row r="330" spans="1:16" ht="14.4" x14ac:dyDescent="0.2">
      <c r="A330" s="60" t="s">
        <v>303</v>
      </c>
      <c r="B330" s="60" t="s">
        <v>304</v>
      </c>
      <c r="C330" s="83" t="str">
        <f t="shared" si="11"/>
        <v>21375102 MUSEO NACIONAL DE COSTA RICA</v>
      </c>
      <c r="D330" s="60" t="s">
        <v>18</v>
      </c>
      <c r="E330" s="60" t="s">
        <v>197</v>
      </c>
      <c r="F330" s="60" t="s">
        <v>198</v>
      </c>
      <c r="G330" s="59">
        <v>2200000</v>
      </c>
      <c r="H330" s="59">
        <v>3470030</v>
      </c>
      <c r="I330" s="59">
        <v>3470030</v>
      </c>
      <c r="J330" s="59">
        <v>0</v>
      </c>
      <c r="K330" s="59">
        <v>0</v>
      </c>
      <c r="L330" s="59">
        <v>0</v>
      </c>
      <c r="M330" s="59">
        <v>3271056.2</v>
      </c>
      <c r="N330" s="59">
        <v>646675.78</v>
      </c>
      <c r="O330" s="59">
        <v>198973.8</v>
      </c>
      <c r="P330" s="84">
        <f t="shared" si="12"/>
        <v>0.9426593430027983</v>
      </c>
    </row>
    <row r="331" spans="1:16" ht="14.4" x14ac:dyDescent="0.2">
      <c r="A331" s="60" t="s">
        <v>303</v>
      </c>
      <c r="B331" s="60" t="s">
        <v>304</v>
      </c>
      <c r="C331" s="83" t="str">
        <f t="shared" si="11"/>
        <v>21375102 MUSEO NACIONAL DE COSTA RICA</v>
      </c>
      <c r="D331" s="60" t="s">
        <v>18</v>
      </c>
      <c r="E331" s="60" t="s">
        <v>199</v>
      </c>
      <c r="F331" s="60" t="s">
        <v>200</v>
      </c>
      <c r="G331" s="59">
        <v>8680000</v>
      </c>
      <c r="H331" s="59">
        <v>9879970</v>
      </c>
      <c r="I331" s="59">
        <v>9879970</v>
      </c>
      <c r="J331" s="59">
        <v>0</v>
      </c>
      <c r="K331" s="59">
        <v>0</v>
      </c>
      <c r="L331" s="59">
        <v>0</v>
      </c>
      <c r="M331" s="59">
        <v>9716018.3499999996</v>
      </c>
      <c r="N331" s="59">
        <v>9716018.3499999996</v>
      </c>
      <c r="O331" s="59">
        <v>163951.65</v>
      </c>
      <c r="P331" s="84">
        <f t="shared" si="12"/>
        <v>0.98340565305360239</v>
      </c>
    </row>
    <row r="332" spans="1:16" ht="14.4" x14ac:dyDescent="0.2">
      <c r="A332" s="60" t="s">
        <v>303</v>
      </c>
      <c r="B332" s="60" t="s">
        <v>304</v>
      </c>
      <c r="C332" s="83" t="str">
        <f t="shared" si="11"/>
        <v>21375102 MUSEO NACIONAL DE COSTA RICA</v>
      </c>
      <c r="D332" s="60" t="s">
        <v>18</v>
      </c>
      <c r="E332" s="60" t="s">
        <v>201</v>
      </c>
      <c r="F332" s="60" t="s">
        <v>202</v>
      </c>
      <c r="G332" s="59">
        <v>2600000</v>
      </c>
      <c r="H332" s="59">
        <v>2600000</v>
      </c>
      <c r="I332" s="59">
        <v>2600000</v>
      </c>
      <c r="J332" s="59">
        <v>0</v>
      </c>
      <c r="K332" s="59">
        <v>0</v>
      </c>
      <c r="L332" s="59">
        <v>0</v>
      </c>
      <c r="M332" s="59">
        <v>2598716.12</v>
      </c>
      <c r="N332" s="59">
        <v>0</v>
      </c>
      <c r="O332" s="59">
        <v>1283.8800000000001</v>
      </c>
      <c r="P332" s="84">
        <f t="shared" si="12"/>
        <v>0.99950620000000001</v>
      </c>
    </row>
    <row r="333" spans="1:16" ht="14.4" x14ac:dyDescent="0.2">
      <c r="A333" s="60" t="s">
        <v>303</v>
      </c>
      <c r="B333" s="60" t="s">
        <v>304</v>
      </c>
      <c r="C333" s="83" t="str">
        <f t="shared" si="11"/>
        <v>21375102 MUSEO NACIONAL DE COSTA RICA</v>
      </c>
      <c r="D333" s="60" t="s">
        <v>18</v>
      </c>
      <c r="E333" s="60" t="s">
        <v>203</v>
      </c>
      <c r="F333" s="60" t="s">
        <v>204</v>
      </c>
      <c r="G333" s="59">
        <v>100000</v>
      </c>
      <c r="H333" s="59">
        <v>100000</v>
      </c>
      <c r="I333" s="59">
        <v>100000</v>
      </c>
      <c r="J333" s="59">
        <v>0</v>
      </c>
      <c r="K333" s="59">
        <v>0</v>
      </c>
      <c r="L333" s="59">
        <v>0</v>
      </c>
      <c r="M333" s="59">
        <v>94648.8</v>
      </c>
      <c r="N333" s="59">
        <v>0</v>
      </c>
      <c r="O333" s="59">
        <v>5351.2</v>
      </c>
      <c r="P333" s="84">
        <f t="shared" si="12"/>
        <v>0.946488</v>
      </c>
    </row>
    <row r="334" spans="1:16" ht="14.4" x14ac:dyDescent="0.2">
      <c r="A334" s="60" t="s">
        <v>303</v>
      </c>
      <c r="B334" s="60" t="s">
        <v>304</v>
      </c>
      <c r="C334" s="83" t="str">
        <f t="shared" si="11"/>
        <v>21375102 MUSEO NACIONAL DE COSTA RICA</v>
      </c>
      <c r="D334" s="60" t="s">
        <v>18</v>
      </c>
      <c r="E334" s="60" t="s">
        <v>205</v>
      </c>
      <c r="F334" s="60" t="s">
        <v>206</v>
      </c>
      <c r="G334" s="59">
        <v>8150000</v>
      </c>
      <c r="H334" s="59">
        <v>8150000</v>
      </c>
      <c r="I334" s="59">
        <v>8150000</v>
      </c>
      <c r="J334" s="59">
        <v>0</v>
      </c>
      <c r="K334" s="59">
        <v>0</v>
      </c>
      <c r="L334" s="59">
        <v>0</v>
      </c>
      <c r="M334" s="59">
        <v>7244599.5</v>
      </c>
      <c r="N334" s="59">
        <v>7244599.5</v>
      </c>
      <c r="O334" s="59">
        <v>905400.5</v>
      </c>
      <c r="P334" s="84">
        <f t="shared" si="12"/>
        <v>0.88890791411042946</v>
      </c>
    </row>
    <row r="335" spans="1:16" ht="14.4" x14ac:dyDescent="0.2">
      <c r="A335" s="60" t="s">
        <v>303</v>
      </c>
      <c r="B335" s="60" t="s">
        <v>304</v>
      </c>
      <c r="C335" s="83" t="str">
        <f t="shared" si="11"/>
        <v>21375102 MUSEO NACIONAL DE COSTA RICA</v>
      </c>
      <c r="D335" s="60" t="s">
        <v>18</v>
      </c>
      <c r="E335" s="60" t="s">
        <v>207</v>
      </c>
      <c r="F335" s="60" t="s">
        <v>208</v>
      </c>
      <c r="G335" s="59">
        <v>68748117</v>
      </c>
      <c r="H335" s="59">
        <v>83984893</v>
      </c>
      <c r="I335" s="59">
        <v>83984893</v>
      </c>
      <c r="J335" s="59">
        <v>0</v>
      </c>
      <c r="K335" s="59">
        <v>0</v>
      </c>
      <c r="L335" s="59">
        <v>0</v>
      </c>
      <c r="M335" s="59">
        <v>61429244.509999998</v>
      </c>
      <c r="N335" s="59">
        <v>61429244.509999998</v>
      </c>
      <c r="O335" s="59">
        <v>22555648.489999998</v>
      </c>
      <c r="P335" s="84">
        <f t="shared" si="12"/>
        <v>0.73143207445653347</v>
      </c>
    </row>
    <row r="336" spans="1:16" ht="14.4" x14ac:dyDescent="0.2">
      <c r="A336" s="60" t="s">
        <v>303</v>
      </c>
      <c r="B336" s="60" t="s">
        <v>304</v>
      </c>
      <c r="C336" s="83" t="str">
        <f t="shared" si="11"/>
        <v>21375102 MUSEO NACIONAL DE COSTA RICA</v>
      </c>
      <c r="D336" s="60" t="s">
        <v>18</v>
      </c>
      <c r="E336" s="60" t="s">
        <v>209</v>
      </c>
      <c r="F336" s="60" t="s">
        <v>210</v>
      </c>
      <c r="G336" s="59">
        <v>33248117</v>
      </c>
      <c r="H336" s="59">
        <v>30959123</v>
      </c>
      <c r="I336" s="59">
        <v>30959123</v>
      </c>
      <c r="J336" s="59">
        <v>0</v>
      </c>
      <c r="K336" s="59">
        <v>0</v>
      </c>
      <c r="L336" s="59">
        <v>0</v>
      </c>
      <c r="M336" s="59">
        <v>14444413.619999999</v>
      </c>
      <c r="N336" s="59">
        <v>14444413.619999999</v>
      </c>
      <c r="O336" s="59">
        <v>16514709.380000001</v>
      </c>
      <c r="P336" s="84">
        <f t="shared" si="12"/>
        <v>0.46656404381997513</v>
      </c>
    </row>
    <row r="337" spans="1:16" ht="14.4" x14ac:dyDescent="0.2">
      <c r="A337" s="60" t="s">
        <v>303</v>
      </c>
      <c r="B337" s="60" t="s">
        <v>304</v>
      </c>
      <c r="C337" s="83" t="str">
        <f t="shared" si="11"/>
        <v>21375102 MUSEO NACIONAL DE COSTA RICA</v>
      </c>
      <c r="D337" s="60" t="s">
        <v>18</v>
      </c>
      <c r="E337" s="60" t="s">
        <v>326</v>
      </c>
      <c r="F337" s="60" t="s">
        <v>212</v>
      </c>
      <c r="G337" s="59">
        <v>28681068</v>
      </c>
      <c r="H337" s="59">
        <v>26706496</v>
      </c>
      <c r="I337" s="59">
        <v>26706496</v>
      </c>
      <c r="J337" s="59">
        <v>0</v>
      </c>
      <c r="K337" s="59">
        <v>0</v>
      </c>
      <c r="L337" s="59">
        <v>0</v>
      </c>
      <c r="M337" s="59">
        <v>12460290.859999999</v>
      </c>
      <c r="N337" s="59">
        <v>12460290.859999999</v>
      </c>
      <c r="O337" s="59">
        <v>14246205.140000001</v>
      </c>
      <c r="P337" s="84">
        <f t="shared" si="12"/>
        <v>0.46656404718911831</v>
      </c>
    </row>
    <row r="338" spans="1:16" ht="14.4" x14ac:dyDescent="0.2">
      <c r="A338" s="60" t="s">
        <v>303</v>
      </c>
      <c r="B338" s="60" t="s">
        <v>304</v>
      </c>
      <c r="C338" s="83" t="str">
        <f t="shared" si="11"/>
        <v>21375102 MUSEO NACIONAL DE COSTA RICA</v>
      </c>
      <c r="D338" s="60" t="s">
        <v>18</v>
      </c>
      <c r="E338" s="60" t="s">
        <v>327</v>
      </c>
      <c r="F338" s="60" t="s">
        <v>214</v>
      </c>
      <c r="G338" s="59">
        <v>4567049</v>
      </c>
      <c r="H338" s="59">
        <v>4252627</v>
      </c>
      <c r="I338" s="59">
        <v>4252627</v>
      </c>
      <c r="J338" s="59">
        <v>0</v>
      </c>
      <c r="K338" s="59">
        <v>0</v>
      </c>
      <c r="L338" s="59">
        <v>0</v>
      </c>
      <c r="M338" s="59">
        <v>1984122.76</v>
      </c>
      <c r="N338" s="59">
        <v>1984122.76</v>
      </c>
      <c r="O338" s="59">
        <v>2268504.2400000002</v>
      </c>
      <c r="P338" s="84">
        <f t="shared" si="12"/>
        <v>0.46656402266175706</v>
      </c>
    </row>
    <row r="339" spans="1:16" ht="14.4" x14ac:dyDescent="0.2">
      <c r="A339" s="60" t="s">
        <v>303</v>
      </c>
      <c r="B339" s="60" t="s">
        <v>304</v>
      </c>
      <c r="C339" s="83" t="str">
        <f t="shared" si="11"/>
        <v>21375102 MUSEO NACIONAL DE COSTA RICA</v>
      </c>
      <c r="D339" s="60" t="s">
        <v>18</v>
      </c>
      <c r="E339" s="60" t="s">
        <v>223</v>
      </c>
      <c r="F339" s="60" t="s">
        <v>224</v>
      </c>
      <c r="G339" s="59">
        <v>35500000</v>
      </c>
      <c r="H339" s="59">
        <v>53025770</v>
      </c>
      <c r="I339" s="59">
        <v>53025770</v>
      </c>
      <c r="J339" s="59">
        <v>0</v>
      </c>
      <c r="K339" s="59">
        <v>0</v>
      </c>
      <c r="L339" s="59">
        <v>0</v>
      </c>
      <c r="M339" s="59">
        <v>46984830.890000001</v>
      </c>
      <c r="N339" s="59">
        <v>46984830.890000001</v>
      </c>
      <c r="O339" s="59">
        <v>6040939.1100000003</v>
      </c>
      <c r="P339" s="84">
        <f t="shared" si="12"/>
        <v>0.88607540993747003</v>
      </c>
    </row>
    <row r="340" spans="1:16" ht="14.4" x14ac:dyDescent="0.2">
      <c r="A340" s="60" t="s">
        <v>303</v>
      </c>
      <c r="B340" s="60" t="s">
        <v>304</v>
      </c>
      <c r="C340" s="83" t="str">
        <f t="shared" si="11"/>
        <v>21375102 MUSEO NACIONAL DE COSTA RICA</v>
      </c>
      <c r="D340" s="60" t="s">
        <v>18</v>
      </c>
      <c r="E340" s="60" t="s">
        <v>225</v>
      </c>
      <c r="F340" s="60" t="s">
        <v>226</v>
      </c>
      <c r="G340" s="59">
        <v>19500000</v>
      </c>
      <c r="H340" s="59">
        <v>37025770</v>
      </c>
      <c r="I340" s="59">
        <v>37025770</v>
      </c>
      <c r="J340" s="59">
        <v>0</v>
      </c>
      <c r="K340" s="59">
        <v>0</v>
      </c>
      <c r="L340" s="59">
        <v>0</v>
      </c>
      <c r="M340" s="59">
        <v>35542714.640000001</v>
      </c>
      <c r="N340" s="59">
        <v>35542714.640000001</v>
      </c>
      <c r="O340" s="59">
        <v>1483055.36</v>
      </c>
      <c r="P340" s="84">
        <f t="shared" si="12"/>
        <v>0.95994532024587198</v>
      </c>
    </row>
    <row r="341" spans="1:16" ht="14.4" x14ac:dyDescent="0.2">
      <c r="A341" s="60" t="s">
        <v>303</v>
      </c>
      <c r="B341" s="60" t="s">
        <v>304</v>
      </c>
      <c r="C341" s="83" t="str">
        <f t="shared" si="11"/>
        <v>21375102 MUSEO NACIONAL DE COSTA RICA</v>
      </c>
      <c r="D341" s="60" t="s">
        <v>18</v>
      </c>
      <c r="E341" s="60" t="s">
        <v>227</v>
      </c>
      <c r="F341" s="60" t="s">
        <v>228</v>
      </c>
      <c r="G341" s="59">
        <v>16000000</v>
      </c>
      <c r="H341" s="59">
        <v>16000000</v>
      </c>
      <c r="I341" s="59">
        <v>16000000</v>
      </c>
      <c r="J341" s="59">
        <v>0</v>
      </c>
      <c r="K341" s="59">
        <v>0</v>
      </c>
      <c r="L341" s="59">
        <v>0</v>
      </c>
      <c r="M341" s="59">
        <v>11442116.25</v>
      </c>
      <c r="N341" s="59">
        <v>11442116.25</v>
      </c>
      <c r="O341" s="59">
        <v>4557883.75</v>
      </c>
      <c r="P341" s="84">
        <f t="shared" si="12"/>
        <v>0.71513226562499999</v>
      </c>
    </row>
    <row r="342" spans="1:16" ht="14.4" x14ac:dyDescent="0.2">
      <c r="A342" s="60" t="s">
        <v>303</v>
      </c>
      <c r="B342" s="60" t="s">
        <v>304</v>
      </c>
      <c r="C342" s="83" t="str">
        <f t="shared" si="11"/>
        <v>21375102 MUSEO NACIONAL DE COSTA RICA</v>
      </c>
      <c r="D342" s="60" t="s">
        <v>251</v>
      </c>
      <c r="E342" s="60" t="s">
        <v>252</v>
      </c>
      <c r="F342" s="60" t="s">
        <v>253</v>
      </c>
      <c r="G342" s="59">
        <v>71970408</v>
      </c>
      <c r="H342" s="59">
        <v>71970408</v>
      </c>
      <c r="I342" s="59">
        <v>71970408</v>
      </c>
      <c r="J342" s="59">
        <v>0</v>
      </c>
      <c r="K342" s="59">
        <v>0</v>
      </c>
      <c r="L342" s="59">
        <v>0</v>
      </c>
      <c r="M342" s="59">
        <v>63557967.140000001</v>
      </c>
      <c r="N342" s="59">
        <v>63557967.140000001</v>
      </c>
      <c r="O342" s="59">
        <v>8412440.8599999994</v>
      </c>
      <c r="P342" s="84">
        <f t="shared" si="12"/>
        <v>0.88311250284978238</v>
      </c>
    </row>
    <row r="343" spans="1:16" ht="14.4" x14ac:dyDescent="0.2">
      <c r="A343" s="60" t="s">
        <v>303</v>
      </c>
      <c r="B343" s="60" t="s">
        <v>304</v>
      </c>
      <c r="C343" s="83" t="str">
        <f t="shared" si="11"/>
        <v>21375102 MUSEO NACIONAL DE COSTA RICA</v>
      </c>
      <c r="D343" s="60" t="s">
        <v>251</v>
      </c>
      <c r="E343" s="60" t="s">
        <v>254</v>
      </c>
      <c r="F343" s="60" t="s">
        <v>255</v>
      </c>
      <c r="G343" s="59">
        <v>41970408</v>
      </c>
      <c r="H343" s="59">
        <v>41970408</v>
      </c>
      <c r="I343" s="59">
        <v>41970408</v>
      </c>
      <c r="J343" s="59">
        <v>0</v>
      </c>
      <c r="K343" s="59">
        <v>0</v>
      </c>
      <c r="L343" s="59">
        <v>0</v>
      </c>
      <c r="M343" s="59">
        <v>35824306.950000003</v>
      </c>
      <c r="N343" s="59">
        <v>35824306.950000003</v>
      </c>
      <c r="O343" s="59">
        <v>6146101.0499999998</v>
      </c>
      <c r="P343" s="84">
        <f t="shared" si="12"/>
        <v>0.85356108403806807</v>
      </c>
    </row>
    <row r="344" spans="1:16" ht="14.4" x14ac:dyDescent="0.2">
      <c r="A344" s="60" t="s">
        <v>303</v>
      </c>
      <c r="B344" s="60" t="s">
        <v>304</v>
      </c>
      <c r="C344" s="83" t="str">
        <f t="shared" si="11"/>
        <v>21375102 MUSEO NACIONAL DE COSTA RICA</v>
      </c>
      <c r="D344" s="60" t="s">
        <v>251</v>
      </c>
      <c r="E344" s="60" t="s">
        <v>258</v>
      </c>
      <c r="F344" s="60" t="s">
        <v>259</v>
      </c>
      <c r="G344" s="59">
        <v>10500000</v>
      </c>
      <c r="H344" s="59">
        <v>10500000</v>
      </c>
      <c r="I344" s="59">
        <v>10500000</v>
      </c>
      <c r="J344" s="59">
        <v>0</v>
      </c>
      <c r="K344" s="59">
        <v>0</v>
      </c>
      <c r="L344" s="59">
        <v>0</v>
      </c>
      <c r="M344" s="59">
        <v>9391873.5600000005</v>
      </c>
      <c r="N344" s="59">
        <v>9391873.5600000005</v>
      </c>
      <c r="O344" s="59">
        <v>1108126.44</v>
      </c>
      <c r="P344" s="84">
        <f t="shared" si="12"/>
        <v>0.89446414857142864</v>
      </c>
    </row>
    <row r="345" spans="1:16" ht="14.4" x14ac:dyDescent="0.2">
      <c r="A345" s="60" t="s">
        <v>303</v>
      </c>
      <c r="B345" s="60" t="s">
        <v>304</v>
      </c>
      <c r="C345" s="83" t="str">
        <f t="shared" si="11"/>
        <v>21375102 MUSEO NACIONAL DE COSTA RICA</v>
      </c>
      <c r="D345" s="60" t="s">
        <v>251</v>
      </c>
      <c r="E345" s="60" t="s">
        <v>262</v>
      </c>
      <c r="F345" s="60" t="s">
        <v>263</v>
      </c>
      <c r="G345" s="59">
        <v>31470408</v>
      </c>
      <c r="H345" s="59">
        <v>31470408</v>
      </c>
      <c r="I345" s="59">
        <v>31470408</v>
      </c>
      <c r="J345" s="59">
        <v>0</v>
      </c>
      <c r="K345" s="59">
        <v>0</v>
      </c>
      <c r="L345" s="59">
        <v>0</v>
      </c>
      <c r="M345" s="59">
        <v>26432433.390000001</v>
      </c>
      <c r="N345" s="59">
        <v>26432433.390000001</v>
      </c>
      <c r="O345" s="59">
        <v>5037974.6100000003</v>
      </c>
      <c r="P345" s="84">
        <f t="shared" si="12"/>
        <v>0.83991390864713289</v>
      </c>
    </row>
    <row r="346" spans="1:16" ht="14.4" x14ac:dyDescent="0.2">
      <c r="A346" s="60" t="s">
        <v>303</v>
      </c>
      <c r="B346" s="60" t="s">
        <v>304</v>
      </c>
      <c r="C346" s="83" t="str">
        <f t="shared" si="11"/>
        <v>21375102 MUSEO NACIONAL DE COSTA RICA</v>
      </c>
      <c r="D346" s="60" t="s">
        <v>251</v>
      </c>
      <c r="E346" s="60" t="s">
        <v>272</v>
      </c>
      <c r="F346" s="60" t="s">
        <v>273</v>
      </c>
      <c r="G346" s="59">
        <v>30000000</v>
      </c>
      <c r="H346" s="59">
        <v>30000000</v>
      </c>
      <c r="I346" s="59">
        <v>30000000</v>
      </c>
      <c r="J346" s="59">
        <v>0</v>
      </c>
      <c r="K346" s="59">
        <v>0</v>
      </c>
      <c r="L346" s="59">
        <v>0</v>
      </c>
      <c r="M346" s="59">
        <v>27733660.190000001</v>
      </c>
      <c r="N346" s="59">
        <v>27733660.190000001</v>
      </c>
      <c r="O346" s="59">
        <v>2266339.81</v>
      </c>
      <c r="P346" s="84">
        <f t="shared" si="12"/>
        <v>0.92445533966666671</v>
      </c>
    </row>
    <row r="347" spans="1:16" ht="14.4" x14ac:dyDescent="0.2">
      <c r="A347" s="60" t="s">
        <v>303</v>
      </c>
      <c r="B347" s="60" t="s">
        <v>304</v>
      </c>
      <c r="C347" s="83" t="str">
        <f t="shared" si="11"/>
        <v>21375102 MUSEO NACIONAL DE COSTA RICA</v>
      </c>
      <c r="D347" s="60" t="s">
        <v>251</v>
      </c>
      <c r="E347" s="60" t="s">
        <v>274</v>
      </c>
      <c r="F347" s="60" t="s">
        <v>275</v>
      </c>
      <c r="G347" s="59">
        <v>30000000</v>
      </c>
      <c r="H347" s="59">
        <v>30000000</v>
      </c>
      <c r="I347" s="59">
        <v>30000000</v>
      </c>
      <c r="J347" s="59">
        <v>0</v>
      </c>
      <c r="K347" s="59">
        <v>0</v>
      </c>
      <c r="L347" s="59">
        <v>0</v>
      </c>
      <c r="M347" s="59">
        <v>27733660.190000001</v>
      </c>
      <c r="N347" s="59">
        <v>27733660.190000001</v>
      </c>
      <c r="O347" s="59">
        <v>2266339.81</v>
      </c>
      <c r="P347" s="82">
        <f t="shared" si="12"/>
        <v>0.92445533966666671</v>
      </c>
    </row>
    <row r="348" spans="1:16" ht="14.4" x14ac:dyDescent="0.2">
      <c r="A348" s="74" t="s">
        <v>328</v>
      </c>
      <c r="B348" s="74" t="s">
        <v>329</v>
      </c>
      <c r="C348" s="83" t="str">
        <f t="shared" si="11"/>
        <v>21375103 MUSEO DE ARTE COSTARRICENSE</v>
      </c>
      <c r="D348" s="74" t="s">
        <v>18</v>
      </c>
      <c r="E348" s="74" t="s">
        <v>19</v>
      </c>
      <c r="F348" s="74" t="s">
        <v>19</v>
      </c>
      <c r="G348" s="75">
        <v>1859222380</v>
      </c>
      <c r="H348" s="75">
        <v>1806319950</v>
      </c>
      <c r="I348" s="59">
        <v>1806319950</v>
      </c>
      <c r="J348" s="59">
        <v>0</v>
      </c>
      <c r="K348" s="59">
        <v>0</v>
      </c>
      <c r="L348" s="59">
        <v>0</v>
      </c>
      <c r="M348" s="75">
        <v>1275256420.1700001</v>
      </c>
      <c r="N348" s="75">
        <v>1265827730.1700001</v>
      </c>
      <c r="O348" s="75">
        <v>531063529.82999998</v>
      </c>
      <c r="P348" s="82">
        <f t="shared" si="12"/>
        <v>0.70599697477182821</v>
      </c>
    </row>
    <row r="349" spans="1:16" ht="14.4" x14ac:dyDescent="0.2">
      <c r="A349" s="60" t="s">
        <v>328</v>
      </c>
      <c r="B349" s="60" t="s">
        <v>329</v>
      </c>
      <c r="C349" s="83" t="str">
        <f t="shared" si="11"/>
        <v>21375103 MUSEO DE ARTE COSTARRICENSE</v>
      </c>
      <c r="D349" s="60" t="s">
        <v>18</v>
      </c>
      <c r="E349" s="60" t="s">
        <v>21</v>
      </c>
      <c r="F349" s="60" t="s">
        <v>22</v>
      </c>
      <c r="G349" s="59">
        <v>941076082</v>
      </c>
      <c r="H349" s="59">
        <v>903641360</v>
      </c>
      <c r="I349" s="59">
        <v>903641360</v>
      </c>
      <c r="J349" s="59">
        <v>0</v>
      </c>
      <c r="K349" s="59">
        <v>0</v>
      </c>
      <c r="L349" s="59">
        <v>0</v>
      </c>
      <c r="M349" s="59">
        <v>724538806.10000002</v>
      </c>
      <c r="N349" s="59">
        <v>715110116.10000002</v>
      </c>
      <c r="O349" s="59">
        <v>179102553.90000001</v>
      </c>
      <c r="P349" s="84">
        <f t="shared" si="12"/>
        <v>0.80179907446910137</v>
      </c>
    </row>
    <row r="350" spans="1:16" ht="14.4" x14ac:dyDescent="0.2">
      <c r="A350" s="60" t="s">
        <v>328</v>
      </c>
      <c r="B350" s="60" t="s">
        <v>329</v>
      </c>
      <c r="C350" s="83" t="str">
        <f t="shared" si="11"/>
        <v>21375103 MUSEO DE ARTE COSTARRICENSE</v>
      </c>
      <c r="D350" s="60" t="s">
        <v>18</v>
      </c>
      <c r="E350" s="60" t="s">
        <v>23</v>
      </c>
      <c r="F350" s="60" t="s">
        <v>24</v>
      </c>
      <c r="G350" s="59">
        <v>471314250</v>
      </c>
      <c r="H350" s="59">
        <v>449899137</v>
      </c>
      <c r="I350" s="59">
        <v>449899137</v>
      </c>
      <c r="J350" s="59">
        <v>0</v>
      </c>
      <c r="K350" s="59">
        <v>0</v>
      </c>
      <c r="L350" s="59">
        <v>0</v>
      </c>
      <c r="M350" s="59">
        <v>369580336.22000003</v>
      </c>
      <c r="N350" s="59">
        <v>369580336.22000003</v>
      </c>
      <c r="O350" s="59">
        <v>80318800.780000001</v>
      </c>
      <c r="P350" s="84">
        <f t="shared" si="12"/>
        <v>0.82147376117327386</v>
      </c>
    </row>
    <row r="351" spans="1:16" ht="14.4" x14ac:dyDescent="0.2">
      <c r="A351" s="60" t="s">
        <v>328</v>
      </c>
      <c r="B351" s="60" t="s">
        <v>329</v>
      </c>
      <c r="C351" s="83" t="str">
        <f t="shared" si="11"/>
        <v>21375103 MUSEO DE ARTE COSTARRICENSE</v>
      </c>
      <c r="D351" s="60" t="s">
        <v>18</v>
      </c>
      <c r="E351" s="60" t="s">
        <v>25</v>
      </c>
      <c r="F351" s="60" t="s">
        <v>26</v>
      </c>
      <c r="G351" s="59">
        <v>458814250</v>
      </c>
      <c r="H351" s="59">
        <v>445595137</v>
      </c>
      <c r="I351" s="59">
        <v>445595137</v>
      </c>
      <c r="J351" s="59">
        <v>0</v>
      </c>
      <c r="K351" s="59">
        <v>0</v>
      </c>
      <c r="L351" s="59">
        <v>0</v>
      </c>
      <c r="M351" s="59">
        <v>365724248.12</v>
      </c>
      <c r="N351" s="59">
        <v>365724248.12</v>
      </c>
      <c r="O351" s="59">
        <v>79870888.879999995</v>
      </c>
      <c r="P351" s="84">
        <f t="shared" si="12"/>
        <v>0.8207545768615514</v>
      </c>
    </row>
    <row r="352" spans="1:16" ht="14.4" x14ac:dyDescent="0.2">
      <c r="A352" s="60" t="s">
        <v>328</v>
      </c>
      <c r="B352" s="60" t="s">
        <v>329</v>
      </c>
      <c r="C352" s="83" t="str">
        <f t="shared" si="11"/>
        <v>21375103 MUSEO DE ARTE COSTARRICENSE</v>
      </c>
      <c r="D352" s="60" t="s">
        <v>18</v>
      </c>
      <c r="E352" s="60" t="s">
        <v>305</v>
      </c>
      <c r="F352" s="60" t="s">
        <v>306</v>
      </c>
      <c r="G352" s="59">
        <v>8500000</v>
      </c>
      <c r="H352" s="59">
        <v>4304000</v>
      </c>
      <c r="I352" s="59">
        <v>4304000</v>
      </c>
      <c r="J352" s="59">
        <v>0</v>
      </c>
      <c r="K352" s="59">
        <v>0</v>
      </c>
      <c r="L352" s="59">
        <v>0</v>
      </c>
      <c r="M352" s="59">
        <v>3856088.1</v>
      </c>
      <c r="N352" s="59">
        <v>3856088.1</v>
      </c>
      <c r="O352" s="59">
        <v>447911.9</v>
      </c>
      <c r="P352" s="84">
        <f t="shared" si="12"/>
        <v>0.89593125000000007</v>
      </c>
    </row>
    <row r="353" spans="1:16" ht="14.4" x14ac:dyDescent="0.2">
      <c r="A353" s="60" t="s">
        <v>328</v>
      </c>
      <c r="B353" s="60" t="s">
        <v>329</v>
      </c>
      <c r="C353" s="83" t="str">
        <f t="shared" si="11"/>
        <v>21375103 MUSEO DE ARTE COSTARRICENSE</v>
      </c>
      <c r="D353" s="60" t="s">
        <v>18</v>
      </c>
      <c r="E353" s="60" t="s">
        <v>27</v>
      </c>
      <c r="F353" s="60" t="s">
        <v>28</v>
      </c>
      <c r="G353" s="59">
        <v>4000000</v>
      </c>
      <c r="H353" s="59">
        <v>0</v>
      </c>
      <c r="I353" s="59">
        <v>0</v>
      </c>
      <c r="J353" s="59">
        <v>0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  <c r="P353" s="84">
        <f t="shared" si="12"/>
        <v>0</v>
      </c>
    </row>
    <row r="354" spans="1:16" ht="14.4" x14ac:dyDescent="0.2">
      <c r="A354" s="60" t="s">
        <v>328</v>
      </c>
      <c r="B354" s="60" t="s">
        <v>329</v>
      </c>
      <c r="C354" s="83" t="str">
        <f t="shared" si="11"/>
        <v>21375103 MUSEO DE ARTE COSTARRICENSE</v>
      </c>
      <c r="D354" s="60" t="s">
        <v>18</v>
      </c>
      <c r="E354" s="60" t="s">
        <v>29</v>
      </c>
      <c r="F354" s="60" t="s">
        <v>30</v>
      </c>
      <c r="G354" s="59">
        <v>6800000</v>
      </c>
      <c r="H354" s="59">
        <v>6800000</v>
      </c>
      <c r="I354" s="59">
        <v>6800000</v>
      </c>
      <c r="J354" s="59">
        <v>0</v>
      </c>
      <c r="K354" s="59">
        <v>0</v>
      </c>
      <c r="L354" s="59">
        <v>0</v>
      </c>
      <c r="M354" s="59">
        <v>4241302</v>
      </c>
      <c r="N354" s="59">
        <v>4241302</v>
      </c>
      <c r="O354" s="59">
        <v>2558698</v>
      </c>
      <c r="P354" s="84">
        <f t="shared" si="12"/>
        <v>0.62372088235294121</v>
      </c>
    </row>
    <row r="355" spans="1:16" ht="14.4" x14ac:dyDescent="0.2">
      <c r="A355" s="60" t="s">
        <v>328</v>
      </c>
      <c r="B355" s="60" t="s">
        <v>329</v>
      </c>
      <c r="C355" s="83" t="str">
        <f t="shared" si="11"/>
        <v>21375103 MUSEO DE ARTE COSTARRICENSE</v>
      </c>
      <c r="D355" s="60" t="s">
        <v>18</v>
      </c>
      <c r="E355" s="60" t="s">
        <v>31</v>
      </c>
      <c r="F355" s="60" t="s">
        <v>32</v>
      </c>
      <c r="G355" s="59">
        <v>6800000</v>
      </c>
      <c r="H355" s="59">
        <v>6800000</v>
      </c>
      <c r="I355" s="59">
        <v>6800000</v>
      </c>
      <c r="J355" s="59">
        <v>0</v>
      </c>
      <c r="K355" s="59">
        <v>0</v>
      </c>
      <c r="L355" s="59">
        <v>0</v>
      </c>
      <c r="M355" s="59">
        <v>4241302</v>
      </c>
      <c r="N355" s="59">
        <v>4241302</v>
      </c>
      <c r="O355" s="59">
        <v>2558698</v>
      </c>
      <c r="P355" s="84">
        <f t="shared" si="12"/>
        <v>0.62372088235294121</v>
      </c>
    </row>
    <row r="356" spans="1:16" ht="14.4" x14ac:dyDescent="0.2">
      <c r="A356" s="60" t="s">
        <v>328</v>
      </c>
      <c r="B356" s="60" t="s">
        <v>329</v>
      </c>
      <c r="C356" s="83" t="str">
        <f t="shared" si="11"/>
        <v>21375103 MUSEO DE ARTE COSTARRICENSE</v>
      </c>
      <c r="D356" s="60" t="s">
        <v>18</v>
      </c>
      <c r="E356" s="60" t="s">
        <v>33</v>
      </c>
      <c r="F356" s="60" t="s">
        <v>34</v>
      </c>
      <c r="G356" s="59">
        <v>309698029</v>
      </c>
      <c r="H356" s="59">
        <v>299543911</v>
      </c>
      <c r="I356" s="59">
        <v>299543911</v>
      </c>
      <c r="J356" s="59">
        <v>0</v>
      </c>
      <c r="K356" s="59">
        <v>0</v>
      </c>
      <c r="L356" s="59">
        <v>0</v>
      </c>
      <c r="M356" s="59">
        <v>221075579.16999999</v>
      </c>
      <c r="N356" s="59">
        <v>221075579.16999999</v>
      </c>
      <c r="O356" s="59">
        <v>78468331.829999998</v>
      </c>
      <c r="P356" s="84">
        <f t="shared" si="12"/>
        <v>0.7380406379550809</v>
      </c>
    </row>
    <row r="357" spans="1:16" ht="14.4" x14ac:dyDescent="0.2">
      <c r="A357" s="60" t="s">
        <v>328</v>
      </c>
      <c r="B357" s="60" t="s">
        <v>329</v>
      </c>
      <c r="C357" s="83" t="str">
        <f t="shared" si="11"/>
        <v>21375103 MUSEO DE ARTE COSTARRICENSE</v>
      </c>
      <c r="D357" s="60" t="s">
        <v>18</v>
      </c>
      <c r="E357" s="60" t="s">
        <v>35</v>
      </c>
      <c r="F357" s="60" t="s">
        <v>36</v>
      </c>
      <c r="G357" s="59">
        <v>121200000</v>
      </c>
      <c r="H357" s="59">
        <v>112054305</v>
      </c>
      <c r="I357" s="59">
        <v>112054305</v>
      </c>
      <c r="J357" s="59">
        <v>0</v>
      </c>
      <c r="K357" s="59">
        <v>0</v>
      </c>
      <c r="L357" s="59">
        <v>0</v>
      </c>
      <c r="M357" s="59">
        <v>98355868.859999999</v>
      </c>
      <c r="N357" s="59">
        <v>98355868.859999999</v>
      </c>
      <c r="O357" s="59">
        <v>13698436.140000001</v>
      </c>
      <c r="P357" s="84">
        <f t="shared" si="12"/>
        <v>0.87775180846465473</v>
      </c>
    </row>
    <row r="358" spans="1:16" ht="14.4" x14ac:dyDescent="0.2">
      <c r="A358" s="60" t="s">
        <v>328</v>
      </c>
      <c r="B358" s="60" t="s">
        <v>329</v>
      </c>
      <c r="C358" s="83" t="str">
        <f t="shared" si="11"/>
        <v>21375103 MUSEO DE ARTE COSTARRICENSE</v>
      </c>
      <c r="D358" s="60" t="s">
        <v>18</v>
      </c>
      <c r="E358" s="60" t="s">
        <v>37</v>
      </c>
      <c r="F358" s="60" t="s">
        <v>38</v>
      </c>
      <c r="G358" s="59">
        <v>63946610</v>
      </c>
      <c r="H358" s="59">
        <v>63946610</v>
      </c>
      <c r="I358" s="59">
        <v>63946610</v>
      </c>
      <c r="J358" s="59">
        <v>0</v>
      </c>
      <c r="K358" s="59">
        <v>0</v>
      </c>
      <c r="L358" s="59">
        <v>0</v>
      </c>
      <c r="M358" s="59">
        <v>55888907.670000002</v>
      </c>
      <c r="N358" s="59">
        <v>55888907.670000002</v>
      </c>
      <c r="O358" s="59">
        <v>8057702.3300000001</v>
      </c>
      <c r="P358" s="84">
        <f t="shared" si="12"/>
        <v>0.87399328392857734</v>
      </c>
    </row>
    <row r="359" spans="1:16" ht="14.4" x14ac:dyDescent="0.2">
      <c r="A359" s="60" t="s">
        <v>328</v>
      </c>
      <c r="B359" s="60" t="s">
        <v>329</v>
      </c>
      <c r="C359" s="83" t="str">
        <f t="shared" si="11"/>
        <v>21375103 MUSEO DE ARTE COSTARRICENSE</v>
      </c>
      <c r="D359" s="60" t="s">
        <v>18</v>
      </c>
      <c r="E359" s="60" t="s">
        <v>39</v>
      </c>
      <c r="F359" s="60" t="s">
        <v>40</v>
      </c>
      <c r="G359" s="59">
        <v>59475720</v>
      </c>
      <c r="H359" s="59">
        <v>57725958</v>
      </c>
      <c r="I359" s="59">
        <v>57725958</v>
      </c>
      <c r="J359" s="59">
        <v>0</v>
      </c>
      <c r="K359" s="59">
        <v>0</v>
      </c>
      <c r="L359" s="59">
        <v>0</v>
      </c>
      <c r="M359" s="59">
        <v>2804494.41</v>
      </c>
      <c r="N359" s="59">
        <v>2804494.41</v>
      </c>
      <c r="O359" s="59">
        <v>54921463.590000004</v>
      </c>
      <c r="P359" s="84">
        <f t="shared" si="12"/>
        <v>4.8582899395104025E-2</v>
      </c>
    </row>
    <row r="360" spans="1:16" ht="14.4" x14ac:dyDescent="0.2">
      <c r="A360" s="60" t="s">
        <v>328</v>
      </c>
      <c r="B360" s="60" t="s">
        <v>329</v>
      </c>
      <c r="C360" s="83" t="str">
        <f t="shared" si="11"/>
        <v>21375103 MUSEO DE ARTE COSTARRICENSE</v>
      </c>
      <c r="D360" s="60" t="s">
        <v>18</v>
      </c>
      <c r="E360" s="60" t="s">
        <v>41</v>
      </c>
      <c r="F360" s="60" t="s">
        <v>42</v>
      </c>
      <c r="G360" s="59">
        <v>48575699</v>
      </c>
      <c r="H360" s="59">
        <v>49317038</v>
      </c>
      <c r="I360" s="59">
        <v>49317038</v>
      </c>
      <c r="J360" s="59">
        <v>0</v>
      </c>
      <c r="K360" s="59">
        <v>0</v>
      </c>
      <c r="L360" s="59">
        <v>0</v>
      </c>
      <c r="M360" s="59">
        <v>48834177.969999999</v>
      </c>
      <c r="N360" s="59">
        <v>48834177.969999999</v>
      </c>
      <c r="O360" s="59">
        <v>482860.03</v>
      </c>
      <c r="P360" s="84">
        <f t="shared" si="12"/>
        <v>0.99020906263673014</v>
      </c>
    </row>
    <row r="361" spans="1:16" ht="14.4" x14ac:dyDescent="0.2">
      <c r="A361" s="60" t="s">
        <v>328</v>
      </c>
      <c r="B361" s="60" t="s">
        <v>329</v>
      </c>
      <c r="C361" s="83" t="str">
        <f t="shared" si="11"/>
        <v>21375103 MUSEO DE ARTE COSTARRICENSE</v>
      </c>
      <c r="D361" s="60" t="s">
        <v>18</v>
      </c>
      <c r="E361" s="60" t="s">
        <v>43</v>
      </c>
      <c r="F361" s="60" t="s">
        <v>44</v>
      </c>
      <c r="G361" s="59">
        <v>16500000</v>
      </c>
      <c r="H361" s="59">
        <v>16500000</v>
      </c>
      <c r="I361" s="59">
        <v>16500000</v>
      </c>
      <c r="J361" s="59">
        <v>0</v>
      </c>
      <c r="K361" s="59">
        <v>0</v>
      </c>
      <c r="L361" s="59">
        <v>0</v>
      </c>
      <c r="M361" s="59">
        <v>15192130.26</v>
      </c>
      <c r="N361" s="59">
        <v>15192130.26</v>
      </c>
      <c r="O361" s="59">
        <v>1307869.74</v>
      </c>
      <c r="P361" s="84">
        <f t="shared" si="12"/>
        <v>0.92073516727272731</v>
      </c>
    </row>
    <row r="362" spans="1:16" ht="14.4" x14ac:dyDescent="0.2">
      <c r="A362" s="60" t="s">
        <v>328</v>
      </c>
      <c r="B362" s="60" t="s">
        <v>329</v>
      </c>
      <c r="C362" s="83" t="str">
        <f t="shared" si="11"/>
        <v>21375103 MUSEO DE ARTE COSTARRICENSE</v>
      </c>
      <c r="D362" s="60" t="s">
        <v>18</v>
      </c>
      <c r="E362" s="60" t="s">
        <v>45</v>
      </c>
      <c r="F362" s="60" t="s">
        <v>46</v>
      </c>
      <c r="G362" s="59">
        <v>71012815</v>
      </c>
      <c r="H362" s="59">
        <v>68105416</v>
      </c>
      <c r="I362" s="59">
        <v>68105416</v>
      </c>
      <c r="J362" s="59">
        <v>0</v>
      </c>
      <c r="K362" s="59">
        <v>0</v>
      </c>
      <c r="L362" s="59">
        <v>0</v>
      </c>
      <c r="M362" s="59">
        <v>60483233</v>
      </c>
      <c r="N362" s="59">
        <v>55809150</v>
      </c>
      <c r="O362" s="59">
        <v>7622183</v>
      </c>
      <c r="P362" s="84">
        <f t="shared" si="12"/>
        <v>0.88808257187651563</v>
      </c>
    </row>
    <row r="363" spans="1:16" ht="14.4" x14ac:dyDescent="0.2">
      <c r="A363" s="60" t="s">
        <v>328</v>
      </c>
      <c r="B363" s="60" t="s">
        <v>329</v>
      </c>
      <c r="C363" s="83" t="str">
        <f t="shared" si="11"/>
        <v>21375103 MUSEO DE ARTE COSTARRICENSE</v>
      </c>
      <c r="D363" s="60" t="s">
        <v>18</v>
      </c>
      <c r="E363" s="60" t="s">
        <v>330</v>
      </c>
      <c r="F363" s="60" t="s">
        <v>48</v>
      </c>
      <c r="G363" s="59">
        <v>67371132</v>
      </c>
      <c r="H363" s="59">
        <v>64612831</v>
      </c>
      <c r="I363" s="59">
        <v>64612831</v>
      </c>
      <c r="J363" s="59">
        <v>0</v>
      </c>
      <c r="K363" s="59">
        <v>0</v>
      </c>
      <c r="L363" s="59">
        <v>0</v>
      </c>
      <c r="M363" s="59">
        <v>57391574</v>
      </c>
      <c r="N363" s="59">
        <v>52957139</v>
      </c>
      <c r="O363" s="59">
        <v>7221257</v>
      </c>
      <c r="P363" s="84">
        <f t="shared" si="12"/>
        <v>0.88823803433098292</v>
      </c>
    </row>
    <row r="364" spans="1:16" ht="14.4" x14ac:dyDescent="0.2">
      <c r="A364" s="60" t="s">
        <v>328</v>
      </c>
      <c r="B364" s="60" t="s">
        <v>329</v>
      </c>
      <c r="C364" s="83" t="str">
        <f t="shared" si="11"/>
        <v>21375103 MUSEO DE ARTE COSTARRICENSE</v>
      </c>
      <c r="D364" s="60" t="s">
        <v>18</v>
      </c>
      <c r="E364" s="60" t="s">
        <v>331</v>
      </c>
      <c r="F364" s="60" t="s">
        <v>50</v>
      </c>
      <c r="G364" s="59">
        <v>3641683</v>
      </c>
      <c r="H364" s="59">
        <v>3492585</v>
      </c>
      <c r="I364" s="59">
        <v>3492585</v>
      </c>
      <c r="J364" s="59">
        <v>0</v>
      </c>
      <c r="K364" s="59">
        <v>0</v>
      </c>
      <c r="L364" s="59">
        <v>0</v>
      </c>
      <c r="M364" s="59">
        <v>3091659</v>
      </c>
      <c r="N364" s="59">
        <v>2852011</v>
      </c>
      <c r="O364" s="59">
        <v>400926</v>
      </c>
      <c r="P364" s="84">
        <f t="shared" si="12"/>
        <v>0.88520651609051748</v>
      </c>
    </row>
    <row r="365" spans="1:16" ht="14.4" x14ac:dyDescent="0.2">
      <c r="A365" s="60" t="s">
        <v>328</v>
      </c>
      <c r="B365" s="60" t="s">
        <v>329</v>
      </c>
      <c r="C365" s="83" t="str">
        <f t="shared" si="11"/>
        <v>21375103 MUSEO DE ARTE COSTARRICENSE</v>
      </c>
      <c r="D365" s="60" t="s">
        <v>18</v>
      </c>
      <c r="E365" s="60" t="s">
        <v>51</v>
      </c>
      <c r="F365" s="60" t="s">
        <v>52</v>
      </c>
      <c r="G365" s="59">
        <v>82250988</v>
      </c>
      <c r="H365" s="59">
        <v>79292896</v>
      </c>
      <c r="I365" s="59">
        <v>79292896</v>
      </c>
      <c r="J365" s="59">
        <v>0</v>
      </c>
      <c r="K365" s="59">
        <v>0</v>
      </c>
      <c r="L365" s="59">
        <v>0</v>
      </c>
      <c r="M365" s="59">
        <v>69158355.709999993</v>
      </c>
      <c r="N365" s="59">
        <v>64403748.710000001</v>
      </c>
      <c r="O365" s="59">
        <v>10134540.289999999</v>
      </c>
      <c r="P365" s="84">
        <f t="shared" si="12"/>
        <v>0.87218854649980238</v>
      </c>
    </row>
    <row r="366" spans="1:16" ht="14.4" x14ac:dyDescent="0.2">
      <c r="A366" s="60" t="s">
        <v>328</v>
      </c>
      <c r="B366" s="60" t="s">
        <v>329</v>
      </c>
      <c r="C366" s="83" t="str">
        <f t="shared" si="11"/>
        <v>21375103 MUSEO DE ARTE COSTARRICENSE</v>
      </c>
      <c r="D366" s="60" t="s">
        <v>18</v>
      </c>
      <c r="E366" s="60" t="s">
        <v>332</v>
      </c>
      <c r="F366" s="60" t="s">
        <v>54</v>
      </c>
      <c r="G366" s="59">
        <v>39475842</v>
      </c>
      <c r="H366" s="59">
        <v>37859627</v>
      </c>
      <c r="I366" s="59">
        <v>37859627</v>
      </c>
      <c r="J366" s="59">
        <v>0</v>
      </c>
      <c r="K366" s="59">
        <v>0</v>
      </c>
      <c r="L366" s="59">
        <v>0</v>
      </c>
      <c r="M366" s="59">
        <v>33590748</v>
      </c>
      <c r="N366" s="59">
        <v>30992968</v>
      </c>
      <c r="O366" s="59">
        <v>4268879</v>
      </c>
      <c r="P366" s="84">
        <f t="shared" si="12"/>
        <v>0.88724455737506347</v>
      </c>
    </row>
    <row r="367" spans="1:16" ht="14.4" x14ac:dyDescent="0.2">
      <c r="A367" s="60" t="s">
        <v>328</v>
      </c>
      <c r="B367" s="60" t="s">
        <v>329</v>
      </c>
      <c r="C367" s="83" t="str">
        <f t="shared" si="11"/>
        <v>21375103 MUSEO DE ARTE COSTARRICENSE</v>
      </c>
      <c r="D367" s="60" t="s">
        <v>18</v>
      </c>
      <c r="E367" s="60" t="s">
        <v>333</v>
      </c>
      <c r="F367" s="60" t="s">
        <v>56</v>
      </c>
      <c r="G367" s="59">
        <v>21850097</v>
      </c>
      <c r="H367" s="59">
        <v>20955512</v>
      </c>
      <c r="I367" s="59">
        <v>20955512</v>
      </c>
      <c r="J367" s="59">
        <v>0</v>
      </c>
      <c r="K367" s="59">
        <v>0</v>
      </c>
      <c r="L367" s="59">
        <v>0</v>
      </c>
      <c r="M367" s="59">
        <v>18549990</v>
      </c>
      <c r="N367" s="59">
        <v>17112107</v>
      </c>
      <c r="O367" s="59">
        <v>2405522</v>
      </c>
      <c r="P367" s="84">
        <f t="shared" si="12"/>
        <v>0.8852081495312546</v>
      </c>
    </row>
    <row r="368" spans="1:16" ht="14.4" x14ac:dyDescent="0.2">
      <c r="A368" s="60" t="s">
        <v>328</v>
      </c>
      <c r="B368" s="60" t="s">
        <v>329</v>
      </c>
      <c r="C368" s="83" t="str">
        <f t="shared" si="11"/>
        <v>21375103 MUSEO DE ARTE COSTARRICENSE</v>
      </c>
      <c r="D368" s="60" t="s">
        <v>18</v>
      </c>
      <c r="E368" s="60" t="s">
        <v>334</v>
      </c>
      <c r="F368" s="60" t="s">
        <v>58</v>
      </c>
      <c r="G368" s="59">
        <v>10925049</v>
      </c>
      <c r="H368" s="59">
        <v>10477757</v>
      </c>
      <c r="I368" s="59">
        <v>10477757</v>
      </c>
      <c r="J368" s="59">
        <v>0</v>
      </c>
      <c r="K368" s="59">
        <v>0</v>
      </c>
      <c r="L368" s="59">
        <v>0</v>
      </c>
      <c r="M368" s="59">
        <v>9274981</v>
      </c>
      <c r="N368" s="59">
        <v>8556037</v>
      </c>
      <c r="O368" s="59">
        <v>1202776</v>
      </c>
      <c r="P368" s="84">
        <f t="shared" si="12"/>
        <v>0.88520672888290886</v>
      </c>
    </row>
    <row r="369" spans="1:16" ht="14.4" x14ac:dyDescent="0.2">
      <c r="A369" s="60" t="s">
        <v>328</v>
      </c>
      <c r="B369" s="60" t="s">
        <v>329</v>
      </c>
      <c r="C369" s="83" t="str">
        <f t="shared" si="11"/>
        <v>21375103 MUSEO DE ARTE COSTARRICENSE</v>
      </c>
      <c r="D369" s="60" t="s">
        <v>18</v>
      </c>
      <c r="E369" s="60" t="s">
        <v>335</v>
      </c>
      <c r="F369" s="60" t="s">
        <v>60</v>
      </c>
      <c r="G369" s="59">
        <v>10000000</v>
      </c>
      <c r="H369" s="59">
        <v>10000000</v>
      </c>
      <c r="I369" s="59">
        <v>10000000</v>
      </c>
      <c r="J369" s="59">
        <v>0</v>
      </c>
      <c r="K369" s="59">
        <v>0</v>
      </c>
      <c r="L369" s="59">
        <v>0</v>
      </c>
      <c r="M369" s="59">
        <v>7742636.71</v>
      </c>
      <c r="N369" s="59">
        <v>7742636.71</v>
      </c>
      <c r="O369" s="59">
        <v>2257363.29</v>
      </c>
      <c r="P369" s="84">
        <f t="shared" si="12"/>
        <v>0.77426367100000004</v>
      </c>
    </row>
    <row r="370" spans="1:16" ht="14.4" x14ac:dyDescent="0.2">
      <c r="A370" s="60" t="s">
        <v>328</v>
      </c>
      <c r="B370" s="60" t="s">
        <v>329</v>
      </c>
      <c r="C370" s="83" t="str">
        <f t="shared" si="11"/>
        <v>21375103 MUSEO DE ARTE COSTARRICENSE</v>
      </c>
      <c r="D370" s="60" t="s">
        <v>18</v>
      </c>
      <c r="E370" s="60" t="s">
        <v>61</v>
      </c>
      <c r="F370" s="60" t="s">
        <v>62</v>
      </c>
      <c r="G370" s="59">
        <v>654295484</v>
      </c>
      <c r="H370" s="59">
        <v>643055279</v>
      </c>
      <c r="I370" s="59">
        <v>643055279</v>
      </c>
      <c r="J370" s="59">
        <v>0</v>
      </c>
      <c r="K370" s="59">
        <v>0</v>
      </c>
      <c r="L370" s="59">
        <v>0</v>
      </c>
      <c r="M370" s="59">
        <v>405676501.00999999</v>
      </c>
      <c r="N370" s="59">
        <v>405676501.00999999</v>
      </c>
      <c r="O370" s="59">
        <v>237378777.99000001</v>
      </c>
      <c r="P370" s="84">
        <f t="shared" si="12"/>
        <v>0.63085789707046325</v>
      </c>
    </row>
    <row r="371" spans="1:16" ht="14.4" x14ac:dyDescent="0.2">
      <c r="A371" s="60" t="s">
        <v>328</v>
      </c>
      <c r="B371" s="60" t="s">
        <v>329</v>
      </c>
      <c r="C371" s="83" t="str">
        <f t="shared" si="11"/>
        <v>21375103 MUSEO DE ARTE COSTARRICENSE</v>
      </c>
      <c r="D371" s="60" t="s">
        <v>18</v>
      </c>
      <c r="E371" s="60" t="s">
        <v>63</v>
      </c>
      <c r="F371" s="60" t="s">
        <v>64</v>
      </c>
      <c r="G371" s="59">
        <v>130305712</v>
      </c>
      <c r="H371" s="59">
        <v>130305712</v>
      </c>
      <c r="I371" s="59">
        <v>130305712</v>
      </c>
      <c r="J371" s="59">
        <v>0</v>
      </c>
      <c r="K371" s="59">
        <v>0</v>
      </c>
      <c r="L371" s="59">
        <v>0</v>
      </c>
      <c r="M371" s="59">
        <v>87474880.549999997</v>
      </c>
      <c r="N371" s="59">
        <v>87474880.549999997</v>
      </c>
      <c r="O371" s="59">
        <v>42830831.450000003</v>
      </c>
      <c r="P371" s="84">
        <f t="shared" si="12"/>
        <v>0.67130503496270366</v>
      </c>
    </row>
    <row r="372" spans="1:16" ht="14.4" x14ac:dyDescent="0.2">
      <c r="A372" s="60" t="s">
        <v>328</v>
      </c>
      <c r="B372" s="60" t="s">
        <v>329</v>
      </c>
      <c r="C372" s="83" t="str">
        <f t="shared" si="11"/>
        <v>21375103 MUSEO DE ARTE COSTARRICENSE</v>
      </c>
      <c r="D372" s="60" t="s">
        <v>18</v>
      </c>
      <c r="E372" s="60" t="s">
        <v>283</v>
      </c>
      <c r="F372" s="60" t="s">
        <v>284</v>
      </c>
      <c r="G372" s="59">
        <v>119793578</v>
      </c>
      <c r="H372" s="59">
        <v>119793578</v>
      </c>
      <c r="I372" s="59">
        <v>119793578</v>
      </c>
      <c r="J372" s="59">
        <v>0</v>
      </c>
      <c r="K372" s="59">
        <v>0</v>
      </c>
      <c r="L372" s="59">
        <v>0</v>
      </c>
      <c r="M372" s="59">
        <v>79431361.109999999</v>
      </c>
      <c r="N372" s="59">
        <v>79431361.109999999</v>
      </c>
      <c r="O372" s="59">
        <v>40362216.890000001</v>
      </c>
      <c r="P372" s="84">
        <f t="shared" si="12"/>
        <v>0.66306860881974827</v>
      </c>
    </row>
    <row r="373" spans="1:16" ht="14.4" x14ac:dyDescent="0.2">
      <c r="A373" s="60" t="s">
        <v>328</v>
      </c>
      <c r="B373" s="60" t="s">
        <v>329</v>
      </c>
      <c r="C373" s="83" t="str">
        <f t="shared" si="11"/>
        <v>21375103 MUSEO DE ARTE COSTARRICENSE</v>
      </c>
      <c r="D373" s="60" t="s">
        <v>18</v>
      </c>
      <c r="E373" s="60" t="s">
        <v>65</v>
      </c>
      <c r="F373" s="60" t="s">
        <v>66</v>
      </c>
      <c r="G373" s="59">
        <v>10512134</v>
      </c>
      <c r="H373" s="59">
        <v>10512134</v>
      </c>
      <c r="I373" s="59">
        <v>10512134</v>
      </c>
      <c r="J373" s="59">
        <v>0</v>
      </c>
      <c r="K373" s="59">
        <v>0</v>
      </c>
      <c r="L373" s="59">
        <v>0</v>
      </c>
      <c r="M373" s="59">
        <v>8043519.4400000004</v>
      </c>
      <c r="N373" s="59">
        <v>8043519.4400000004</v>
      </c>
      <c r="O373" s="59">
        <v>2468614.56</v>
      </c>
      <c r="P373" s="84">
        <f t="shared" si="12"/>
        <v>0.76516523096071654</v>
      </c>
    </row>
    <row r="374" spans="1:16" ht="14.4" x14ac:dyDescent="0.2">
      <c r="A374" s="60" t="s">
        <v>328</v>
      </c>
      <c r="B374" s="60" t="s">
        <v>329</v>
      </c>
      <c r="C374" s="83" t="str">
        <f t="shared" si="11"/>
        <v>21375103 MUSEO DE ARTE COSTARRICENSE</v>
      </c>
      <c r="D374" s="60" t="s">
        <v>18</v>
      </c>
      <c r="E374" s="60" t="s">
        <v>71</v>
      </c>
      <c r="F374" s="60" t="s">
        <v>72</v>
      </c>
      <c r="G374" s="59">
        <v>59248335</v>
      </c>
      <c r="H374" s="59">
        <v>53628535</v>
      </c>
      <c r="I374" s="59">
        <v>53628535</v>
      </c>
      <c r="J374" s="59">
        <v>0</v>
      </c>
      <c r="K374" s="59">
        <v>0</v>
      </c>
      <c r="L374" s="59">
        <v>0</v>
      </c>
      <c r="M374" s="59">
        <v>39309826.149999999</v>
      </c>
      <c r="N374" s="59">
        <v>39309826.149999999</v>
      </c>
      <c r="O374" s="59">
        <v>14318708.85</v>
      </c>
      <c r="P374" s="84">
        <f t="shared" si="12"/>
        <v>0.73300205105360416</v>
      </c>
    </row>
    <row r="375" spans="1:16" ht="14.4" x14ac:dyDescent="0.2">
      <c r="A375" s="60" t="s">
        <v>328</v>
      </c>
      <c r="B375" s="60" t="s">
        <v>329</v>
      </c>
      <c r="C375" s="83" t="str">
        <f t="shared" si="11"/>
        <v>21375103 MUSEO DE ARTE COSTARRICENSE</v>
      </c>
      <c r="D375" s="60" t="s">
        <v>18</v>
      </c>
      <c r="E375" s="60" t="s">
        <v>73</v>
      </c>
      <c r="F375" s="60" t="s">
        <v>74</v>
      </c>
      <c r="G375" s="59">
        <v>2496585</v>
      </c>
      <c r="H375" s="59">
        <v>1596585</v>
      </c>
      <c r="I375" s="59">
        <v>1596585</v>
      </c>
      <c r="J375" s="59">
        <v>0</v>
      </c>
      <c r="K375" s="59">
        <v>0</v>
      </c>
      <c r="L375" s="59">
        <v>0</v>
      </c>
      <c r="M375" s="59">
        <v>1160890</v>
      </c>
      <c r="N375" s="59">
        <v>1160890</v>
      </c>
      <c r="O375" s="59">
        <v>435695</v>
      </c>
      <c r="P375" s="84">
        <f t="shared" si="12"/>
        <v>0.72710817150355289</v>
      </c>
    </row>
    <row r="376" spans="1:16" ht="14.4" x14ac:dyDescent="0.2">
      <c r="A376" s="60" t="s">
        <v>328</v>
      </c>
      <c r="B376" s="60" t="s">
        <v>329</v>
      </c>
      <c r="C376" s="83" t="str">
        <f t="shared" si="11"/>
        <v>21375103 MUSEO DE ARTE COSTARRICENSE</v>
      </c>
      <c r="D376" s="60" t="s">
        <v>18</v>
      </c>
      <c r="E376" s="60" t="s">
        <v>75</v>
      </c>
      <c r="F376" s="60" t="s">
        <v>76</v>
      </c>
      <c r="G376" s="59">
        <v>20133750</v>
      </c>
      <c r="H376" s="59">
        <v>18864750</v>
      </c>
      <c r="I376" s="59">
        <v>18864750</v>
      </c>
      <c r="J376" s="59">
        <v>0</v>
      </c>
      <c r="K376" s="59">
        <v>0</v>
      </c>
      <c r="L376" s="59">
        <v>0</v>
      </c>
      <c r="M376" s="59">
        <v>16004775</v>
      </c>
      <c r="N376" s="59">
        <v>16004775</v>
      </c>
      <c r="O376" s="59">
        <v>2859975</v>
      </c>
      <c r="P376" s="84">
        <f t="shared" si="12"/>
        <v>0.84839581759631055</v>
      </c>
    </row>
    <row r="377" spans="1:16" ht="14.4" x14ac:dyDescent="0.2">
      <c r="A377" s="60" t="s">
        <v>328</v>
      </c>
      <c r="B377" s="60" t="s">
        <v>329</v>
      </c>
      <c r="C377" s="83" t="str">
        <f t="shared" si="11"/>
        <v>21375103 MUSEO DE ARTE COSTARRICENSE</v>
      </c>
      <c r="D377" s="60" t="s">
        <v>18</v>
      </c>
      <c r="E377" s="60" t="s">
        <v>77</v>
      </c>
      <c r="F377" s="60" t="s">
        <v>78</v>
      </c>
      <c r="G377" s="59">
        <v>16800</v>
      </c>
      <c r="H377" s="59">
        <v>1592000</v>
      </c>
      <c r="I377" s="59">
        <v>1592000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9">
        <v>1592000</v>
      </c>
      <c r="P377" s="84">
        <f t="shared" si="12"/>
        <v>0</v>
      </c>
    </row>
    <row r="378" spans="1:16" ht="14.4" x14ac:dyDescent="0.2">
      <c r="A378" s="60" t="s">
        <v>328</v>
      </c>
      <c r="B378" s="60" t="s">
        <v>329</v>
      </c>
      <c r="C378" s="83" t="str">
        <f t="shared" si="11"/>
        <v>21375103 MUSEO DE ARTE COSTARRICENSE</v>
      </c>
      <c r="D378" s="60" t="s">
        <v>18</v>
      </c>
      <c r="E378" s="60" t="s">
        <v>79</v>
      </c>
      <c r="F378" s="60" t="s">
        <v>80</v>
      </c>
      <c r="G378" s="59">
        <v>36601200</v>
      </c>
      <c r="H378" s="59">
        <v>31575200</v>
      </c>
      <c r="I378" s="59">
        <v>31575200</v>
      </c>
      <c r="J378" s="59">
        <v>0</v>
      </c>
      <c r="K378" s="59">
        <v>0</v>
      </c>
      <c r="L378" s="59">
        <v>0</v>
      </c>
      <c r="M378" s="59">
        <v>22144161.149999999</v>
      </c>
      <c r="N378" s="59">
        <v>22144161.149999999</v>
      </c>
      <c r="O378" s="59">
        <v>9431038.8499999996</v>
      </c>
      <c r="P378" s="84">
        <f t="shared" si="12"/>
        <v>0.70131499246243878</v>
      </c>
    </row>
    <row r="379" spans="1:16" ht="14.4" x14ac:dyDescent="0.2">
      <c r="A379" s="60" t="s">
        <v>328</v>
      </c>
      <c r="B379" s="60" t="s">
        <v>329</v>
      </c>
      <c r="C379" s="83" t="str">
        <f t="shared" si="11"/>
        <v>21375103 MUSEO DE ARTE COSTARRICENSE</v>
      </c>
      <c r="D379" s="60" t="s">
        <v>18</v>
      </c>
      <c r="E379" s="60" t="s">
        <v>83</v>
      </c>
      <c r="F379" s="60" t="s">
        <v>84</v>
      </c>
      <c r="G379" s="59">
        <v>45611356</v>
      </c>
      <c r="H379" s="59">
        <v>45747356</v>
      </c>
      <c r="I379" s="59">
        <v>45747356</v>
      </c>
      <c r="J379" s="59">
        <v>0</v>
      </c>
      <c r="K379" s="59">
        <v>0</v>
      </c>
      <c r="L379" s="59">
        <v>0</v>
      </c>
      <c r="M379" s="59">
        <v>26521213.469999999</v>
      </c>
      <c r="N379" s="59">
        <v>26521213.469999999</v>
      </c>
      <c r="O379" s="59">
        <v>19226142.530000001</v>
      </c>
      <c r="P379" s="84">
        <f t="shared" si="12"/>
        <v>0.57973215916565757</v>
      </c>
    </row>
    <row r="380" spans="1:16" ht="14.4" x14ac:dyDescent="0.2">
      <c r="A380" s="60" t="s">
        <v>328</v>
      </c>
      <c r="B380" s="60" t="s">
        <v>329</v>
      </c>
      <c r="C380" s="83" t="str">
        <f t="shared" si="11"/>
        <v>21375103 MUSEO DE ARTE COSTARRICENSE</v>
      </c>
      <c r="D380" s="60" t="s">
        <v>18</v>
      </c>
      <c r="E380" s="60" t="s">
        <v>85</v>
      </c>
      <c r="F380" s="60" t="s">
        <v>86</v>
      </c>
      <c r="G380" s="59">
        <v>400000</v>
      </c>
      <c r="H380" s="59">
        <v>536000</v>
      </c>
      <c r="I380" s="59">
        <v>536000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536000</v>
      </c>
      <c r="P380" s="84">
        <f t="shared" si="12"/>
        <v>0</v>
      </c>
    </row>
    <row r="381" spans="1:16" ht="14.4" x14ac:dyDescent="0.2">
      <c r="A381" s="60" t="s">
        <v>328</v>
      </c>
      <c r="B381" s="60" t="s">
        <v>329</v>
      </c>
      <c r="C381" s="83" t="str">
        <f t="shared" si="11"/>
        <v>21375103 MUSEO DE ARTE COSTARRICENSE</v>
      </c>
      <c r="D381" s="60" t="s">
        <v>18</v>
      </c>
      <c r="E381" s="60" t="s">
        <v>87</v>
      </c>
      <c r="F381" s="60" t="s">
        <v>88</v>
      </c>
      <c r="G381" s="59">
        <v>40171356</v>
      </c>
      <c r="H381" s="59">
        <v>40171356</v>
      </c>
      <c r="I381" s="59">
        <v>40171356</v>
      </c>
      <c r="J381" s="59">
        <v>0</v>
      </c>
      <c r="K381" s="59">
        <v>0</v>
      </c>
      <c r="L381" s="59">
        <v>0</v>
      </c>
      <c r="M381" s="59">
        <v>24683426.699999999</v>
      </c>
      <c r="N381" s="59">
        <v>24683426.699999999</v>
      </c>
      <c r="O381" s="59">
        <v>15487929.300000001</v>
      </c>
      <c r="P381" s="84">
        <f t="shared" si="12"/>
        <v>0.61445341053461078</v>
      </c>
    </row>
    <row r="382" spans="1:16" ht="14.4" x14ac:dyDescent="0.2">
      <c r="A382" s="60" t="s">
        <v>328</v>
      </c>
      <c r="B382" s="60" t="s">
        <v>329</v>
      </c>
      <c r="C382" s="83" t="str">
        <f t="shared" si="11"/>
        <v>21375103 MUSEO DE ARTE COSTARRICENSE</v>
      </c>
      <c r="D382" s="60" t="s">
        <v>18</v>
      </c>
      <c r="E382" s="60" t="s">
        <v>89</v>
      </c>
      <c r="F382" s="60" t="s">
        <v>90</v>
      </c>
      <c r="G382" s="59">
        <v>4340000</v>
      </c>
      <c r="H382" s="59">
        <v>4340000</v>
      </c>
      <c r="I382" s="59">
        <v>4340000</v>
      </c>
      <c r="J382" s="59">
        <v>0</v>
      </c>
      <c r="K382" s="59">
        <v>0</v>
      </c>
      <c r="L382" s="59">
        <v>0</v>
      </c>
      <c r="M382" s="59">
        <v>1694961.56</v>
      </c>
      <c r="N382" s="59">
        <v>1694961.56</v>
      </c>
      <c r="O382" s="59">
        <v>2645038.44</v>
      </c>
      <c r="P382" s="84">
        <f t="shared" si="12"/>
        <v>0.39054413824884793</v>
      </c>
    </row>
    <row r="383" spans="1:16" ht="14.4" x14ac:dyDescent="0.2">
      <c r="A383" s="60" t="s">
        <v>328</v>
      </c>
      <c r="B383" s="60" t="s">
        <v>329</v>
      </c>
      <c r="C383" s="83" t="str">
        <f t="shared" si="11"/>
        <v>21375103 MUSEO DE ARTE COSTARRICENSE</v>
      </c>
      <c r="D383" s="60" t="s">
        <v>18</v>
      </c>
      <c r="E383" s="60" t="s">
        <v>91</v>
      </c>
      <c r="F383" s="60" t="s">
        <v>92</v>
      </c>
      <c r="G383" s="59">
        <v>700000</v>
      </c>
      <c r="H383" s="59">
        <v>700000</v>
      </c>
      <c r="I383" s="59">
        <v>700000</v>
      </c>
      <c r="J383" s="59">
        <v>0</v>
      </c>
      <c r="K383" s="59">
        <v>0</v>
      </c>
      <c r="L383" s="59">
        <v>0</v>
      </c>
      <c r="M383" s="59">
        <v>142825.21</v>
      </c>
      <c r="N383" s="59">
        <v>142825.21</v>
      </c>
      <c r="O383" s="59">
        <v>557174.79</v>
      </c>
      <c r="P383" s="84">
        <f t="shared" si="12"/>
        <v>0.20403601428571427</v>
      </c>
    </row>
    <row r="384" spans="1:16" ht="14.4" x14ac:dyDescent="0.2">
      <c r="A384" s="60" t="s">
        <v>328</v>
      </c>
      <c r="B384" s="60" t="s">
        <v>329</v>
      </c>
      <c r="C384" s="83" t="str">
        <f t="shared" si="11"/>
        <v>21375103 MUSEO DE ARTE COSTARRICENSE</v>
      </c>
      <c r="D384" s="60" t="s">
        <v>18</v>
      </c>
      <c r="E384" s="60" t="s">
        <v>93</v>
      </c>
      <c r="F384" s="60" t="s">
        <v>94</v>
      </c>
      <c r="G384" s="59">
        <v>308638820</v>
      </c>
      <c r="H384" s="59">
        <v>304560820</v>
      </c>
      <c r="I384" s="59">
        <v>304560820</v>
      </c>
      <c r="J384" s="59">
        <v>0</v>
      </c>
      <c r="K384" s="59">
        <v>0</v>
      </c>
      <c r="L384" s="59">
        <v>0</v>
      </c>
      <c r="M384" s="59">
        <v>232586786.25</v>
      </c>
      <c r="N384" s="59">
        <v>232586786.25</v>
      </c>
      <c r="O384" s="59">
        <v>71974033.75</v>
      </c>
      <c r="P384" s="84">
        <f t="shared" si="12"/>
        <v>0.76367927512803513</v>
      </c>
    </row>
    <row r="385" spans="1:16" ht="14.4" x14ac:dyDescent="0.2">
      <c r="A385" s="60" t="s">
        <v>328</v>
      </c>
      <c r="B385" s="60" t="s">
        <v>329</v>
      </c>
      <c r="C385" s="83" t="str">
        <f t="shared" si="11"/>
        <v>21375103 MUSEO DE ARTE COSTARRICENSE</v>
      </c>
      <c r="D385" s="60" t="s">
        <v>18</v>
      </c>
      <c r="E385" s="60" t="s">
        <v>95</v>
      </c>
      <c r="F385" s="60" t="s">
        <v>96</v>
      </c>
      <c r="G385" s="59">
        <v>3419359</v>
      </c>
      <c r="H385" s="59">
        <v>3419359</v>
      </c>
      <c r="I385" s="59">
        <v>3419359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9">
        <v>3419359</v>
      </c>
      <c r="P385" s="84">
        <f t="shared" si="12"/>
        <v>0</v>
      </c>
    </row>
    <row r="386" spans="1:16" ht="14.4" x14ac:dyDescent="0.2">
      <c r="A386" s="60" t="s">
        <v>328</v>
      </c>
      <c r="B386" s="60" t="s">
        <v>329</v>
      </c>
      <c r="C386" s="83" t="str">
        <f t="shared" si="11"/>
        <v>21375103 MUSEO DE ARTE COSTARRICENSE</v>
      </c>
      <c r="D386" s="60" t="s">
        <v>18</v>
      </c>
      <c r="E386" s="60" t="s">
        <v>97</v>
      </c>
      <c r="F386" s="60" t="s">
        <v>98</v>
      </c>
      <c r="G386" s="59">
        <v>11919461</v>
      </c>
      <c r="H386" s="59">
        <v>11500461</v>
      </c>
      <c r="I386" s="59">
        <v>11500461</v>
      </c>
      <c r="J386" s="59">
        <v>0</v>
      </c>
      <c r="K386" s="59">
        <v>0</v>
      </c>
      <c r="L386" s="59">
        <v>0</v>
      </c>
      <c r="M386" s="59">
        <v>9585936.9000000004</v>
      </c>
      <c r="N386" s="59">
        <v>9585936.9000000004</v>
      </c>
      <c r="O386" s="59">
        <v>1914524.1</v>
      </c>
      <c r="P386" s="84">
        <f t="shared" si="12"/>
        <v>0.83352631690155732</v>
      </c>
    </row>
    <row r="387" spans="1:16" ht="14.4" x14ac:dyDescent="0.2">
      <c r="A387" s="60" t="s">
        <v>328</v>
      </c>
      <c r="B387" s="60" t="s">
        <v>329</v>
      </c>
      <c r="C387" s="83" t="str">
        <f t="shared" si="11"/>
        <v>21375103 MUSEO DE ARTE COSTARRICENSE</v>
      </c>
      <c r="D387" s="60" t="s">
        <v>18</v>
      </c>
      <c r="E387" s="60" t="s">
        <v>99</v>
      </c>
      <c r="F387" s="60" t="s">
        <v>100</v>
      </c>
      <c r="G387" s="59">
        <v>240000000</v>
      </c>
      <c r="H387" s="59">
        <v>236650000</v>
      </c>
      <c r="I387" s="59">
        <v>236650000</v>
      </c>
      <c r="J387" s="59">
        <v>0</v>
      </c>
      <c r="K387" s="59">
        <v>0</v>
      </c>
      <c r="L387" s="59">
        <v>0</v>
      </c>
      <c r="M387" s="59">
        <v>195485930.16999999</v>
      </c>
      <c r="N387" s="59">
        <v>195485930.16999999</v>
      </c>
      <c r="O387" s="59">
        <v>41164069.829999998</v>
      </c>
      <c r="P387" s="84">
        <f t="shared" si="12"/>
        <v>0.82605506093386849</v>
      </c>
    </row>
    <row r="388" spans="1:16" ht="14.4" x14ac:dyDescent="0.2">
      <c r="A388" s="60" t="s">
        <v>328</v>
      </c>
      <c r="B388" s="60" t="s">
        <v>329</v>
      </c>
      <c r="C388" s="83" t="str">
        <f t="shared" si="11"/>
        <v>21375103 MUSEO DE ARTE COSTARRICENSE</v>
      </c>
      <c r="D388" s="60" t="s">
        <v>18</v>
      </c>
      <c r="E388" s="60" t="s">
        <v>101</v>
      </c>
      <c r="F388" s="60" t="s">
        <v>102</v>
      </c>
      <c r="G388" s="59">
        <v>53300000</v>
      </c>
      <c r="H388" s="59">
        <v>52991000</v>
      </c>
      <c r="I388" s="59">
        <v>52991000</v>
      </c>
      <c r="J388" s="59">
        <v>0</v>
      </c>
      <c r="K388" s="59">
        <v>0</v>
      </c>
      <c r="L388" s="59">
        <v>0</v>
      </c>
      <c r="M388" s="59">
        <v>27514919.18</v>
      </c>
      <c r="N388" s="59">
        <v>27514919.18</v>
      </c>
      <c r="O388" s="59">
        <v>25476080.82</v>
      </c>
      <c r="P388" s="84">
        <f t="shared" si="12"/>
        <v>0.51923759091166422</v>
      </c>
    </row>
    <row r="389" spans="1:16" ht="14.4" x14ac:dyDescent="0.2">
      <c r="A389" s="60" t="s">
        <v>328</v>
      </c>
      <c r="B389" s="60" t="s">
        <v>329</v>
      </c>
      <c r="C389" s="83" t="str">
        <f t="shared" si="11"/>
        <v>21375103 MUSEO DE ARTE COSTARRICENSE</v>
      </c>
      <c r="D389" s="60" t="s">
        <v>18</v>
      </c>
      <c r="E389" s="60" t="s">
        <v>103</v>
      </c>
      <c r="F389" s="60" t="s">
        <v>104</v>
      </c>
      <c r="G389" s="59">
        <v>3000000</v>
      </c>
      <c r="H389" s="59">
        <v>2900000</v>
      </c>
      <c r="I389" s="59">
        <v>2900000</v>
      </c>
      <c r="J389" s="59">
        <v>0</v>
      </c>
      <c r="K389" s="59">
        <v>0</v>
      </c>
      <c r="L389" s="59">
        <v>0</v>
      </c>
      <c r="M389" s="59">
        <v>2404440</v>
      </c>
      <c r="N389" s="59">
        <v>2404440</v>
      </c>
      <c r="O389" s="59">
        <v>495560</v>
      </c>
      <c r="P389" s="84">
        <f t="shared" si="12"/>
        <v>0.82911724137931031</v>
      </c>
    </row>
    <row r="390" spans="1:16" ht="14.4" x14ac:dyDescent="0.2">
      <c r="A390" s="60" t="s">
        <v>328</v>
      </c>
      <c r="B390" s="60" t="s">
        <v>329</v>
      </c>
      <c r="C390" s="83" t="str">
        <f t="shared" si="11"/>
        <v>21375103 MUSEO DE ARTE COSTARRICENSE</v>
      </c>
      <c r="D390" s="60" t="s">
        <v>18</v>
      </c>
      <c r="E390" s="60" t="s">
        <v>105</v>
      </c>
      <c r="F390" s="60" t="s">
        <v>106</v>
      </c>
      <c r="G390" s="59">
        <v>200000</v>
      </c>
      <c r="H390" s="59">
        <v>100000</v>
      </c>
      <c r="I390" s="59">
        <v>100000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100000</v>
      </c>
      <c r="P390" s="84">
        <f t="shared" si="12"/>
        <v>0</v>
      </c>
    </row>
    <row r="391" spans="1:16" ht="14.4" x14ac:dyDescent="0.2">
      <c r="A391" s="60" t="s">
        <v>328</v>
      </c>
      <c r="B391" s="60" t="s">
        <v>329</v>
      </c>
      <c r="C391" s="83" t="str">
        <f t="shared" ref="C391:C454" si="13">+CONCATENATE(A391," ",B391)</f>
        <v>21375103 MUSEO DE ARTE COSTARRICENSE</v>
      </c>
      <c r="D391" s="60" t="s">
        <v>18</v>
      </c>
      <c r="E391" s="60" t="s">
        <v>107</v>
      </c>
      <c r="F391" s="60" t="s">
        <v>108</v>
      </c>
      <c r="G391" s="59">
        <v>2800000</v>
      </c>
      <c r="H391" s="59">
        <v>2800000</v>
      </c>
      <c r="I391" s="59">
        <v>2800000</v>
      </c>
      <c r="J391" s="59">
        <v>0</v>
      </c>
      <c r="K391" s="59">
        <v>0</v>
      </c>
      <c r="L391" s="59">
        <v>0</v>
      </c>
      <c r="M391" s="59">
        <v>2404440</v>
      </c>
      <c r="N391" s="59">
        <v>2404440</v>
      </c>
      <c r="O391" s="59">
        <v>395560</v>
      </c>
      <c r="P391" s="84">
        <f t="shared" ref="P391:P454" si="14">+IFERROR(M391/H391,0)</f>
        <v>0.8587285714285714</v>
      </c>
    </row>
    <row r="392" spans="1:16" ht="14.4" x14ac:dyDescent="0.2">
      <c r="A392" s="60" t="s">
        <v>328</v>
      </c>
      <c r="B392" s="60" t="s">
        <v>329</v>
      </c>
      <c r="C392" s="83" t="str">
        <f t="shared" si="13"/>
        <v>21375103 MUSEO DE ARTE COSTARRICENSE</v>
      </c>
      <c r="D392" s="60" t="s">
        <v>18</v>
      </c>
      <c r="E392" s="60" t="s">
        <v>109</v>
      </c>
      <c r="F392" s="60" t="s">
        <v>110</v>
      </c>
      <c r="G392" s="59">
        <v>70000000</v>
      </c>
      <c r="H392" s="59">
        <v>70000000</v>
      </c>
      <c r="I392" s="59">
        <v>70000000</v>
      </c>
      <c r="J392" s="59">
        <v>0</v>
      </c>
      <c r="K392" s="59">
        <v>0</v>
      </c>
      <c r="L392" s="59">
        <v>0</v>
      </c>
      <c r="M392" s="59">
        <v>0</v>
      </c>
      <c r="N392" s="59">
        <v>0</v>
      </c>
      <c r="O392" s="59">
        <v>70000000</v>
      </c>
      <c r="P392" s="84">
        <f t="shared" si="14"/>
        <v>0</v>
      </c>
    </row>
    <row r="393" spans="1:16" ht="14.4" x14ac:dyDescent="0.2">
      <c r="A393" s="60" t="s">
        <v>328</v>
      </c>
      <c r="B393" s="60" t="s">
        <v>329</v>
      </c>
      <c r="C393" s="83" t="str">
        <f t="shared" si="13"/>
        <v>21375103 MUSEO DE ARTE COSTARRICENSE</v>
      </c>
      <c r="D393" s="60" t="s">
        <v>18</v>
      </c>
      <c r="E393" s="60" t="s">
        <v>111</v>
      </c>
      <c r="F393" s="60" t="s">
        <v>112</v>
      </c>
      <c r="G393" s="59">
        <v>70000000</v>
      </c>
      <c r="H393" s="59">
        <v>70000000</v>
      </c>
      <c r="I393" s="59">
        <v>70000000</v>
      </c>
      <c r="J393" s="59">
        <v>0</v>
      </c>
      <c r="K393" s="59">
        <v>0</v>
      </c>
      <c r="L393" s="59">
        <v>0</v>
      </c>
      <c r="M393" s="59">
        <v>0</v>
      </c>
      <c r="N393" s="59">
        <v>0</v>
      </c>
      <c r="O393" s="59">
        <v>70000000</v>
      </c>
      <c r="P393" s="84">
        <f t="shared" si="14"/>
        <v>0</v>
      </c>
    </row>
    <row r="394" spans="1:16" ht="14.4" x14ac:dyDescent="0.2">
      <c r="A394" s="60" t="s">
        <v>328</v>
      </c>
      <c r="B394" s="60" t="s">
        <v>329</v>
      </c>
      <c r="C394" s="83" t="str">
        <f t="shared" si="13"/>
        <v>21375103 MUSEO DE ARTE COSTARRICENSE</v>
      </c>
      <c r="D394" s="60" t="s">
        <v>18</v>
      </c>
      <c r="E394" s="60" t="s">
        <v>113</v>
      </c>
      <c r="F394" s="60" t="s">
        <v>114</v>
      </c>
      <c r="G394" s="59">
        <v>100000</v>
      </c>
      <c r="H394" s="59">
        <v>0</v>
      </c>
      <c r="I394" s="59">
        <v>0</v>
      </c>
      <c r="J394" s="59">
        <v>0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  <c r="P394" s="84">
        <f t="shared" si="14"/>
        <v>0</v>
      </c>
    </row>
    <row r="395" spans="1:16" ht="14.4" x14ac:dyDescent="0.2">
      <c r="A395" s="60" t="s">
        <v>328</v>
      </c>
      <c r="B395" s="60" t="s">
        <v>329</v>
      </c>
      <c r="C395" s="83" t="str">
        <f t="shared" si="13"/>
        <v>21375103 MUSEO DE ARTE COSTARRICENSE</v>
      </c>
      <c r="D395" s="60" t="s">
        <v>18</v>
      </c>
      <c r="E395" s="60" t="s">
        <v>119</v>
      </c>
      <c r="F395" s="60" t="s">
        <v>120</v>
      </c>
      <c r="G395" s="59">
        <v>100000</v>
      </c>
      <c r="H395" s="59">
        <v>0</v>
      </c>
      <c r="I395" s="59">
        <v>0</v>
      </c>
      <c r="J395" s="59">
        <v>0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  <c r="P395" s="84">
        <f t="shared" si="14"/>
        <v>0</v>
      </c>
    </row>
    <row r="396" spans="1:16" ht="14.4" x14ac:dyDescent="0.2">
      <c r="A396" s="60" t="s">
        <v>328</v>
      </c>
      <c r="B396" s="60" t="s">
        <v>329</v>
      </c>
      <c r="C396" s="83" t="str">
        <f t="shared" si="13"/>
        <v>21375103 MUSEO DE ARTE COSTARRICENSE</v>
      </c>
      <c r="D396" s="60" t="s">
        <v>18</v>
      </c>
      <c r="E396" s="60" t="s">
        <v>121</v>
      </c>
      <c r="F396" s="60" t="s">
        <v>122</v>
      </c>
      <c r="G396" s="59">
        <v>36871261</v>
      </c>
      <c r="H396" s="59">
        <v>35492856</v>
      </c>
      <c r="I396" s="59">
        <v>35492856</v>
      </c>
      <c r="J396" s="59">
        <v>0</v>
      </c>
      <c r="K396" s="59">
        <v>0</v>
      </c>
      <c r="L396" s="59">
        <v>0</v>
      </c>
      <c r="M396" s="59">
        <v>17368913.390000001</v>
      </c>
      <c r="N396" s="59">
        <v>17368913.390000001</v>
      </c>
      <c r="O396" s="59">
        <v>18123942.609999999</v>
      </c>
      <c r="P396" s="84">
        <f t="shared" si="14"/>
        <v>0.48936364517975112</v>
      </c>
    </row>
    <row r="397" spans="1:16" ht="14.4" x14ac:dyDescent="0.2">
      <c r="A397" s="60" t="s">
        <v>328</v>
      </c>
      <c r="B397" s="60" t="s">
        <v>329</v>
      </c>
      <c r="C397" s="83" t="str">
        <f t="shared" si="13"/>
        <v>21375103 MUSEO DE ARTE COSTARRICENSE</v>
      </c>
      <c r="D397" s="60" t="s">
        <v>18</v>
      </c>
      <c r="E397" s="60" t="s">
        <v>123</v>
      </c>
      <c r="F397" s="60" t="s">
        <v>124</v>
      </c>
      <c r="G397" s="59">
        <v>16432401</v>
      </c>
      <c r="H397" s="59">
        <v>16432401</v>
      </c>
      <c r="I397" s="59">
        <v>16432401</v>
      </c>
      <c r="J397" s="59">
        <v>0</v>
      </c>
      <c r="K397" s="59">
        <v>0</v>
      </c>
      <c r="L397" s="59">
        <v>0</v>
      </c>
      <c r="M397" s="59">
        <v>1406850</v>
      </c>
      <c r="N397" s="59">
        <v>1406850</v>
      </c>
      <c r="O397" s="59">
        <v>15025551</v>
      </c>
      <c r="P397" s="84">
        <f t="shared" si="14"/>
        <v>8.5614390739369134E-2</v>
      </c>
    </row>
    <row r="398" spans="1:16" ht="14.4" x14ac:dyDescent="0.2">
      <c r="A398" s="60" t="s">
        <v>328</v>
      </c>
      <c r="B398" s="60" t="s">
        <v>329</v>
      </c>
      <c r="C398" s="83" t="str">
        <f t="shared" si="13"/>
        <v>21375103 MUSEO DE ARTE COSTARRICENSE</v>
      </c>
      <c r="D398" s="60" t="s">
        <v>18</v>
      </c>
      <c r="E398" s="60" t="s">
        <v>125</v>
      </c>
      <c r="F398" s="60" t="s">
        <v>126</v>
      </c>
      <c r="G398" s="59">
        <v>2109000</v>
      </c>
      <c r="H398" s="59">
        <v>2109000</v>
      </c>
      <c r="I398" s="59">
        <v>2109000</v>
      </c>
      <c r="J398" s="59">
        <v>0</v>
      </c>
      <c r="K398" s="59">
        <v>0</v>
      </c>
      <c r="L398" s="59">
        <v>0</v>
      </c>
      <c r="M398" s="59">
        <v>2027220</v>
      </c>
      <c r="N398" s="59">
        <v>2027220</v>
      </c>
      <c r="O398" s="59">
        <v>81780</v>
      </c>
      <c r="P398" s="84">
        <f t="shared" si="14"/>
        <v>0.96122332859174964</v>
      </c>
    </row>
    <row r="399" spans="1:16" ht="14.4" x14ac:dyDescent="0.2">
      <c r="A399" s="60" t="s">
        <v>328</v>
      </c>
      <c r="B399" s="60" t="s">
        <v>329</v>
      </c>
      <c r="C399" s="83" t="str">
        <f t="shared" si="13"/>
        <v>21375103 MUSEO DE ARTE COSTARRICENSE</v>
      </c>
      <c r="D399" s="60" t="s">
        <v>18</v>
      </c>
      <c r="E399" s="60" t="s">
        <v>127</v>
      </c>
      <c r="F399" s="60" t="s">
        <v>128</v>
      </c>
      <c r="G399" s="59">
        <v>707471</v>
      </c>
      <c r="H399" s="59">
        <v>707471</v>
      </c>
      <c r="I399" s="59">
        <v>707471</v>
      </c>
      <c r="J399" s="59">
        <v>0</v>
      </c>
      <c r="K399" s="59">
        <v>0</v>
      </c>
      <c r="L399" s="59">
        <v>0</v>
      </c>
      <c r="M399" s="59">
        <v>680260</v>
      </c>
      <c r="N399" s="59">
        <v>680260</v>
      </c>
      <c r="O399" s="59">
        <v>27211</v>
      </c>
      <c r="P399" s="84">
        <f t="shared" si="14"/>
        <v>0.96153764606605785</v>
      </c>
    </row>
    <row r="400" spans="1:16" ht="14.4" x14ac:dyDescent="0.2">
      <c r="A400" s="60" t="s">
        <v>328</v>
      </c>
      <c r="B400" s="60" t="s">
        <v>329</v>
      </c>
      <c r="C400" s="83" t="str">
        <f t="shared" si="13"/>
        <v>21375103 MUSEO DE ARTE COSTARRICENSE</v>
      </c>
      <c r="D400" s="60" t="s">
        <v>18</v>
      </c>
      <c r="E400" s="60" t="s">
        <v>129</v>
      </c>
      <c r="F400" s="60" t="s">
        <v>130</v>
      </c>
      <c r="G400" s="59">
        <v>1500000</v>
      </c>
      <c r="H400" s="59">
        <v>1000000</v>
      </c>
      <c r="I400" s="59">
        <v>1000000</v>
      </c>
      <c r="J400" s="59">
        <v>0</v>
      </c>
      <c r="K400" s="59">
        <v>0</v>
      </c>
      <c r="L400" s="59">
        <v>0</v>
      </c>
      <c r="M400" s="59">
        <v>41000</v>
      </c>
      <c r="N400" s="59">
        <v>41000</v>
      </c>
      <c r="O400" s="59">
        <v>959000</v>
      </c>
      <c r="P400" s="84">
        <f t="shared" si="14"/>
        <v>4.1000000000000002E-2</v>
      </c>
    </row>
    <row r="401" spans="1:16" ht="14.4" x14ac:dyDescent="0.2">
      <c r="A401" s="60" t="s">
        <v>328</v>
      </c>
      <c r="B401" s="60" t="s">
        <v>329</v>
      </c>
      <c r="C401" s="83" t="str">
        <f t="shared" si="13"/>
        <v>21375103 MUSEO DE ARTE COSTARRICENSE</v>
      </c>
      <c r="D401" s="60" t="s">
        <v>18</v>
      </c>
      <c r="E401" s="60" t="s">
        <v>133</v>
      </c>
      <c r="F401" s="60" t="s">
        <v>134</v>
      </c>
      <c r="G401" s="59">
        <v>1148000</v>
      </c>
      <c r="H401" s="59">
        <v>820000</v>
      </c>
      <c r="I401" s="59">
        <v>820000</v>
      </c>
      <c r="J401" s="59">
        <v>0</v>
      </c>
      <c r="K401" s="59">
        <v>0</v>
      </c>
      <c r="L401" s="59">
        <v>0</v>
      </c>
      <c r="M401" s="59">
        <v>0</v>
      </c>
      <c r="N401" s="59">
        <v>0</v>
      </c>
      <c r="O401" s="59">
        <v>820000</v>
      </c>
      <c r="P401" s="84">
        <f t="shared" si="14"/>
        <v>0</v>
      </c>
    </row>
    <row r="402" spans="1:16" ht="14.4" x14ac:dyDescent="0.2">
      <c r="A402" s="60" t="s">
        <v>328</v>
      </c>
      <c r="B402" s="60" t="s">
        <v>329</v>
      </c>
      <c r="C402" s="83" t="str">
        <f t="shared" si="13"/>
        <v>21375103 MUSEO DE ARTE COSTARRICENSE</v>
      </c>
      <c r="D402" s="60" t="s">
        <v>18</v>
      </c>
      <c r="E402" s="60" t="s">
        <v>135</v>
      </c>
      <c r="F402" s="60" t="s">
        <v>136</v>
      </c>
      <c r="G402" s="59">
        <v>14850405</v>
      </c>
      <c r="H402" s="59">
        <v>14300000</v>
      </c>
      <c r="I402" s="59">
        <v>14300000</v>
      </c>
      <c r="J402" s="59">
        <v>0</v>
      </c>
      <c r="K402" s="59">
        <v>0</v>
      </c>
      <c r="L402" s="59">
        <v>0</v>
      </c>
      <c r="M402" s="59">
        <v>13094368.390000001</v>
      </c>
      <c r="N402" s="59">
        <v>13094368.390000001</v>
      </c>
      <c r="O402" s="59">
        <v>1205631.6100000001</v>
      </c>
      <c r="P402" s="84">
        <f t="shared" si="14"/>
        <v>0.91569009720279726</v>
      </c>
    </row>
    <row r="403" spans="1:16" ht="14.4" x14ac:dyDescent="0.2">
      <c r="A403" s="60" t="s">
        <v>328</v>
      </c>
      <c r="B403" s="60" t="s">
        <v>329</v>
      </c>
      <c r="C403" s="83" t="str">
        <f t="shared" si="13"/>
        <v>21375103 MUSEO DE ARTE COSTARRICENSE</v>
      </c>
      <c r="D403" s="60" t="s">
        <v>18</v>
      </c>
      <c r="E403" s="60" t="s">
        <v>137</v>
      </c>
      <c r="F403" s="60" t="s">
        <v>138</v>
      </c>
      <c r="G403" s="59">
        <v>123984</v>
      </c>
      <c r="H403" s="59">
        <v>123984</v>
      </c>
      <c r="I403" s="59">
        <v>123984</v>
      </c>
      <c r="J403" s="59">
        <v>0</v>
      </c>
      <c r="K403" s="59">
        <v>0</v>
      </c>
      <c r="L403" s="59">
        <v>0</v>
      </c>
      <c r="M403" s="59">
        <v>119215</v>
      </c>
      <c r="N403" s="59">
        <v>119215</v>
      </c>
      <c r="O403" s="59">
        <v>4769</v>
      </c>
      <c r="P403" s="84">
        <f t="shared" si="14"/>
        <v>0.96153535940121304</v>
      </c>
    </row>
    <row r="404" spans="1:16" ht="14.4" x14ac:dyDescent="0.2">
      <c r="A404" s="60" t="s">
        <v>328</v>
      </c>
      <c r="B404" s="60" t="s">
        <v>329</v>
      </c>
      <c r="C404" s="83" t="str">
        <f t="shared" si="13"/>
        <v>21375103 MUSEO DE ARTE COSTARRICENSE</v>
      </c>
      <c r="D404" s="60" t="s">
        <v>18</v>
      </c>
      <c r="E404" s="60" t="s">
        <v>139</v>
      </c>
      <c r="F404" s="60" t="s">
        <v>140</v>
      </c>
      <c r="G404" s="59">
        <v>210000</v>
      </c>
      <c r="H404" s="59">
        <v>110000</v>
      </c>
      <c r="I404" s="59">
        <v>110000</v>
      </c>
      <c r="J404" s="59">
        <v>0</v>
      </c>
      <c r="K404" s="59">
        <v>0</v>
      </c>
      <c r="L404" s="59">
        <v>0</v>
      </c>
      <c r="M404" s="59">
        <v>10441.200000000001</v>
      </c>
      <c r="N404" s="59">
        <v>10441.200000000001</v>
      </c>
      <c r="O404" s="59">
        <v>99558.8</v>
      </c>
      <c r="P404" s="84">
        <f t="shared" si="14"/>
        <v>9.4920000000000004E-2</v>
      </c>
    </row>
    <row r="405" spans="1:16" ht="14.4" x14ac:dyDescent="0.2">
      <c r="A405" s="60" t="s">
        <v>328</v>
      </c>
      <c r="B405" s="60" t="s">
        <v>329</v>
      </c>
      <c r="C405" s="83" t="str">
        <f t="shared" si="13"/>
        <v>21375103 MUSEO DE ARTE COSTARRICENSE</v>
      </c>
      <c r="D405" s="60" t="s">
        <v>18</v>
      </c>
      <c r="E405" s="60" t="s">
        <v>143</v>
      </c>
      <c r="F405" s="60" t="s">
        <v>144</v>
      </c>
      <c r="G405" s="59">
        <v>210000</v>
      </c>
      <c r="H405" s="59">
        <v>110000</v>
      </c>
      <c r="I405" s="59">
        <v>110000</v>
      </c>
      <c r="J405" s="59">
        <v>0</v>
      </c>
      <c r="K405" s="59">
        <v>0</v>
      </c>
      <c r="L405" s="59">
        <v>0</v>
      </c>
      <c r="M405" s="59">
        <v>10441.200000000001</v>
      </c>
      <c r="N405" s="59">
        <v>10441.200000000001</v>
      </c>
      <c r="O405" s="59">
        <v>99558.8</v>
      </c>
      <c r="P405" s="84">
        <f t="shared" si="14"/>
        <v>9.4920000000000004E-2</v>
      </c>
    </row>
    <row r="406" spans="1:16" ht="14.4" x14ac:dyDescent="0.2">
      <c r="A406" s="60" t="s">
        <v>328</v>
      </c>
      <c r="B406" s="60" t="s">
        <v>329</v>
      </c>
      <c r="C406" s="83" t="str">
        <f t="shared" si="13"/>
        <v>21375103 MUSEO DE ARTE COSTARRICENSE</v>
      </c>
      <c r="D406" s="60" t="s">
        <v>18</v>
      </c>
      <c r="E406" s="60" t="s">
        <v>145</v>
      </c>
      <c r="F406" s="60" t="s">
        <v>146</v>
      </c>
      <c r="G406" s="59">
        <v>310000</v>
      </c>
      <c r="H406" s="59">
        <v>310000</v>
      </c>
      <c r="I406" s="59">
        <v>310000</v>
      </c>
      <c r="J406" s="59">
        <v>0</v>
      </c>
      <c r="K406" s="59">
        <v>0</v>
      </c>
      <c r="L406" s="59">
        <v>0</v>
      </c>
      <c r="M406" s="59">
        <v>0</v>
      </c>
      <c r="N406" s="59">
        <v>0</v>
      </c>
      <c r="O406" s="59">
        <v>310000</v>
      </c>
      <c r="P406" s="84">
        <f t="shared" si="14"/>
        <v>0</v>
      </c>
    </row>
    <row r="407" spans="1:16" ht="14.4" x14ac:dyDescent="0.2">
      <c r="A407" s="60" t="s">
        <v>328</v>
      </c>
      <c r="B407" s="60" t="s">
        <v>329</v>
      </c>
      <c r="C407" s="83" t="str">
        <f t="shared" si="13"/>
        <v>21375103 MUSEO DE ARTE COSTARRICENSE</v>
      </c>
      <c r="D407" s="60" t="s">
        <v>18</v>
      </c>
      <c r="E407" s="60" t="s">
        <v>147</v>
      </c>
      <c r="F407" s="60" t="s">
        <v>148</v>
      </c>
      <c r="G407" s="59">
        <v>100000</v>
      </c>
      <c r="H407" s="59">
        <v>100000</v>
      </c>
      <c r="I407" s="59">
        <v>100000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9">
        <v>100000</v>
      </c>
      <c r="P407" s="84">
        <f t="shared" si="14"/>
        <v>0</v>
      </c>
    </row>
    <row r="408" spans="1:16" ht="14.4" x14ac:dyDescent="0.2">
      <c r="A408" s="60" t="s">
        <v>328</v>
      </c>
      <c r="B408" s="60" t="s">
        <v>329</v>
      </c>
      <c r="C408" s="83" t="str">
        <f t="shared" si="13"/>
        <v>21375103 MUSEO DE ARTE COSTARRICENSE</v>
      </c>
      <c r="D408" s="60" t="s">
        <v>18</v>
      </c>
      <c r="E408" s="60" t="s">
        <v>149</v>
      </c>
      <c r="F408" s="60" t="s">
        <v>150</v>
      </c>
      <c r="G408" s="59">
        <v>210000</v>
      </c>
      <c r="H408" s="59">
        <v>210000</v>
      </c>
      <c r="I408" s="59">
        <v>210000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9">
        <v>210000</v>
      </c>
      <c r="P408" s="84">
        <f t="shared" si="14"/>
        <v>0</v>
      </c>
    </row>
    <row r="409" spans="1:16" ht="14.4" x14ac:dyDescent="0.2">
      <c r="A409" s="60" t="s">
        <v>328</v>
      </c>
      <c r="B409" s="60" t="s">
        <v>329</v>
      </c>
      <c r="C409" s="83" t="str">
        <f t="shared" si="13"/>
        <v>21375103 MUSEO DE ARTE COSTARRICENSE</v>
      </c>
      <c r="D409" s="60" t="s">
        <v>18</v>
      </c>
      <c r="E409" s="60" t="s">
        <v>151</v>
      </c>
      <c r="F409" s="60" t="s">
        <v>152</v>
      </c>
      <c r="G409" s="59">
        <v>26886448</v>
      </c>
      <c r="H409" s="59">
        <v>25312373</v>
      </c>
      <c r="I409" s="59">
        <v>25312373</v>
      </c>
      <c r="J409" s="59">
        <v>0</v>
      </c>
      <c r="K409" s="59">
        <v>0</v>
      </c>
      <c r="L409" s="59">
        <v>0</v>
      </c>
      <c r="M409" s="59">
        <v>3841958.18</v>
      </c>
      <c r="N409" s="59">
        <v>3841958.18</v>
      </c>
      <c r="O409" s="59">
        <v>21470414.82</v>
      </c>
      <c r="P409" s="84">
        <f t="shared" si="14"/>
        <v>0.15178182543375132</v>
      </c>
    </row>
    <row r="410" spans="1:16" ht="14.4" x14ac:dyDescent="0.2">
      <c r="A410" s="60" t="s">
        <v>328</v>
      </c>
      <c r="B410" s="60" t="s">
        <v>329</v>
      </c>
      <c r="C410" s="83" t="str">
        <f t="shared" si="13"/>
        <v>21375103 MUSEO DE ARTE COSTARRICENSE</v>
      </c>
      <c r="D410" s="60" t="s">
        <v>18</v>
      </c>
      <c r="E410" s="60" t="s">
        <v>153</v>
      </c>
      <c r="F410" s="60" t="s">
        <v>154</v>
      </c>
      <c r="G410" s="59">
        <v>4350000</v>
      </c>
      <c r="H410" s="59">
        <v>4300000</v>
      </c>
      <c r="I410" s="59">
        <v>4300000</v>
      </c>
      <c r="J410" s="59">
        <v>0</v>
      </c>
      <c r="K410" s="59">
        <v>0</v>
      </c>
      <c r="L410" s="59">
        <v>0</v>
      </c>
      <c r="M410" s="59">
        <v>2323668</v>
      </c>
      <c r="N410" s="59">
        <v>2323668</v>
      </c>
      <c r="O410" s="59">
        <v>1976332</v>
      </c>
      <c r="P410" s="84">
        <f t="shared" si="14"/>
        <v>0.54038790697674421</v>
      </c>
    </row>
    <row r="411" spans="1:16" ht="14.4" x14ac:dyDescent="0.2">
      <c r="A411" s="60" t="s">
        <v>328</v>
      </c>
      <c r="B411" s="60" t="s">
        <v>329</v>
      </c>
      <c r="C411" s="83" t="str">
        <f t="shared" si="13"/>
        <v>21375103 MUSEO DE ARTE COSTARRICENSE</v>
      </c>
      <c r="D411" s="60" t="s">
        <v>18</v>
      </c>
      <c r="E411" s="60" t="s">
        <v>155</v>
      </c>
      <c r="F411" s="60" t="s">
        <v>156</v>
      </c>
      <c r="G411" s="59">
        <v>3000000</v>
      </c>
      <c r="H411" s="59">
        <v>3000000</v>
      </c>
      <c r="I411" s="59">
        <v>3000000</v>
      </c>
      <c r="J411" s="59">
        <v>0</v>
      </c>
      <c r="K411" s="59">
        <v>0</v>
      </c>
      <c r="L411" s="59">
        <v>0</v>
      </c>
      <c r="M411" s="59">
        <v>1172198</v>
      </c>
      <c r="N411" s="59">
        <v>1172198</v>
      </c>
      <c r="O411" s="59">
        <v>1827802</v>
      </c>
      <c r="P411" s="84">
        <f t="shared" si="14"/>
        <v>0.39073266666666667</v>
      </c>
    </row>
    <row r="412" spans="1:16" ht="14.4" x14ac:dyDescent="0.2">
      <c r="A412" s="60" t="s">
        <v>328</v>
      </c>
      <c r="B412" s="60" t="s">
        <v>329</v>
      </c>
      <c r="C412" s="83" t="str">
        <f t="shared" si="13"/>
        <v>21375103 MUSEO DE ARTE COSTARRICENSE</v>
      </c>
      <c r="D412" s="60" t="s">
        <v>18</v>
      </c>
      <c r="E412" s="60" t="s">
        <v>157</v>
      </c>
      <c r="F412" s="60" t="s">
        <v>158</v>
      </c>
      <c r="G412" s="59">
        <v>50000</v>
      </c>
      <c r="H412" s="59">
        <v>0</v>
      </c>
      <c r="I412" s="59">
        <v>0</v>
      </c>
      <c r="J412" s="59">
        <v>0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  <c r="P412" s="84">
        <f t="shared" si="14"/>
        <v>0</v>
      </c>
    </row>
    <row r="413" spans="1:16" ht="14.4" x14ac:dyDescent="0.2">
      <c r="A413" s="60" t="s">
        <v>328</v>
      </c>
      <c r="B413" s="60" t="s">
        <v>329</v>
      </c>
      <c r="C413" s="83" t="str">
        <f t="shared" si="13"/>
        <v>21375103 MUSEO DE ARTE COSTARRICENSE</v>
      </c>
      <c r="D413" s="60" t="s">
        <v>18</v>
      </c>
      <c r="E413" s="60" t="s">
        <v>159</v>
      </c>
      <c r="F413" s="60" t="s">
        <v>160</v>
      </c>
      <c r="G413" s="59">
        <v>1300000</v>
      </c>
      <c r="H413" s="59">
        <v>1300000</v>
      </c>
      <c r="I413" s="59">
        <v>1300000</v>
      </c>
      <c r="J413" s="59">
        <v>0</v>
      </c>
      <c r="K413" s="59">
        <v>0</v>
      </c>
      <c r="L413" s="59">
        <v>0</v>
      </c>
      <c r="M413" s="59">
        <v>1151470</v>
      </c>
      <c r="N413" s="59">
        <v>1151470</v>
      </c>
      <c r="O413" s="59">
        <v>148530</v>
      </c>
      <c r="P413" s="84">
        <f t="shared" si="14"/>
        <v>0.88574615384615385</v>
      </c>
    </row>
    <row r="414" spans="1:16" ht="14.4" x14ac:dyDescent="0.2">
      <c r="A414" s="60" t="s">
        <v>328</v>
      </c>
      <c r="B414" s="60" t="s">
        <v>329</v>
      </c>
      <c r="C414" s="83" t="str">
        <f t="shared" si="13"/>
        <v>21375103 MUSEO DE ARTE COSTARRICENSE</v>
      </c>
      <c r="D414" s="60" t="s">
        <v>18</v>
      </c>
      <c r="E414" s="60" t="s">
        <v>163</v>
      </c>
      <c r="F414" s="60" t="s">
        <v>164</v>
      </c>
      <c r="G414" s="59">
        <v>500000</v>
      </c>
      <c r="H414" s="59">
        <v>0</v>
      </c>
      <c r="I414" s="59">
        <v>0</v>
      </c>
      <c r="J414" s="59">
        <v>0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  <c r="P414" s="84">
        <f t="shared" si="14"/>
        <v>0</v>
      </c>
    </row>
    <row r="415" spans="1:16" ht="14.4" x14ac:dyDescent="0.2">
      <c r="A415" s="60" t="s">
        <v>328</v>
      </c>
      <c r="B415" s="60" t="s">
        <v>329</v>
      </c>
      <c r="C415" s="83" t="str">
        <f t="shared" si="13"/>
        <v>21375103 MUSEO DE ARTE COSTARRICENSE</v>
      </c>
      <c r="D415" s="60" t="s">
        <v>18</v>
      </c>
      <c r="E415" s="60" t="s">
        <v>167</v>
      </c>
      <c r="F415" s="60" t="s">
        <v>168</v>
      </c>
      <c r="G415" s="59">
        <v>500000</v>
      </c>
      <c r="H415" s="59">
        <v>0</v>
      </c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9">
        <v>0</v>
      </c>
      <c r="P415" s="84">
        <f t="shared" si="14"/>
        <v>0</v>
      </c>
    </row>
    <row r="416" spans="1:16" ht="14.4" x14ac:dyDescent="0.2">
      <c r="A416" s="60" t="s">
        <v>328</v>
      </c>
      <c r="B416" s="60" t="s">
        <v>329</v>
      </c>
      <c r="C416" s="83" t="str">
        <f t="shared" si="13"/>
        <v>21375103 MUSEO DE ARTE COSTARRICENSE</v>
      </c>
      <c r="D416" s="60" t="s">
        <v>18</v>
      </c>
      <c r="E416" s="60" t="s">
        <v>169</v>
      </c>
      <c r="F416" s="60" t="s">
        <v>170</v>
      </c>
      <c r="G416" s="59">
        <v>3386000</v>
      </c>
      <c r="H416" s="59">
        <v>2550000</v>
      </c>
      <c r="I416" s="59">
        <v>2550000</v>
      </c>
      <c r="J416" s="59">
        <v>0</v>
      </c>
      <c r="K416" s="59">
        <v>0</v>
      </c>
      <c r="L416" s="59">
        <v>0</v>
      </c>
      <c r="M416" s="59">
        <v>1518290.18</v>
      </c>
      <c r="N416" s="59">
        <v>1518290.18</v>
      </c>
      <c r="O416" s="59">
        <v>1031709.82</v>
      </c>
      <c r="P416" s="84">
        <f t="shared" si="14"/>
        <v>0.59540791372549018</v>
      </c>
    </row>
    <row r="417" spans="1:16" ht="14.4" x14ac:dyDescent="0.2">
      <c r="A417" s="60" t="s">
        <v>328</v>
      </c>
      <c r="B417" s="60" t="s">
        <v>329</v>
      </c>
      <c r="C417" s="83" t="str">
        <f t="shared" si="13"/>
        <v>21375103 MUSEO DE ARTE COSTARRICENSE</v>
      </c>
      <c r="D417" s="60" t="s">
        <v>18</v>
      </c>
      <c r="E417" s="60" t="s">
        <v>171</v>
      </c>
      <c r="F417" s="60" t="s">
        <v>172</v>
      </c>
      <c r="G417" s="59">
        <v>200000</v>
      </c>
      <c r="H417" s="59">
        <v>200000</v>
      </c>
      <c r="I417" s="59">
        <v>200000</v>
      </c>
      <c r="J417" s="59">
        <v>0</v>
      </c>
      <c r="K417" s="59">
        <v>0</v>
      </c>
      <c r="L417" s="59">
        <v>0</v>
      </c>
      <c r="M417" s="59">
        <v>77461.5</v>
      </c>
      <c r="N417" s="59">
        <v>77461.5</v>
      </c>
      <c r="O417" s="59">
        <v>122538.5</v>
      </c>
      <c r="P417" s="84">
        <f t="shared" si="14"/>
        <v>0.38730750000000003</v>
      </c>
    </row>
    <row r="418" spans="1:16" ht="14.4" x14ac:dyDescent="0.2">
      <c r="A418" s="60" t="s">
        <v>328</v>
      </c>
      <c r="B418" s="60" t="s">
        <v>329</v>
      </c>
      <c r="C418" s="83" t="str">
        <f t="shared" si="13"/>
        <v>21375103 MUSEO DE ARTE COSTARRICENSE</v>
      </c>
      <c r="D418" s="60" t="s">
        <v>18</v>
      </c>
      <c r="E418" s="60" t="s">
        <v>173</v>
      </c>
      <c r="F418" s="60" t="s">
        <v>174</v>
      </c>
      <c r="G418" s="59">
        <v>150000</v>
      </c>
      <c r="H418" s="59">
        <v>150000</v>
      </c>
      <c r="I418" s="59">
        <v>150000</v>
      </c>
      <c r="J418" s="59">
        <v>0</v>
      </c>
      <c r="K418" s="59">
        <v>0</v>
      </c>
      <c r="L418" s="59">
        <v>0</v>
      </c>
      <c r="M418" s="59">
        <v>49300</v>
      </c>
      <c r="N418" s="59">
        <v>49300</v>
      </c>
      <c r="O418" s="59">
        <v>100700</v>
      </c>
      <c r="P418" s="84">
        <f t="shared" si="14"/>
        <v>0.32866666666666666</v>
      </c>
    </row>
    <row r="419" spans="1:16" ht="14.4" x14ac:dyDescent="0.2">
      <c r="A419" s="60" t="s">
        <v>328</v>
      </c>
      <c r="B419" s="60" t="s">
        <v>329</v>
      </c>
      <c r="C419" s="83" t="str">
        <f t="shared" si="13"/>
        <v>21375103 MUSEO DE ARTE COSTARRICENSE</v>
      </c>
      <c r="D419" s="60" t="s">
        <v>18</v>
      </c>
      <c r="E419" s="60" t="s">
        <v>175</v>
      </c>
      <c r="F419" s="60" t="s">
        <v>176</v>
      </c>
      <c r="G419" s="59">
        <v>500000</v>
      </c>
      <c r="H419" s="59">
        <v>0</v>
      </c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  <c r="P419" s="84">
        <f t="shared" si="14"/>
        <v>0</v>
      </c>
    </row>
    <row r="420" spans="1:16" ht="14.4" x14ac:dyDescent="0.2">
      <c r="A420" s="60" t="s">
        <v>328</v>
      </c>
      <c r="B420" s="60" t="s">
        <v>329</v>
      </c>
      <c r="C420" s="83" t="str">
        <f t="shared" si="13"/>
        <v>21375103 MUSEO DE ARTE COSTARRICENSE</v>
      </c>
      <c r="D420" s="60" t="s">
        <v>18</v>
      </c>
      <c r="E420" s="60" t="s">
        <v>177</v>
      </c>
      <c r="F420" s="60" t="s">
        <v>178</v>
      </c>
      <c r="G420" s="59">
        <v>1000000</v>
      </c>
      <c r="H420" s="59">
        <v>1000000</v>
      </c>
      <c r="I420" s="59">
        <v>1000000</v>
      </c>
      <c r="J420" s="59">
        <v>0</v>
      </c>
      <c r="K420" s="59">
        <v>0</v>
      </c>
      <c r="L420" s="59">
        <v>0</v>
      </c>
      <c r="M420" s="59">
        <v>505834.11</v>
      </c>
      <c r="N420" s="59">
        <v>505834.11</v>
      </c>
      <c r="O420" s="59">
        <v>494165.89</v>
      </c>
      <c r="P420" s="84">
        <f t="shared" si="14"/>
        <v>0.50583411</v>
      </c>
    </row>
    <row r="421" spans="1:16" ht="14.4" x14ac:dyDescent="0.2">
      <c r="A421" s="60" t="s">
        <v>328</v>
      </c>
      <c r="B421" s="60" t="s">
        <v>329</v>
      </c>
      <c r="C421" s="83" t="str">
        <f t="shared" si="13"/>
        <v>21375103 MUSEO DE ARTE COSTARRICENSE</v>
      </c>
      <c r="D421" s="60" t="s">
        <v>18</v>
      </c>
      <c r="E421" s="60" t="s">
        <v>324</v>
      </c>
      <c r="F421" s="60" t="s">
        <v>325</v>
      </c>
      <c r="G421" s="59">
        <v>36000</v>
      </c>
      <c r="H421" s="59">
        <v>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  <c r="P421" s="84">
        <f t="shared" si="14"/>
        <v>0</v>
      </c>
    </row>
    <row r="422" spans="1:16" ht="14.4" x14ac:dyDescent="0.2">
      <c r="A422" s="60" t="s">
        <v>328</v>
      </c>
      <c r="B422" s="60" t="s">
        <v>329</v>
      </c>
      <c r="C422" s="83" t="str">
        <f t="shared" si="13"/>
        <v>21375103 MUSEO DE ARTE COSTARRICENSE</v>
      </c>
      <c r="D422" s="60" t="s">
        <v>18</v>
      </c>
      <c r="E422" s="60" t="s">
        <v>179</v>
      </c>
      <c r="F422" s="60" t="s">
        <v>180</v>
      </c>
      <c r="G422" s="59">
        <v>500000</v>
      </c>
      <c r="H422" s="59">
        <v>200000</v>
      </c>
      <c r="I422" s="59">
        <v>200000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200000</v>
      </c>
      <c r="P422" s="84">
        <f t="shared" si="14"/>
        <v>0</v>
      </c>
    </row>
    <row r="423" spans="1:16" ht="14.4" x14ac:dyDescent="0.2">
      <c r="A423" s="60" t="s">
        <v>328</v>
      </c>
      <c r="B423" s="60" t="s">
        <v>329</v>
      </c>
      <c r="C423" s="83" t="str">
        <f t="shared" si="13"/>
        <v>21375103 MUSEO DE ARTE COSTARRICENSE</v>
      </c>
      <c r="D423" s="60" t="s">
        <v>18</v>
      </c>
      <c r="E423" s="60" t="s">
        <v>181</v>
      </c>
      <c r="F423" s="60" t="s">
        <v>182</v>
      </c>
      <c r="G423" s="59">
        <v>1000000</v>
      </c>
      <c r="H423" s="59">
        <v>1000000</v>
      </c>
      <c r="I423" s="59">
        <v>1000000</v>
      </c>
      <c r="J423" s="59">
        <v>0</v>
      </c>
      <c r="K423" s="59">
        <v>0</v>
      </c>
      <c r="L423" s="59">
        <v>0</v>
      </c>
      <c r="M423" s="59">
        <v>885694.57</v>
      </c>
      <c r="N423" s="59">
        <v>885694.57</v>
      </c>
      <c r="O423" s="59">
        <v>114305.43</v>
      </c>
      <c r="P423" s="84">
        <f t="shared" si="14"/>
        <v>0.88569456999999996</v>
      </c>
    </row>
    <row r="424" spans="1:16" ht="14.4" x14ac:dyDescent="0.2">
      <c r="A424" s="60" t="s">
        <v>328</v>
      </c>
      <c r="B424" s="60" t="s">
        <v>329</v>
      </c>
      <c r="C424" s="83" t="str">
        <f t="shared" si="13"/>
        <v>21375103 MUSEO DE ARTE COSTARRICENSE</v>
      </c>
      <c r="D424" s="60" t="s">
        <v>18</v>
      </c>
      <c r="E424" s="60" t="s">
        <v>183</v>
      </c>
      <c r="F424" s="60" t="s">
        <v>184</v>
      </c>
      <c r="G424" s="59">
        <v>10500000</v>
      </c>
      <c r="H424" s="59">
        <v>6500000</v>
      </c>
      <c r="I424" s="59">
        <v>6500000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9">
        <v>6500000</v>
      </c>
      <c r="P424" s="84">
        <f t="shared" si="14"/>
        <v>0</v>
      </c>
    </row>
    <row r="425" spans="1:16" ht="14.4" x14ac:dyDescent="0.2">
      <c r="A425" s="60" t="s">
        <v>328</v>
      </c>
      <c r="B425" s="60" t="s">
        <v>329</v>
      </c>
      <c r="C425" s="83" t="str">
        <f t="shared" si="13"/>
        <v>21375103 MUSEO DE ARTE COSTARRICENSE</v>
      </c>
      <c r="D425" s="60" t="s">
        <v>18</v>
      </c>
      <c r="E425" s="60" t="s">
        <v>185</v>
      </c>
      <c r="F425" s="60" t="s">
        <v>186</v>
      </c>
      <c r="G425" s="59">
        <v>10000000</v>
      </c>
      <c r="H425" s="59">
        <v>6000000</v>
      </c>
      <c r="I425" s="59">
        <v>6000000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6000000</v>
      </c>
      <c r="P425" s="84">
        <f t="shared" si="14"/>
        <v>0</v>
      </c>
    </row>
    <row r="426" spans="1:16" ht="14.4" x14ac:dyDescent="0.2">
      <c r="A426" s="60" t="s">
        <v>328</v>
      </c>
      <c r="B426" s="60" t="s">
        <v>329</v>
      </c>
      <c r="C426" s="83" t="str">
        <f t="shared" si="13"/>
        <v>21375103 MUSEO DE ARTE COSTARRICENSE</v>
      </c>
      <c r="D426" s="60" t="s">
        <v>18</v>
      </c>
      <c r="E426" s="60" t="s">
        <v>187</v>
      </c>
      <c r="F426" s="60" t="s">
        <v>188</v>
      </c>
      <c r="G426" s="59">
        <v>500000</v>
      </c>
      <c r="H426" s="59">
        <v>500000</v>
      </c>
      <c r="I426" s="59">
        <v>500000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9">
        <v>500000</v>
      </c>
      <c r="P426" s="84">
        <f t="shared" si="14"/>
        <v>0</v>
      </c>
    </row>
    <row r="427" spans="1:16" ht="14.4" x14ac:dyDescent="0.2">
      <c r="A427" s="60" t="s">
        <v>328</v>
      </c>
      <c r="B427" s="60" t="s">
        <v>329</v>
      </c>
      <c r="C427" s="83" t="str">
        <f t="shared" si="13"/>
        <v>21375103 MUSEO DE ARTE COSTARRICENSE</v>
      </c>
      <c r="D427" s="60" t="s">
        <v>18</v>
      </c>
      <c r="E427" s="60" t="s">
        <v>189</v>
      </c>
      <c r="F427" s="60" t="s">
        <v>190</v>
      </c>
      <c r="G427" s="59">
        <v>8150448</v>
      </c>
      <c r="H427" s="59">
        <v>11962373</v>
      </c>
      <c r="I427" s="59">
        <v>11962373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11962373</v>
      </c>
      <c r="P427" s="84">
        <f t="shared" si="14"/>
        <v>0</v>
      </c>
    </row>
    <row r="428" spans="1:16" ht="14.4" x14ac:dyDescent="0.2">
      <c r="A428" s="60" t="s">
        <v>328</v>
      </c>
      <c r="B428" s="60" t="s">
        <v>329</v>
      </c>
      <c r="C428" s="83" t="str">
        <f t="shared" si="13"/>
        <v>21375103 MUSEO DE ARTE COSTARRICENSE</v>
      </c>
      <c r="D428" s="60" t="s">
        <v>18</v>
      </c>
      <c r="E428" s="60" t="s">
        <v>191</v>
      </c>
      <c r="F428" s="60" t="s">
        <v>192</v>
      </c>
      <c r="G428" s="59">
        <v>1000000</v>
      </c>
      <c r="H428" s="59">
        <v>500000</v>
      </c>
      <c r="I428" s="59">
        <v>500000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500000</v>
      </c>
      <c r="P428" s="84">
        <f t="shared" si="14"/>
        <v>0</v>
      </c>
    </row>
    <row r="429" spans="1:16" ht="14.4" x14ac:dyDescent="0.2">
      <c r="A429" s="60" t="s">
        <v>328</v>
      </c>
      <c r="B429" s="60" t="s">
        <v>329</v>
      </c>
      <c r="C429" s="83" t="str">
        <f t="shared" si="13"/>
        <v>21375103 MUSEO DE ARTE COSTARRICENSE</v>
      </c>
      <c r="D429" s="60" t="s">
        <v>18</v>
      </c>
      <c r="E429" s="60" t="s">
        <v>193</v>
      </c>
      <c r="F429" s="60" t="s">
        <v>194</v>
      </c>
      <c r="G429" s="59">
        <v>20000</v>
      </c>
      <c r="H429" s="59">
        <v>0</v>
      </c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  <c r="P429" s="84">
        <f t="shared" si="14"/>
        <v>0</v>
      </c>
    </row>
    <row r="430" spans="1:16" ht="14.4" x14ac:dyDescent="0.2">
      <c r="A430" s="60" t="s">
        <v>328</v>
      </c>
      <c r="B430" s="60" t="s">
        <v>329</v>
      </c>
      <c r="C430" s="83" t="str">
        <f t="shared" si="13"/>
        <v>21375103 MUSEO DE ARTE COSTARRICENSE</v>
      </c>
      <c r="D430" s="60" t="s">
        <v>18</v>
      </c>
      <c r="E430" s="60" t="s">
        <v>195</v>
      </c>
      <c r="F430" s="60" t="s">
        <v>196</v>
      </c>
      <c r="G430" s="59">
        <v>2005448</v>
      </c>
      <c r="H430" s="59">
        <v>9041448</v>
      </c>
      <c r="I430" s="59">
        <v>9041448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9">
        <v>9041448</v>
      </c>
      <c r="P430" s="84">
        <f t="shared" si="14"/>
        <v>0</v>
      </c>
    </row>
    <row r="431" spans="1:16" ht="14.4" x14ac:dyDescent="0.2">
      <c r="A431" s="60" t="s">
        <v>328</v>
      </c>
      <c r="B431" s="60" t="s">
        <v>329</v>
      </c>
      <c r="C431" s="83" t="str">
        <f t="shared" si="13"/>
        <v>21375103 MUSEO DE ARTE COSTARRICENSE</v>
      </c>
      <c r="D431" s="60" t="s">
        <v>18</v>
      </c>
      <c r="E431" s="60" t="s">
        <v>197</v>
      </c>
      <c r="F431" s="60" t="s">
        <v>198</v>
      </c>
      <c r="G431" s="59">
        <v>20000</v>
      </c>
      <c r="H431" s="59">
        <v>0</v>
      </c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  <c r="P431" s="84">
        <f t="shared" si="14"/>
        <v>0</v>
      </c>
    </row>
    <row r="432" spans="1:16" ht="14.4" x14ac:dyDescent="0.2">
      <c r="A432" s="60" t="s">
        <v>328</v>
      </c>
      <c r="B432" s="60" t="s">
        <v>329</v>
      </c>
      <c r="C432" s="83" t="str">
        <f t="shared" si="13"/>
        <v>21375103 MUSEO DE ARTE COSTARRICENSE</v>
      </c>
      <c r="D432" s="60" t="s">
        <v>18</v>
      </c>
      <c r="E432" s="60" t="s">
        <v>199</v>
      </c>
      <c r="F432" s="60" t="s">
        <v>200</v>
      </c>
      <c r="G432" s="59">
        <v>5000000</v>
      </c>
      <c r="H432" s="59">
        <v>2395925</v>
      </c>
      <c r="I432" s="59">
        <v>2395925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2395925</v>
      </c>
      <c r="P432" s="84">
        <f t="shared" si="14"/>
        <v>0</v>
      </c>
    </row>
    <row r="433" spans="1:16" ht="14.4" x14ac:dyDescent="0.2">
      <c r="A433" s="60" t="s">
        <v>328</v>
      </c>
      <c r="B433" s="60" t="s">
        <v>329</v>
      </c>
      <c r="C433" s="83" t="str">
        <f t="shared" si="13"/>
        <v>21375103 MUSEO DE ARTE COSTARRICENSE</v>
      </c>
      <c r="D433" s="60" t="s">
        <v>18</v>
      </c>
      <c r="E433" s="60" t="s">
        <v>201</v>
      </c>
      <c r="F433" s="60" t="s">
        <v>202</v>
      </c>
      <c r="G433" s="59">
        <v>50000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  <c r="P433" s="84">
        <f t="shared" si="14"/>
        <v>0</v>
      </c>
    </row>
    <row r="434" spans="1:16" ht="14.4" x14ac:dyDescent="0.2">
      <c r="A434" s="60" t="s">
        <v>328</v>
      </c>
      <c r="B434" s="60" t="s">
        <v>329</v>
      </c>
      <c r="C434" s="83" t="str">
        <f t="shared" si="13"/>
        <v>21375103 MUSEO DE ARTE COSTARRICENSE</v>
      </c>
      <c r="D434" s="60" t="s">
        <v>18</v>
      </c>
      <c r="E434" s="60" t="s">
        <v>203</v>
      </c>
      <c r="F434" s="60" t="s">
        <v>204</v>
      </c>
      <c r="G434" s="59">
        <v>5000</v>
      </c>
      <c r="H434" s="59">
        <v>25000</v>
      </c>
      <c r="I434" s="59">
        <v>25000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25000</v>
      </c>
      <c r="P434" s="84">
        <f t="shared" si="14"/>
        <v>0</v>
      </c>
    </row>
    <row r="435" spans="1:16" ht="14.4" x14ac:dyDescent="0.2">
      <c r="A435" s="60" t="s">
        <v>328</v>
      </c>
      <c r="B435" s="60" t="s">
        <v>329</v>
      </c>
      <c r="C435" s="83" t="str">
        <f t="shared" si="13"/>
        <v>21375103 MUSEO DE ARTE COSTARRICENSE</v>
      </c>
      <c r="D435" s="60" t="s">
        <v>18</v>
      </c>
      <c r="E435" s="60" t="s">
        <v>205</v>
      </c>
      <c r="F435" s="60" t="s">
        <v>206</v>
      </c>
      <c r="G435" s="59">
        <v>50000</v>
      </c>
      <c r="H435" s="59">
        <v>0</v>
      </c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  <c r="P435" s="84">
        <f t="shared" si="14"/>
        <v>0</v>
      </c>
    </row>
    <row r="436" spans="1:16" ht="14.4" x14ac:dyDescent="0.2">
      <c r="A436" s="60" t="s">
        <v>328</v>
      </c>
      <c r="B436" s="60" t="s">
        <v>329</v>
      </c>
      <c r="C436" s="83" t="str">
        <f t="shared" si="13"/>
        <v>21375103 MUSEO DE ARTE COSTARRICENSE</v>
      </c>
      <c r="D436" s="60" t="s">
        <v>18</v>
      </c>
      <c r="E436" s="60" t="s">
        <v>207</v>
      </c>
      <c r="F436" s="60" t="s">
        <v>208</v>
      </c>
      <c r="G436" s="59">
        <v>163381032</v>
      </c>
      <c r="H436" s="59">
        <v>164456624</v>
      </c>
      <c r="I436" s="59">
        <v>164456624</v>
      </c>
      <c r="J436" s="59">
        <v>0</v>
      </c>
      <c r="K436" s="59">
        <v>0</v>
      </c>
      <c r="L436" s="59">
        <v>0</v>
      </c>
      <c r="M436" s="59">
        <v>86626581.150000006</v>
      </c>
      <c r="N436" s="59">
        <v>86626581.150000006</v>
      </c>
      <c r="O436" s="59">
        <v>77830042.849999994</v>
      </c>
      <c r="P436" s="84">
        <f t="shared" si="14"/>
        <v>0.52674425050826779</v>
      </c>
    </row>
    <row r="437" spans="1:16" ht="14.4" x14ac:dyDescent="0.2">
      <c r="A437" s="60" t="s">
        <v>328</v>
      </c>
      <c r="B437" s="60" t="s">
        <v>329</v>
      </c>
      <c r="C437" s="83" t="str">
        <f t="shared" si="13"/>
        <v>21375103 MUSEO DE ARTE COSTARRICENSE</v>
      </c>
      <c r="D437" s="60" t="s">
        <v>18</v>
      </c>
      <c r="E437" s="60" t="s">
        <v>209</v>
      </c>
      <c r="F437" s="60" t="s">
        <v>210</v>
      </c>
      <c r="G437" s="59">
        <v>13255726</v>
      </c>
      <c r="H437" s="59">
        <v>12713011</v>
      </c>
      <c r="I437" s="59">
        <v>12713011</v>
      </c>
      <c r="J437" s="59">
        <v>0</v>
      </c>
      <c r="K437" s="59">
        <v>0</v>
      </c>
      <c r="L437" s="59">
        <v>0</v>
      </c>
      <c r="M437" s="59">
        <v>9497808.4399999995</v>
      </c>
      <c r="N437" s="59">
        <v>9497808.4399999995</v>
      </c>
      <c r="O437" s="59">
        <v>3215202.56</v>
      </c>
      <c r="P437" s="84">
        <f t="shared" si="14"/>
        <v>0.74709354377180981</v>
      </c>
    </row>
    <row r="438" spans="1:16" ht="14.4" x14ac:dyDescent="0.2">
      <c r="A438" s="60" t="s">
        <v>328</v>
      </c>
      <c r="B438" s="60" t="s">
        <v>329</v>
      </c>
      <c r="C438" s="83" t="str">
        <f t="shared" si="13"/>
        <v>21375103 MUSEO DE ARTE COSTARRICENSE</v>
      </c>
      <c r="D438" s="60" t="s">
        <v>18</v>
      </c>
      <c r="E438" s="60" t="s">
        <v>336</v>
      </c>
      <c r="F438" s="60" t="s">
        <v>212</v>
      </c>
      <c r="G438" s="59">
        <v>11434884</v>
      </c>
      <c r="H438" s="59">
        <v>10966718</v>
      </c>
      <c r="I438" s="59">
        <v>10966718</v>
      </c>
      <c r="J438" s="59">
        <v>0</v>
      </c>
      <c r="K438" s="59">
        <v>0</v>
      </c>
      <c r="L438" s="59">
        <v>0</v>
      </c>
      <c r="M438" s="59">
        <v>8193164.4299999997</v>
      </c>
      <c r="N438" s="59">
        <v>8193164.4299999997</v>
      </c>
      <c r="O438" s="59">
        <v>2773553.57</v>
      </c>
      <c r="P438" s="84">
        <f t="shared" si="14"/>
        <v>0.7470935634526209</v>
      </c>
    </row>
    <row r="439" spans="1:16" ht="14.4" x14ac:dyDescent="0.2">
      <c r="A439" s="60" t="s">
        <v>328</v>
      </c>
      <c r="B439" s="60" t="s">
        <v>329</v>
      </c>
      <c r="C439" s="83" t="str">
        <f t="shared" si="13"/>
        <v>21375103 MUSEO DE ARTE COSTARRICENSE</v>
      </c>
      <c r="D439" s="60" t="s">
        <v>18</v>
      </c>
      <c r="E439" s="60" t="s">
        <v>337</v>
      </c>
      <c r="F439" s="60" t="s">
        <v>214</v>
      </c>
      <c r="G439" s="59">
        <v>1820842</v>
      </c>
      <c r="H439" s="59">
        <v>1746293</v>
      </c>
      <c r="I439" s="59">
        <v>1746293</v>
      </c>
      <c r="J439" s="59">
        <v>0</v>
      </c>
      <c r="K439" s="59">
        <v>0</v>
      </c>
      <c r="L439" s="59">
        <v>0</v>
      </c>
      <c r="M439" s="59">
        <v>1304644.01</v>
      </c>
      <c r="N439" s="59">
        <v>1304644.01</v>
      </c>
      <c r="O439" s="59">
        <v>441648.99</v>
      </c>
      <c r="P439" s="84">
        <f t="shared" si="14"/>
        <v>0.74709342017633928</v>
      </c>
    </row>
    <row r="440" spans="1:16" ht="14.4" x14ac:dyDescent="0.2">
      <c r="A440" s="60" t="s">
        <v>328</v>
      </c>
      <c r="B440" s="60" t="s">
        <v>329</v>
      </c>
      <c r="C440" s="83" t="str">
        <f t="shared" si="13"/>
        <v>21375103 MUSEO DE ARTE COSTARRICENSE</v>
      </c>
      <c r="D440" s="60" t="s">
        <v>18</v>
      </c>
      <c r="E440" s="60" t="s">
        <v>217</v>
      </c>
      <c r="F440" s="60" t="s">
        <v>218</v>
      </c>
      <c r="G440" s="59">
        <v>134625200</v>
      </c>
      <c r="H440" s="59">
        <v>134625200</v>
      </c>
      <c r="I440" s="59">
        <v>134625200</v>
      </c>
      <c r="J440" s="59">
        <v>0</v>
      </c>
      <c r="K440" s="59">
        <v>0</v>
      </c>
      <c r="L440" s="59">
        <v>0</v>
      </c>
      <c r="M440" s="59">
        <v>62625200</v>
      </c>
      <c r="N440" s="59">
        <v>62625200</v>
      </c>
      <c r="O440" s="59">
        <v>72000000</v>
      </c>
      <c r="P440" s="84">
        <f t="shared" si="14"/>
        <v>0.46518185302603077</v>
      </c>
    </row>
    <row r="441" spans="1:16" ht="14.4" x14ac:dyDescent="0.2">
      <c r="A441" s="60" t="s">
        <v>328</v>
      </c>
      <c r="B441" s="60" t="s">
        <v>329</v>
      </c>
      <c r="C441" s="83" t="str">
        <f t="shared" si="13"/>
        <v>21375103 MUSEO DE ARTE COSTARRICENSE</v>
      </c>
      <c r="D441" s="60" t="s">
        <v>18</v>
      </c>
      <c r="E441" s="60" t="s">
        <v>219</v>
      </c>
      <c r="F441" s="60" t="s">
        <v>220</v>
      </c>
      <c r="G441" s="59">
        <v>4500000</v>
      </c>
      <c r="H441" s="59">
        <v>4500000</v>
      </c>
      <c r="I441" s="59">
        <v>4500000</v>
      </c>
      <c r="J441" s="59">
        <v>0</v>
      </c>
      <c r="K441" s="59">
        <v>0</v>
      </c>
      <c r="L441" s="59">
        <v>0</v>
      </c>
      <c r="M441" s="59">
        <v>0</v>
      </c>
      <c r="N441" s="59">
        <v>0</v>
      </c>
      <c r="O441" s="59">
        <v>4500000</v>
      </c>
      <c r="P441" s="84">
        <f t="shared" si="14"/>
        <v>0</v>
      </c>
    </row>
    <row r="442" spans="1:16" ht="14.4" x14ac:dyDescent="0.2">
      <c r="A442" s="60" t="s">
        <v>328</v>
      </c>
      <c r="B442" s="60" t="s">
        <v>329</v>
      </c>
      <c r="C442" s="83" t="str">
        <f t="shared" si="13"/>
        <v>21375103 MUSEO DE ARTE COSTARRICENSE</v>
      </c>
      <c r="D442" s="60" t="s">
        <v>18</v>
      </c>
      <c r="E442" s="60" t="s">
        <v>221</v>
      </c>
      <c r="F442" s="60" t="s">
        <v>222</v>
      </c>
      <c r="G442" s="59">
        <v>130125200</v>
      </c>
      <c r="H442" s="59">
        <v>130125200</v>
      </c>
      <c r="I442" s="59">
        <v>130125200</v>
      </c>
      <c r="J442" s="59">
        <v>0</v>
      </c>
      <c r="K442" s="59">
        <v>0</v>
      </c>
      <c r="L442" s="59">
        <v>0</v>
      </c>
      <c r="M442" s="59">
        <v>62625200</v>
      </c>
      <c r="N442" s="59">
        <v>62625200</v>
      </c>
      <c r="O442" s="59">
        <v>67500000</v>
      </c>
      <c r="P442" s="84">
        <f t="shared" si="14"/>
        <v>0.48126880880874728</v>
      </c>
    </row>
    <row r="443" spans="1:16" ht="14.4" x14ac:dyDescent="0.2">
      <c r="A443" s="60" t="s">
        <v>328</v>
      </c>
      <c r="B443" s="60" t="s">
        <v>329</v>
      </c>
      <c r="C443" s="83" t="str">
        <f t="shared" si="13"/>
        <v>21375103 MUSEO DE ARTE COSTARRICENSE</v>
      </c>
      <c r="D443" s="60" t="s">
        <v>18</v>
      </c>
      <c r="E443" s="60" t="s">
        <v>223</v>
      </c>
      <c r="F443" s="60" t="s">
        <v>224</v>
      </c>
      <c r="G443" s="59">
        <v>13000000</v>
      </c>
      <c r="H443" s="59">
        <v>15600000</v>
      </c>
      <c r="I443" s="59">
        <v>15600000</v>
      </c>
      <c r="J443" s="59">
        <v>0</v>
      </c>
      <c r="K443" s="59">
        <v>0</v>
      </c>
      <c r="L443" s="59">
        <v>0</v>
      </c>
      <c r="M443" s="59">
        <v>12985160.5</v>
      </c>
      <c r="N443" s="59">
        <v>12985160.5</v>
      </c>
      <c r="O443" s="59">
        <v>2614839.5</v>
      </c>
      <c r="P443" s="84">
        <f t="shared" si="14"/>
        <v>0.8323820833333333</v>
      </c>
    </row>
    <row r="444" spans="1:16" ht="14.4" x14ac:dyDescent="0.2">
      <c r="A444" s="60" t="s">
        <v>328</v>
      </c>
      <c r="B444" s="60" t="s">
        <v>329</v>
      </c>
      <c r="C444" s="83" t="str">
        <f t="shared" si="13"/>
        <v>21375103 MUSEO DE ARTE COSTARRICENSE</v>
      </c>
      <c r="D444" s="60" t="s">
        <v>18</v>
      </c>
      <c r="E444" s="60" t="s">
        <v>225</v>
      </c>
      <c r="F444" s="60" t="s">
        <v>226</v>
      </c>
      <c r="G444" s="59">
        <v>11000000</v>
      </c>
      <c r="H444" s="59">
        <v>7500000</v>
      </c>
      <c r="I444" s="59">
        <v>7500000</v>
      </c>
      <c r="J444" s="59">
        <v>0</v>
      </c>
      <c r="K444" s="59">
        <v>0</v>
      </c>
      <c r="L444" s="59">
        <v>0</v>
      </c>
      <c r="M444" s="59">
        <v>6947908.7699999996</v>
      </c>
      <c r="N444" s="59">
        <v>6947908.7699999996</v>
      </c>
      <c r="O444" s="59">
        <v>552091.23</v>
      </c>
      <c r="P444" s="84">
        <f t="shared" si="14"/>
        <v>0.92638783599999996</v>
      </c>
    </row>
    <row r="445" spans="1:16" ht="14.4" x14ac:dyDescent="0.2">
      <c r="A445" s="60" t="s">
        <v>328</v>
      </c>
      <c r="B445" s="60" t="s">
        <v>329</v>
      </c>
      <c r="C445" s="83" t="str">
        <f t="shared" si="13"/>
        <v>21375103 MUSEO DE ARTE COSTARRICENSE</v>
      </c>
      <c r="D445" s="60" t="s">
        <v>18</v>
      </c>
      <c r="E445" s="60" t="s">
        <v>227</v>
      </c>
      <c r="F445" s="60" t="s">
        <v>228</v>
      </c>
      <c r="G445" s="59">
        <v>2000000</v>
      </c>
      <c r="H445" s="59">
        <v>8100000</v>
      </c>
      <c r="I445" s="59">
        <v>8100000</v>
      </c>
      <c r="J445" s="59">
        <v>0</v>
      </c>
      <c r="K445" s="59">
        <v>0</v>
      </c>
      <c r="L445" s="59">
        <v>0</v>
      </c>
      <c r="M445" s="59">
        <v>6037251.7300000004</v>
      </c>
      <c r="N445" s="59">
        <v>6037251.7300000004</v>
      </c>
      <c r="O445" s="59">
        <v>2062748.27</v>
      </c>
      <c r="P445" s="84">
        <f t="shared" si="14"/>
        <v>0.74533971975308644</v>
      </c>
    </row>
    <row r="446" spans="1:16" ht="14.4" x14ac:dyDescent="0.2">
      <c r="A446" s="60" t="s">
        <v>328</v>
      </c>
      <c r="B446" s="60" t="s">
        <v>329</v>
      </c>
      <c r="C446" s="83" t="str">
        <f t="shared" si="13"/>
        <v>21375103 MUSEO DE ARTE COSTARRICENSE</v>
      </c>
      <c r="D446" s="60" t="s">
        <v>18</v>
      </c>
      <c r="E446" s="60" t="s">
        <v>241</v>
      </c>
      <c r="F446" s="60" t="s">
        <v>242</v>
      </c>
      <c r="G446" s="59">
        <v>2500106</v>
      </c>
      <c r="H446" s="59">
        <v>1518413</v>
      </c>
      <c r="I446" s="59">
        <v>1518413</v>
      </c>
      <c r="J446" s="59">
        <v>0</v>
      </c>
      <c r="K446" s="59">
        <v>0</v>
      </c>
      <c r="L446" s="59">
        <v>0</v>
      </c>
      <c r="M446" s="59">
        <v>1518412.21</v>
      </c>
      <c r="N446" s="59">
        <v>1518412.21</v>
      </c>
      <c r="O446" s="59">
        <v>0.79</v>
      </c>
      <c r="P446" s="84">
        <f t="shared" si="14"/>
        <v>0.99999947971994441</v>
      </c>
    </row>
    <row r="447" spans="1:16" ht="14.4" x14ac:dyDescent="0.2">
      <c r="A447" s="60" t="s">
        <v>328</v>
      </c>
      <c r="B447" s="60" t="s">
        <v>329</v>
      </c>
      <c r="C447" s="83" t="str">
        <f t="shared" si="13"/>
        <v>21375103 MUSEO DE ARTE COSTARRICENSE</v>
      </c>
      <c r="D447" s="60" t="s">
        <v>18</v>
      </c>
      <c r="E447" s="60" t="s">
        <v>338</v>
      </c>
      <c r="F447" s="60" t="s">
        <v>339</v>
      </c>
      <c r="G447" s="59">
        <v>2500106</v>
      </c>
      <c r="H447" s="59">
        <v>1518413</v>
      </c>
      <c r="I447" s="59">
        <v>1518413</v>
      </c>
      <c r="J447" s="59">
        <v>0</v>
      </c>
      <c r="K447" s="59">
        <v>0</v>
      </c>
      <c r="L447" s="59">
        <v>0</v>
      </c>
      <c r="M447" s="59">
        <v>1518412.21</v>
      </c>
      <c r="N447" s="59">
        <v>1518412.21</v>
      </c>
      <c r="O447" s="59">
        <v>0.79</v>
      </c>
      <c r="P447" s="84">
        <f t="shared" si="14"/>
        <v>0.99999947971994441</v>
      </c>
    </row>
    <row r="448" spans="1:16" ht="14.4" x14ac:dyDescent="0.2">
      <c r="A448" s="60" t="s">
        <v>328</v>
      </c>
      <c r="B448" s="60" t="s">
        <v>329</v>
      </c>
      <c r="C448" s="83" t="str">
        <f t="shared" si="13"/>
        <v>21375103 MUSEO DE ARTE COSTARRICENSE</v>
      </c>
      <c r="D448" s="60" t="s">
        <v>251</v>
      </c>
      <c r="E448" s="60" t="s">
        <v>252</v>
      </c>
      <c r="F448" s="60" t="s">
        <v>253</v>
      </c>
      <c r="G448" s="59">
        <v>73583334</v>
      </c>
      <c r="H448" s="59">
        <v>69854314</v>
      </c>
      <c r="I448" s="59">
        <v>69854314</v>
      </c>
      <c r="J448" s="59">
        <v>0</v>
      </c>
      <c r="K448" s="59">
        <v>0</v>
      </c>
      <c r="L448" s="59">
        <v>0</v>
      </c>
      <c r="M448" s="59">
        <v>54572573.729999997</v>
      </c>
      <c r="N448" s="59">
        <v>54572573.729999997</v>
      </c>
      <c r="O448" s="59">
        <v>15281740.27</v>
      </c>
      <c r="P448" s="84">
        <f t="shared" si="14"/>
        <v>0.78123412292045413</v>
      </c>
    </row>
    <row r="449" spans="1:16" ht="14.4" x14ac:dyDescent="0.2">
      <c r="A449" s="60" t="s">
        <v>328</v>
      </c>
      <c r="B449" s="60" t="s">
        <v>329</v>
      </c>
      <c r="C449" s="83" t="str">
        <f t="shared" si="13"/>
        <v>21375103 MUSEO DE ARTE COSTARRICENSE</v>
      </c>
      <c r="D449" s="60" t="s">
        <v>251</v>
      </c>
      <c r="E449" s="60" t="s">
        <v>254</v>
      </c>
      <c r="F449" s="60" t="s">
        <v>255</v>
      </c>
      <c r="G449" s="59">
        <v>14000000</v>
      </c>
      <c r="H449" s="59">
        <v>8392780.6699999999</v>
      </c>
      <c r="I449" s="59">
        <v>8392780.6699999999</v>
      </c>
      <c r="J449" s="59">
        <v>0</v>
      </c>
      <c r="K449" s="59">
        <v>0</v>
      </c>
      <c r="L449" s="59">
        <v>0</v>
      </c>
      <c r="M449" s="59">
        <v>3487868.09</v>
      </c>
      <c r="N449" s="59">
        <v>3487868.09</v>
      </c>
      <c r="O449" s="59">
        <v>4904912.58</v>
      </c>
      <c r="P449" s="84">
        <f t="shared" si="14"/>
        <v>0.41557955904500005</v>
      </c>
    </row>
    <row r="450" spans="1:16" ht="14.4" x14ac:dyDescent="0.2">
      <c r="A450" s="60" t="s">
        <v>328</v>
      </c>
      <c r="B450" s="60" t="s">
        <v>329</v>
      </c>
      <c r="C450" s="83" t="str">
        <f t="shared" si="13"/>
        <v>21375103 MUSEO DE ARTE COSTARRICENSE</v>
      </c>
      <c r="D450" s="60" t="s">
        <v>251</v>
      </c>
      <c r="E450" s="60" t="s">
        <v>256</v>
      </c>
      <c r="F450" s="60" t="s">
        <v>257</v>
      </c>
      <c r="G450" s="59">
        <v>3000000</v>
      </c>
      <c r="H450" s="59">
        <v>1763304.67</v>
      </c>
      <c r="I450" s="59">
        <v>1763304.67</v>
      </c>
      <c r="J450" s="59">
        <v>0</v>
      </c>
      <c r="K450" s="59">
        <v>0</v>
      </c>
      <c r="L450" s="59">
        <v>0</v>
      </c>
      <c r="M450" s="59">
        <v>0</v>
      </c>
      <c r="N450" s="59">
        <v>0</v>
      </c>
      <c r="O450" s="59">
        <v>1763304.67</v>
      </c>
      <c r="P450" s="84">
        <f t="shared" si="14"/>
        <v>0</v>
      </c>
    </row>
    <row r="451" spans="1:16" ht="14.4" x14ac:dyDescent="0.2">
      <c r="A451" s="60" t="s">
        <v>328</v>
      </c>
      <c r="B451" s="60" t="s">
        <v>329</v>
      </c>
      <c r="C451" s="83" t="str">
        <f t="shared" si="13"/>
        <v>21375103 MUSEO DE ARTE COSTARRICENSE</v>
      </c>
      <c r="D451" s="60" t="s">
        <v>251</v>
      </c>
      <c r="E451" s="60" t="s">
        <v>258</v>
      </c>
      <c r="F451" s="60" t="s">
        <v>259</v>
      </c>
      <c r="G451" s="59">
        <v>1000000</v>
      </c>
      <c r="H451" s="59">
        <v>1000000</v>
      </c>
      <c r="I451" s="59">
        <v>1000000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1000000</v>
      </c>
      <c r="P451" s="84">
        <f t="shared" si="14"/>
        <v>0</v>
      </c>
    </row>
    <row r="452" spans="1:16" ht="14.4" x14ac:dyDescent="0.2">
      <c r="A452" s="60" t="s">
        <v>328</v>
      </c>
      <c r="B452" s="60" t="s">
        <v>329</v>
      </c>
      <c r="C452" s="83" t="str">
        <f t="shared" si="13"/>
        <v>21375103 MUSEO DE ARTE COSTARRICENSE</v>
      </c>
      <c r="D452" s="60" t="s">
        <v>251</v>
      </c>
      <c r="E452" s="60" t="s">
        <v>260</v>
      </c>
      <c r="F452" s="60" t="s">
        <v>261</v>
      </c>
      <c r="G452" s="59">
        <v>2000000</v>
      </c>
      <c r="H452" s="59">
        <v>549476</v>
      </c>
      <c r="I452" s="59">
        <v>549476</v>
      </c>
      <c r="J452" s="59">
        <v>0</v>
      </c>
      <c r="K452" s="59">
        <v>0</v>
      </c>
      <c r="L452" s="59">
        <v>0</v>
      </c>
      <c r="M452" s="59">
        <v>509118.71</v>
      </c>
      <c r="N452" s="59">
        <v>509118.71</v>
      </c>
      <c r="O452" s="59">
        <v>40357.29</v>
      </c>
      <c r="P452" s="84">
        <f t="shared" si="14"/>
        <v>0.92655313425882113</v>
      </c>
    </row>
    <row r="453" spans="1:16" ht="14.4" x14ac:dyDescent="0.2">
      <c r="A453" s="60" t="s">
        <v>328</v>
      </c>
      <c r="B453" s="60" t="s">
        <v>329</v>
      </c>
      <c r="C453" s="83" t="str">
        <f t="shared" si="13"/>
        <v>21375103 MUSEO DE ARTE COSTARRICENSE</v>
      </c>
      <c r="D453" s="60" t="s">
        <v>251</v>
      </c>
      <c r="E453" s="60" t="s">
        <v>262</v>
      </c>
      <c r="F453" s="60" t="s">
        <v>263</v>
      </c>
      <c r="G453" s="59">
        <v>3000000</v>
      </c>
      <c r="H453" s="59">
        <v>2080000</v>
      </c>
      <c r="I453" s="59">
        <v>2080000</v>
      </c>
      <c r="J453" s="59">
        <v>0</v>
      </c>
      <c r="K453" s="59">
        <v>0</v>
      </c>
      <c r="L453" s="59">
        <v>0</v>
      </c>
      <c r="M453" s="59">
        <v>1621779.39</v>
      </c>
      <c r="N453" s="59">
        <v>1621779.39</v>
      </c>
      <c r="O453" s="59">
        <v>458220.61</v>
      </c>
      <c r="P453" s="84">
        <f t="shared" si="14"/>
        <v>0.77970162980769231</v>
      </c>
    </row>
    <row r="454" spans="1:16" ht="14.4" x14ac:dyDescent="0.2">
      <c r="A454" s="60" t="s">
        <v>328</v>
      </c>
      <c r="B454" s="60" t="s">
        <v>329</v>
      </c>
      <c r="C454" s="83" t="str">
        <f t="shared" si="13"/>
        <v>21375103 MUSEO DE ARTE COSTARRICENSE</v>
      </c>
      <c r="D454" s="60" t="s">
        <v>251</v>
      </c>
      <c r="E454" s="60" t="s">
        <v>264</v>
      </c>
      <c r="F454" s="60" t="s">
        <v>265</v>
      </c>
      <c r="G454" s="59">
        <v>5000000</v>
      </c>
      <c r="H454" s="59">
        <v>3000000</v>
      </c>
      <c r="I454" s="59">
        <v>3000000</v>
      </c>
      <c r="J454" s="59">
        <v>0</v>
      </c>
      <c r="K454" s="59">
        <v>0</v>
      </c>
      <c r="L454" s="59">
        <v>0</v>
      </c>
      <c r="M454" s="59">
        <v>1356969.99</v>
      </c>
      <c r="N454" s="59">
        <v>1356969.99</v>
      </c>
      <c r="O454" s="59">
        <v>1643030.01</v>
      </c>
      <c r="P454" s="84">
        <f t="shared" si="14"/>
        <v>0.45232333000000002</v>
      </c>
    </row>
    <row r="455" spans="1:16" ht="14.4" x14ac:dyDescent="0.2">
      <c r="A455" s="60" t="s">
        <v>328</v>
      </c>
      <c r="B455" s="60" t="s">
        <v>329</v>
      </c>
      <c r="C455" s="83" t="str">
        <f t="shared" ref="C455:C518" si="15">+CONCATENATE(A455," ",B455)</f>
        <v>21375103 MUSEO DE ARTE COSTARRICENSE</v>
      </c>
      <c r="D455" s="60" t="s">
        <v>251</v>
      </c>
      <c r="E455" s="60" t="s">
        <v>266</v>
      </c>
      <c r="F455" s="60" t="s">
        <v>267</v>
      </c>
      <c r="G455" s="59">
        <v>0</v>
      </c>
      <c r="H455" s="59">
        <v>14236695.33</v>
      </c>
      <c r="I455" s="59">
        <v>14236695.33</v>
      </c>
      <c r="J455" s="59">
        <v>0</v>
      </c>
      <c r="K455" s="59">
        <v>0</v>
      </c>
      <c r="L455" s="59">
        <v>0</v>
      </c>
      <c r="M455" s="59">
        <v>9627538.9800000004</v>
      </c>
      <c r="N455" s="59">
        <v>9627538.9800000004</v>
      </c>
      <c r="O455" s="59">
        <v>4609156.3499999996</v>
      </c>
      <c r="P455" s="84">
        <f t="shared" ref="P455:P518" si="16">+IFERROR(M455/H455,0)</f>
        <v>0.67624815709250696</v>
      </c>
    </row>
    <row r="456" spans="1:16" ht="14.4" x14ac:dyDescent="0.2">
      <c r="A456" s="60" t="s">
        <v>328</v>
      </c>
      <c r="B456" s="60" t="s">
        <v>329</v>
      </c>
      <c r="C456" s="83" t="str">
        <f t="shared" si="15"/>
        <v>21375103 MUSEO DE ARTE COSTARRICENSE</v>
      </c>
      <c r="D456" s="60" t="s">
        <v>251</v>
      </c>
      <c r="E456" s="60" t="s">
        <v>268</v>
      </c>
      <c r="F456" s="60" t="s">
        <v>269</v>
      </c>
      <c r="G456" s="59">
        <v>0</v>
      </c>
      <c r="H456" s="59">
        <v>14236695.33</v>
      </c>
      <c r="I456" s="59">
        <v>14236695.33</v>
      </c>
      <c r="J456" s="59">
        <v>0</v>
      </c>
      <c r="K456" s="59">
        <v>0</v>
      </c>
      <c r="L456" s="59">
        <v>0</v>
      </c>
      <c r="M456" s="59">
        <v>9627538.9800000004</v>
      </c>
      <c r="N456" s="59">
        <v>9627538.9800000004</v>
      </c>
      <c r="O456" s="59">
        <v>4609156.3499999996</v>
      </c>
      <c r="P456" s="84">
        <f t="shared" si="16"/>
        <v>0.67624815709250696</v>
      </c>
    </row>
    <row r="457" spans="1:16" ht="14.4" x14ac:dyDescent="0.2">
      <c r="A457" s="60" t="s">
        <v>328</v>
      </c>
      <c r="B457" s="60" t="s">
        <v>329</v>
      </c>
      <c r="C457" s="83" t="str">
        <f t="shared" si="15"/>
        <v>21375103 MUSEO DE ARTE COSTARRICENSE</v>
      </c>
      <c r="D457" s="60" t="s">
        <v>251</v>
      </c>
      <c r="E457" s="60" t="s">
        <v>272</v>
      </c>
      <c r="F457" s="60" t="s">
        <v>273</v>
      </c>
      <c r="G457" s="59">
        <v>59583334</v>
      </c>
      <c r="H457" s="59">
        <v>47224838</v>
      </c>
      <c r="I457" s="59">
        <v>47224838</v>
      </c>
      <c r="J457" s="59">
        <v>0</v>
      </c>
      <c r="K457" s="59">
        <v>0</v>
      </c>
      <c r="L457" s="59">
        <v>0</v>
      </c>
      <c r="M457" s="59">
        <v>41457166.659999996</v>
      </c>
      <c r="N457" s="59">
        <v>41457166.659999996</v>
      </c>
      <c r="O457" s="59">
        <v>5767671.3399999999</v>
      </c>
      <c r="P457" s="84">
        <f t="shared" si="16"/>
        <v>0.87786784276528373</v>
      </c>
    </row>
    <row r="458" spans="1:16" ht="14.4" x14ac:dyDescent="0.2">
      <c r="A458" s="60" t="s">
        <v>328</v>
      </c>
      <c r="B458" s="60" t="s">
        <v>329</v>
      </c>
      <c r="C458" s="83" t="str">
        <f t="shared" si="15"/>
        <v>21375103 MUSEO DE ARTE COSTARRICENSE</v>
      </c>
      <c r="D458" s="60" t="s">
        <v>251</v>
      </c>
      <c r="E458" s="60" t="s">
        <v>357</v>
      </c>
      <c r="F458" s="60" t="s">
        <v>358</v>
      </c>
      <c r="G458" s="59">
        <v>37874774</v>
      </c>
      <c r="H458" s="59">
        <v>37874774</v>
      </c>
      <c r="I458" s="59">
        <v>37874774</v>
      </c>
      <c r="J458" s="59">
        <v>0</v>
      </c>
      <c r="K458" s="59">
        <v>0</v>
      </c>
      <c r="L458" s="59">
        <v>0</v>
      </c>
      <c r="M458" s="59">
        <v>37874774</v>
      </c>
      <c r="N458" s="59">
        <v>37874774</v>
      </c>
      <c r="O458" s="59">
        <v>0</v>
      </c>
      <c r="P458" s="84">
        <f t="shared" si="16"/>
        <v>1</v>
      </c>
    </row>
    <row r="459" spans="1:16" ht="14.4" x14ac:dyDescent="0.2">
      <c r="A459" s="60" t="s">
        <v>328</v>
      </c>
      <c r="B459" s="60" t="s">
        <v>329</v>
      </c>
      <c r="C459" s="83" t="str">
        <f t="shared" si="15"/>
        <v>21375103 MUSEO DE ARTE COSTARRICENSE</v>
      </c>
      <c r="D459" s="60" t="s">
        <v>251</v>
      </c>
      <c r="E459" s="60" t="s">
        <v>274</v>
      </c>
      <c r="F459" s="60" t="s">
        <v>275</v>
      </c>
      <c r="G459" s="59">
        <v>21708560</v>
      </c>
      <c r="H459" s="59">
        <v>9350064</v>
      </c>
      <c r="I459" s="59">
        <v>9350064</v>
      </c>
      <c r="J459" s="59">
        <v>0</v>
      </c>
      <c r="K459" s="59">
        <v>0</v>
      </c>
      <c r="L459" s="59">
        <v>0</v>
      </c>
      <c r="M459" s="59">
        <v>3582392.66</v>
      </c>
      <c r="N459" s="59">
        <v>3582392.66</v>
      </c>
      <c r="O459" s="59">
        <v>5767671.3399999999</v>
      </c>
      <c r="P459" s="82">
        <f t="shared" si="16"/>
        <v>0.38314097743074271</v>
      </c>
    </row>
    <row r="460" spans="1:16" ht="14.4" x14ac:dyDescent="0.2">
      <c r="A460" s="74" t="s">
        <v>340</v>
      </c>
      <c r="B460" s="74" t="s">
        <v>770</v>
      </c>
      <c r="C460" s="83" t="str">
        <f t="shared" si="15"/>
        <v>21375104 MUSEO H. CULTURAL JUAN SANTAMARIA</v>
      </c>
      <c r="D460" s="74" t="s">
        <v>18</v>
      </c>
      <c r="E460" s="74" t="s">
        <v>19</v>
      </c>
      <c r="F460" s="74" t="s">
        <v>19</v>
      </c>
      <c r="G460" s="75">
        <v>567581709</v>
      </c>
      <c r="H460" s="75">
        <v>541701009.5</v>
      </c>
      <c r="I460" s="59">
        <v>541701009.5</v>
      </c>
      <c r="J460" s="59">
        <v>0</v>
      </c>
      <c r="K460" s="59">
        <v>0</v>
      </c>
      <c r="L460" s="59">
        <v>0</v>
      </c>
      <c r="M460" s="75">
        <v>448020093.51999998</v>
      </c>
      <c r="N460" s="75">
        <v>448020093.51999998</v>
      </c>
      <c r="O460" s="75">
        <v>93680915.980000004</v>
      </c>
      <c r="P460" s="82">
        <f t="shared" si="16"/>
        <v>0.82706158132053464</v>
      </c>
    </row>
    <row r="461" spans="1:16" ht="14.4" x14ac:dyDescent="0.2">
      <c r="A461" s="60" t="s">
        <v>340</v>
      </c>
      <c r="B461" s="60" t="s">
        <v>341</v>
      </c>
      <c r="C461" s="83" t="str">
        <f t="shared" si="15"/>
        <v>21375104 MUSEO HISTORICO CULTURAL JUAN SANTAMARIA</v>
      </c>
      <c r="D461" s="60" t="s">
        <v>18</v>
      </c>
      <c r="E461" s="60" t="s">
        <v>21</v>
      </c>
      <c r="F461" s="60" t="s">
        <v>22</v>
      </c>
      <c r="G461" s="59">
        <v>217270580</v>
      </c>
      <c r="H461" s="59">
        <v>192250027.5</v>
      </c>
      <c r="I461" s="59">
        <v>192250027.5</v>
      </c>
      <c r="J461" s="59">
        <v>0</v>
      </c>
      <c r="K461" s="59">
        <v>0</v>
      </c>
      <c r="L461" s="59">
        <v>0</v>
      </c>
      <c r="M461" s="59">
        <v>149192858.05000001</v>
      </c>
      <c r="N461" s="59">
        <v>149192858.05000001</v>
      </c>
      <c r="O461" s="59">
        <v>43057169.450000003</v>
      </c>
      <c r="P461" s="84">
        <f t="shared" si="16"/>
        <v>0.77603556155538134</v>
      </c>
    </row>
    <row r="462" spans="1:16" ht="14.4" x14ac:dyDescent="0.2">
      <c r="A462" s="60" t="s">
        <v>340</v>
      </c>
      <c r="B462" s="60" t="s">
        <v>341</v>
      </c>
      <c r="C462" s="83" t="str">
        <f t="shared" si="15"/>
        <v>21375104 MUSEO HISTORICO CULTURAL JUAN SANTAMARIA</v>
      </c>
      <c r="D462" s="60" t="s">
        <v>18</v>
      </c>
      <c r="E462" s="60" t="s">
        <v>23</v>
      </c>
      <c r="F462" s="60" t="s">
        <v>24</v>
      </c>
      <c r="G462" s="59">
        <v>107150400</v>
      </c>
      <c r="H462" s="59">
        <v>93572093.5</v>
      </c>
      <c r="I462" s="59">
        <v>93572093.5</v>
      </c>
      <c r="J462" s="59">
        <v>0</v>
      </c>
      <c r="K462" s="59">
        <v>0</v>
      </c>
      <c r="L462" s="59">
        <v>0</v>
      </c>
      <c r="M462" s="59">
        <v>77730188.829999998</v>
      </c>
      <c r="N462" s="59">
        <v>77730188.829999998</v>
      </c>
      <c r="O462" s="59">
        <v>15841904.67</v>
      </c>
      <c r="P462" s="84">
        <f t="shared" si="16"/>
        <v>0.83069840507522685</v>
      </c>
    </row>
    <row r="463" spans="1:16" ht="14.4" x14ac:dyDescent="0.2">
      <c r="A463" s="60" t="s">
        <v>340</v>
      </c>
      <c r="B463" s="60" t="s">
        <v>341</v>
      </c>
      <c r="C463" s="83" t="str">
        <f t="shared" si="15"/>
        <v>21375104 MUSEO HISTORICO CULTURAL JUAN SANTAMARIA</v>
      </c>
      <c r="D463" s="60" t="s">
        <v>18</v>
      </c>
      <c r="E463" s="60" t="s">
        <v>25</v>
      </c>
      <c r="F463" s="60" t="s">
        <v>26</v>
      </c>
      <c r="G463" s="59">
        <v>102150400</v>
      </c>
      <c r="H463" s="59">
        <v>92382153.5</v>
      </c>
      <c r="I463" s="59">
        <v>92382153.5</v>
      </c>
      <c r="J463" s="59">
        <v>0</v>
      </c>
      <c r="K463" s="59">
        <v>0</v>
      </c>
      <c r="L463" s="59">
        <v>0</v>
      </c>
      <c r="M463" s="59">
        <v>77730188.829999998</v>
      </c>
      <c r="N463" s="59">
        <v>77730188.829999998</v>
      </c>
      <c r="O463" s="59">
        <v>14651964.67</v>
      </c>
      <c r="P463" s="84">
        <f t="shared" si="16"/>
        <v>0.84139832083477029</v>
      </c>
    </row>
    <row r="464" spans="1:16" ht="14.4" x14ac:dyDescent="0.2">
      <c r="A464" s="60" t="s">
        <v>340</v>
      </c>
      <c r="B464" s="60" t="s">
        <v>341</v>
      </c>
      <c r="C464" s="83" t="str">
        <f t="shared" si="15"/>
        <v>21375104 MUSEO HISTORICO CULTURAL JUAN SANTAMARIA</v>
      </c>
      <c r="D464" s="60" t="s">
        <v>18</v>
      </c>
      <c r="E464" s="60" t="s">
        <v>27</v>
      </c>
      <c r="F464" s="60" t="s">
        <v>28</v>
      </c>
      <c r="G464" s="59">
        <v>5000000</v>
      </c>
      <c r="H464" s="59">
        <v>1189940</v>
      </c>
      <c r="I464" s="59">
        <v>1189940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1189940</v>
      </c>
      <c r="P464" s="84">
        <f t="shared" si="16"/>
        <v>0</v>
      </c>
    </row>
    <row r="465" spans="1:16" ht="14.4" x14ac:dyDescent="0.2">
      <c r="A465" s="60" t="s">
        <v>340</v>
      </c>
      <c r="B465" s="60" t="s">
        <v>341</v>
      </c>
      <c r="C465" s="83" t="str">
        <f t="shared" si="15"/>
        <v>21375104 MUSEO HISTORICO CULTURAL JUAN SANTAMARIA</v>
      </c>
      <c r="D465" s="60" t="s">
        <v>18</v>
      </c>
      <c r="E465" s="60" t="s">
        <v>29</v>
      </c>
      <c r="F465" s="60" t="s">
        <v>30</v>
      </c>
      <c r="G465" s="59">
        <v>3600000</v>
      </c>
      <c r="H465" s="59">
        <v>3400000</v>
      </c>
      <c r="I465" s="59">
        <v>3400000</v>
      </c>
      <c r="J465" s="59">
        <v>0</v>
      </c>
      <c r="K465" s="59">
        <v>0</v>
      </c>
      <c r="L465" s="59">
        <v>0</v>
      </c>
      <c r="M465" s="59">
        <v>2376020</v>
      </c>
      <c r="N465" s="59">
        <v>2376020</v>
      </c>
      <c r="O465" s="59">
        <v>1023980</v>
      </c>
      <c r="P465" s="84">
        <f t="shared" si="16"/>
        <v>0.69882941176470592</v>
      </c>
    </row>
    <row r="466" spans="1:16" ht="14.4" x14ac:dyDescent="0.2">
      <c r="A466" s="60" t="s">
        <v>340</v>
      </c>
      <c r="B466" s="60" t="s">
        <v>341</v>
      </c>
      <c r="C466" s="83" t="str">
        <f t="shared" si="15"/>
        <v>21375104 MUSEO HISTORICO CULTURAL JUAN SANTAMARIA</v>
      </c>
      <c r="D466" s="60" t="s">
        <v>18</v>
      </c>
      <c r="E466" s="60" t="s">
        <v>31</v>
      </c>
      <c r="F466" s="60" t="s">
        <v>32</v>
      </c>
      <c r="G466" s="59">
        <v>3600000</v>
      </c>
      <c r="H466" s="59">
        <v>3400000</v>
      </c>
      <c r="I466" s="59">
        <v>3400000</v>
      </c>
      <c r="J466" s="59">
        <v>0</v>
      </c>
      <c r="K466" s="59">
        <v>0</v>
      </c>
      <c r="L466" s="59">
        <v>0</v>
      </c>
      <c r="M466" s="59">
        <v>2376020</v>
      </c>
      <c r="N466" s="59">
        <v>2376020</v>
      </c>
      <c r="O466" s="59">
        <v>1023980</v>
      </c>
      <c r="P466" s="84">
        <f t="shared" si="16"/>
        <v>0.69882941176470592</v>
      </c>
    </row>
    <row r="467" spans="1:16" ht="14.4" x14ac:dyDescent="0.2">
      <c r="A467" s="60" t="s">
        <v>340</v>
      </c>
      <c r="B467" s="60" t="s">
        <v>341</v>
      </c>
      <c r="C467" s="83" t="str">
        <f t="shared" si="15"/>
        <v>21375104 MUSEO HISTORICO CULTURAL JUAN SANTAMARIA</v>
      </c>
      <c r="D467" s="60" t="s">
        <v>18</v>
      </c>
      <c r="E467" s="60" t="s">
        <v>33</v>
      </c>
      <c r="F467" s="60" t="s">
        <v>34</v>
      </c>
      <c r="G467" s="59">
        <v>72561771</v>
      </c>
      <c r="H467" s="59">
        <v>62711882</v>
      </c>
      <c r="I467" s="59">
        <v>62711882</v>
      </c>
      <c r="J467" s="59">
        <v>0</v>
      </c>
      <c r="K467" s="59">
        <v>0</v>
      </c>
      <c r="L467" s="59">
        <v>0</v>
      </c>
      <c r="M467" s="59">
        <v>45393217.399999999</v>
      </c>
      <c r="N467" s="59">
        <v>45393217.399999999</v>
      </c>
      <c r="O467" s="59">
        <v>17318664.600000001</v>
      </c>
      <c r="P467" s="84">
        <f t="shared" si="16"/>
        <v>0.72383758790718478</v>
      </c>
    </row>
    <row r="468" spans="1:16" ht="14.4" x14ac:dyDescent="0.2">
      <c r="A468" s="60" t="s">
        <v>340</v>
      </c>
      <c r="B468" s="60" t="s">
        <v>341</v>
      </c>
      <c r="C468" s="83" t="str">
        <f t="shared" si="15"/>
        <v>21375104 MUSEO HISTORICO CULTURAL JUAN SANTAMARIA</v>
      </c>
      <c r="D468" s="60" t="s">
        <v>18</v>
      </c>
      <c r="E468" s="60" t="s">
        <v>35</v>
      </c>
      <c r="F468" s="60" t="s">
        <v>36</v>
      </c>
      <c r="G468" s="59">
        <v>26000000</v>
      </c>
      <c r="H468" s="59">
        <v>17452009</v>
      </c>
      <c r="I468" s="59">
        <v>17452009</v>
      </c>
      <c r="J468" s="59">
        <v>0</v>
      </c>
      <c r="K468" s="59">
        <v>0</v>
      </c>
      <c r="L468" s="59">
        <v>0</v>
      </c>
      <c r="M468" s="59">
        <v>16284890.17</v>
      </c>
      <c r="N468" s="59">
        <v>16284890.17</v>
      </c>
      <c r="O468" s="59">
        <v>1167118.83</v>
      </c>
      <c r="P468" s="84">
        <f t="shared" si="16"/>
        <v>0.93312409877854174</v>
      </c>
    </row>
    <row r="469" spans="1:16" ht="14.4" x14ac:dyDescent="0.2">
      <c r="A469" s="60" t="s">
        <v>340</v>
      </c>
      <c r="B469" s="60" t="s">
        <v>341</v>
      </c>
      <c r="C469" s="83" t="str">
        <f t="shared" si="15"/>
        <v>21375104 MUSEO HISTORICO CULTURAL JUAN SANTAMARIA</v>
      </c>
      <c r="D469" s="60" t="s">
        <v>18</v>
      </c>
      <c r="E469" s="60" t="s">
        <v>37</v>
      </c>
      <c r="F469" s="60" t="s">
        <v>38</v>
      </c>
      <c r="G469" s="59">
        <v>17900950</v>
      </c>
      <c r="H469" s="59">
        <v>17900950</v>
      </c>
      <c r="I469" s="59">
        <v>17900950</v>
      </c>
      <c r="J469" s="59">
        <v>0</v>
      </c>
      <c r="K469" s="59">
        <v>0</v>
      </c>
      <c r="L469" s="59">
        <v>0</v>
      </c>
      <c r="M469" s="59">
        <v>15624274.4</v>
      </c>
      <c r="N469" s="59">
        <v>15624274.4</v>
      </c>
      <c r="O469" s="59">
        <v>2276675.6</v>
      </c>
      <c r="P469" s="84">
        <f t="shared" si="16"/>
        <v>0.87281816886813268</v>
      </c>
    </row>
    <row r="470" spans="1:16" ht="14.4" x14ac:dyDescent="0.2">
      <c r="A470" s="60" t="s">
        <v>340</v>
      </c>
      <c r="B470" s="60" t="s">
        <v>341</v>
      </c>
      <c r="C470" s="83" t="str">
        <f t="shared" si="15"/>
        <v>21375104 MUSEO HISTORICO CULTURAL JUAN SANTAMARIA</v>
      </c>
      <c r="D470" s="60" t="s">
        <v>18</v>
      </c>
      <c r="E470" s="60" t="s">
        <v>39</v>
      </c>
      <c r="F470" s="60" t="s">
        <v>40</v>
      </c>
      <c r="G470" s="59">
        <v>13721902</v>
      </c>
      <c r="H470" s="59">
        <v>13382004</v>
      </c>
      <c r="I470" s="59">
        <v>13382004</v>
      </c>
      <c r="J470" s="59">
        <v>0</v>
      </c>
      <c r="K470" s="59">
        <v>0</v>
      </c>
      <c r="L470" s="59">
        <v>0</v>
      </c>
      <c r="M470" s="59">
        <v>569244.51</v>
      </c>
      <c r="N470" s="59">
        <v>569244.51</v>
      </c>
      <c r="O470" s="59">
        <v>12812759.49</v>
      </c>
      <c r="P470" s="84">
        <f t="shared" si="16"/>
        <v>4.2538061563873394E-2</v>
      </c>
    </row>
    <row r="471" spans="1:16" ht="14.4" x14ac:dyDescent="0.2">
      <c r="A471" s="60" t="s">
        <v>340</v>
      </c>
      <c r="B471" s="60" t="s">
        <v>341</v>
      </c>
      <c r="C471" s="83" t="str">
        <f t="shared" si="15"/>
        <v>21375104 MUSEO HISTORICO CULTURAL JUAN SANTAMARIA</v>
      </c>
      <c r="D471" s="60" t="s">
        <v>18</v>
      </c>
      <c r="E471" s="60" t="s">
        <v>41</v>
      </c>
      <c r="F471" s="60" t="s">
        <v>42</v>
      </c>
      <c r="G471" s="59">
        <v>11038919</v>
      </c>
      <c r="H471" s="59">
        <v>10076919</v>
      </c>
      <c r="I471" s="59">
        <v>10076919</v>
      </c>
      <c r="J471" s="59">
        <v>0</v>
      </c>
      <c r="K471" s="59">
        <v>0</v>
      </c>
      <c r="L471" s="59">
        <v>0</v>
      </c>
      <c r="M471" s="59">
        <v>9602209.3800000008</v>
      </c>
      <c r="N471" s="59">
        <v>9602209.3800000008</v>
      </c>
      <c r="O471" s="59">
        <v>474709.62</v>
      </c>
      <c r="P471" s="84">
        <f t="shared" si="16"/>
        <v>0.95289139269651779</v>
      </c>
    </row>
    <row r="472" spans="1:16" ht="14.4" x14ac:dyDescent="0.2">
      <c r="A472" s="60" t="s">
        <v>340</v>
      </c>
      <c r="B472" s="60" t="s">
        <v>341</v>
      </c>
      <c r="C472" s="83" t="str">
        <f t="shared" si="15"/>
        <v>21375104 MUSEO HISTORICO CULTURAL JUAN SANTAMARIA</v>
      </c>
      <c r="D472" s="60" t="s">
        <v>18</v>
      </c>
      <c r="E472" s="60" t="s">
        <v>43</v>
      </c>
      <c r="F472" s="60" t="s">
        <v>44</v>
      </c>
      <c r="G472" s="59">
        <v>3900000</v>
      </c>
      <c r="H472" s="59">
        <v>3900000</v>
      </c>
      <c r="I472" s="59">
        <v>3900000</v>
      </c>
      <c r="J472" s="59">
        <v>0</v>
      </c>
      <c r="K472" s="59">
        <v>0</v>
      </c>
      <c r="L472" s="59">
        <v>0</v>
      </c>
      <c r="M472" s="59">
        <v>3312598.94</v>
      </c>
      <c r="N472" s="59">
        <v>3312598.94</v>
      </c>
      <c r="O472" s="59">
        <v>587401.06000000006</v>
      </c>
      <c r="P472" s="84">
        <f t="shared" si="16"/>
        <v>0.84938434358974357</v>
      </c>
    </row>
    <row r="473" spans="1:16" ht="14.4" x14ac:dyDescent="0.2">
      <c r="A473" s="60" t="s">
        <v>340</v>
      </c>
      <c r="B473" s="60" t="s">
        <v>341</v>
      </c>
      <c r="C473" s="83" t="str">
        <f t="shared" si="15"/>
        <v>21375104 MUSEO HISTORICO CULTURAL JUAN SANTAMARIA</v>
      </c>
      <c r="D473" s="60" t="s">
        <v>18</v>
      </c>
      <c r="E473" s="60" t="s">
        <v>45</v>
      </c>
      <c r="F473" s="60" t="s">
        <v>46</v>
      </c>
      <c r="G473" s="59">
        <v>16535052</v>
      </c>
      <c r="H473" s="59">
        <v>14605694</v>
      </c>
      <c r="I473" s="59">
        <v>14605694</v>
      </c>
      <c r="J473" s="59">
        <v>0</v>
      </c>
      <c r="K473" s="59">
        <v>0</v>
      </c>
      <c r="L473" s="59">
        <v>0</v>
      </c>
      <c r="M473" s="59">
        <v>10764258.369999999</v>
      </c>
      <c r="N473" s="59">
        <v>10764258.369999999</v>
      </c>
      <c r="O473" s="59">
        <v>3841435.63</v>
      </c>
      <c r="P473" s="84">
        <f t="shared" si="16"/>
        <v>0.73699054423569321</v>
      </c>
    </row>
    <row r="474" spans="1:16" ht="14.4" x14ac:dyDescent="0.2">
      <c r="A474" s="60" t="s">
        <v>340</v>
      </c>
      <c r="B474" s="60" t="s">
        <v>341</v>
      </c>
      <c r="C474" s="83" t="str">
        <f t="shared" si="15"/>
        <v>21375104 MUSEO HISTORICO CULTURAL JUAN SANTAMARIA</v>
      </c>
      <c r="D474" s="60" t="s">
        <v>18</v>
      </c>
      <c r="E474" s="60" t="s">
        <v>342</v>
      </c>
      <c r="F474" s="60" t="s">
        <v>48</v>
      </c>
      <c r="G474" s="59">
        <v>15687100</v>
      </c>
      <c r="H474" s="59">
        <v>13856683</v>
      </c>
      <c r="I474" s="59">
        <v>13856683</v>
      </c>
      <c r="J474" s="59">
        <v>0</v>
      </c>
      <c r="K474" s="59">
        <v>0</v>
      </c>
      <c r="L474" s="59">
        <v>0</v>
      </c>
      <c r="M474" s="59">
        <v>10019230.369999999</v>
      </c>
      <c r="N474" s="59">
        <v>10019230.369999999</v>
      </c>
      <c r="O474" s="59">
        <v>3837452.63</v>
      </c>
      <c r="P474" s="84">
        <f t="shared" si="16"/>
        <v>0.72306123839305547</v>
      </c>
    </row>
    <row r="475" spans="1:16" ht="14.4" x14ac:dyDescent="0.2">
      <c r="A475" s="60" t="s">
        <v>340</v>
      </c>
      <c r="B475" s="60" t="s">
        <v>341</v>
      </c>
      <c r="C475" s="83" t="str">
        <f t="shared" si="15"/>
        <v>21375104 MUSEO HISTORICO CULTURAL JUAN SANTAMARIA</v>
      </c>
      <c r="D475" s="60" t="s">
        <v>18</v>
      </c>
      <c r="E475" s="60" t="s">
        <v>343</v>
      </c>
      <c r="F475" s="60" t="s">
        <v>50</v>
      </c>
      <c r="G475" s="59">
        <v>847952</v>
      </c>
      <c r="H475" s="59">
        <v>749011</v>
      </c>
      <c r="I475" s="59">
        <v>749011</v>
      </c>
      <c r="J475" s="59">
        <v>0</v>
      </c>
      <c r="K475" s="59">
        <v>0</v>
      </c>
      <c r="L475" s="59">
        <v>0</v>
      </c>
      <c r="M475" s="59">
        <v>745028</v>
      </c>
      <c r="N475" s="59">
        <v>745028</v>
      </c>
      <c r="O475" s="59">
        <v>3983</v>
      </c>
      <c r="P475" s="84">
        <f t="shared" si="16"/>
        <v>0.99468232108740728</v>
      </c>
    </row>
    <row r="476" spans="1:16" ht="14.4" x14ac:dyDescent="0.2">
      <c r="A476" s="60" t="s">
        <v>340</v>
      </c>
      <c r="B476" s="60" t="s">
        <v>341</v>
      </c>
      <c r="C476" s="83" t="str">
        <f t="shared" si="15"/>
        <v>21375104 MUSEO HISTORICO CULTURAL JUAN SANTAMARIA</v>
      </c>
      <c r="D476" s="60" t="s">
        <v>18</v>
      </c>
      <c r="E476" s="60" t="s">
        <v>51</v>
      </c>
      <c r="F476" s="60" t="s">
        <v>52</v>
      </c>
      <c r="G476" s="59">
        <v>17423357</v>
      </c>
      <c r="H476" s="59">
        <v>17960358</v>
      </c>
      <c r="I476" s="59">
        <v>17960358</v>
      </c>
      <c r="J476" s="59">
        <v>0</v>
      </c>
      <c r="K476" s="59">
        <v>0</v>
      </c>
      <c r="L476" s="59">
        <v>0</v>
      </c>
      <c r="M476" s="59">
        <v>12929173.449999999</v>
      </c>
      <c r="N476" s="59">
        <v>12929173.449999999</v>
      </c>
      <c r="O476" s="59">
        <v>5031184.55</v>
      </c>
      <c r="P476" s="84">
        <f t="shared" si="16"/>
        <v>0.71987281378244239</v>
      </c>
    </row>
    <row r="477" spans="1:16" ht="14.4" x14ac:dyDescent="0.2">
      <c r="A477" s="60" t="s">
        <v>340</v>
      </c>
      <c r="B477" s="60" t="s">
        <v>341</v>
      </c>
      <c r="C477" s="83" t="str">
        <f t="shared" si="15"/>
        <v>21375104 MUSEO HISTORICO CULTURAL JUAN SANTAMARIA</v>
      </c>
      <c r="D477" s="60" t="s">
        <v>18</v>
      </c>
      <c r="E477" s="60" t="s">
        <v>344</v>
      </c>
      <c r="F477" s="60" t="s">
        <v>54</v>
      </c>
      <c r="G477" s="59">
        <v>9191793</v>
      </c>
      <c r="H477" s="59">
        <v>8119267</v>
      </c>
      <c r="I477" s="59">
        <v>8119267</v>
      </c>
      <c r="J477" s="59">
        <v>0</v>
      </c>
      <c r="K477" s="59">
        <v>0</v>
      </c>
      <c r="L477" s="59">
        <v>0</v>
      </c>
      <c r="M477" s="59">
        <v>5870727.4199999999</v>
      </c>
      <c r="N477" s="59">
        <v>5870727.4199999999</v>
      </c>
      <c r="O477" s="59">
        <v>2248539.58</v>
      </c>
      <c r="P477" s="84">
        <f t="shared" si="16"/>
        <v>0.723061259101345</v>
      </c>
    </row>
    <row r="478" spans="1:16" ht="14.4" x14ac:dyDescent="0.2">
      <c r="A478" s="60" t="s">
        <v>340</v>
      </c>
      <c r="B478" s="60" t="s">
        <v>341</v>
      </c>
      <c r="C478" s="83" t="str">
        <f t="shared" si="15"/>
        <v>21375104 MUSEO HISTORICO CULTURAL JUAN SANTAMARIA</v>
      </c>
      <c r="D478" s="60" t="s">
        <v>18</v>
      </c>
      <c r="E478" s="60" t="s">
        <v>345</v>
      </c>
      <c r="F478" s="60" t="s">
        <v>56</v>
      </c>
      <c r="G478" s="59">
        <v>5087709</v>
      </c>
      <c r="H478" s="59">
        <v>4494060</v>
      </c>
      <c r="I478" s="59">
        <v>4494060</v>
      </c>
      <c r="J478" s="59">
        <v>0</v>
      </c>
      <c r="K478" s="59">
        <v>0</v>
      </c>
      <c r="L478" s="59">
        <v>0</v>
      </c>
      <c r="M478" s="59">
        <v>3249480.12</v>
      </c>
      <c r="N478" s="59">
        <v>3249480.12</v>
      </c>
      <c r="O478" s="59">
        <v>1244579.8799999999</v>
      </c>
      <c r="P478" s="84">
        <f t="shared" si="16"/>
        <v>0.72306113403025329</v>
      </c>
    </row>
    <row r="479" spans="1:16" ht="14.4" x14ac:dyDescent="0.2">
      <c r="A479" s="60" t="s">
        <v>340</v>
      </c>
      <c r="B479" s="60" t="s">
        <v>341</v>
      </c>
      <c r="C479" s="83" t="str">
        <f t="shared" si="15"/>
        <v>21375104 MUSEO HISTORICO CULTURAL JUAN SANTAMARIA</v>
      </c>
      <c r="D479" s="60" t="s">
        <v>18</v>
      </c>
      <c r="E479" s="60" t="s">
        <v>346</v>
      </c>
      <c r="F479" s="60" t="s">
        <v>58</v>
      </c>
      <c r="G479" s="59">
        <v>2543855</v>
      </c>
      <c r="H479" s="59">
        <v>2247031</v>
      </c>
      <c r="I479" s="59">
        <v>2247031</v>
      </c>
      <c r="J479" s="59">
        <v>0</v>
      </c>
      <c r="K479" s="59">
        <v>0</v>
      </c>
      <c r="L479" s="59">
        <v>0</v>
      </c>
      <c r="M479" s="59">
        <v>1624740.06</v>
      </c>
      <c r="N479" s="59">
        <v>1624740.06</v>
      </c>
      <c r="O479" s="59">
        <v>622290.93999999994</v>
      </c>
      <c r="P479" s="84">
        <f t="shared" si="16"/>
        <v>0.72306081224513596</v>
      </c>
    </row>
    <row r="480" spans="1:16" ht="14.4" x14ac:dyDescent="0.2">
      <c r="A480" s="60" t="s">
        <v>340</v>
      </c>
      <c r="B480" s="60" t="s">
        <v>341</v>
      </c>
      <c r="C480" s="83" t="str">
        <f t="shared" si="15"/>
        <v>21375104 MUSEO HISTORICO CULTURAL JUAN SANTAMARIA</v>
      </c>
      <c r="D480" s="60" t="s">
        <v>18</v>
      </c>
      <c r="E480" s="60" t="s">
        <v>347</v>
      </c>
      <c r="F480" s="60" t="s">
        <v>348</v>
      </c>
      <c r="G480" s="59">
        <v>600000</v>
      </c>
      <c r="H480" s="59">
        <v>3100000</v>
      </c>
      <c r="I480" s="59">
        <v>3100000</v>
      </c>
      <c r="J480" s="59">
        <v>0</v>
      </c>
      <c r="K480" s="59">
        <v>0</v>
      </c>
      <c r="L480" s="59">
        <v>0</v>
      </c>
      <c r="M480" s="59">
        <v>2184225.85</v>
      </c>
      <c r="N480" s="59">
        <v>2184225.85</v>
      </c>
      <c r="O480" s="59">
        <v>915774.15</v>
      </c>
      <c r="P480" s="84">
        <f t="shared" si="16"/>
        <v>0.7045889838709678</v>
      </c>
    </row>
    <row r="481" spans="1:16" ht="14.4" x14ac:dyDescent="0.2">
      <c r="A481" s="60" t="s">
        <v>340</v>
      </c>
      <c r="B481" s="60" t="s">
        <v>341</v>
      </c>
      <c r="C481" s="83" t="str">
        <f t="shared" si="15"/>
        <v>21375104 MUSEO HISTORICO CULTURAL JUAN SANTAMARIA</v>
      </c>
      <c r="D481" s="60" t="s">
        <v>18</v>
      </c>
      <c r="E481" s="60" t="s">
        <v>61</v>
      </c>
      <c r="F481" s="60" t="s">
        <v>62</v>
      </c>
      <c r="G481" s="59">
        <v>334091215</v>
      </c>
      <c r="H481" s="59">
        <v>334091215</v>
      </c>
      <c r="I481" s="59">
        <v>334091215</v>
      </c>
      <c r="J481" s="59">
        <v>0</v>
      </c>
      <c r="K481" s="59">
        <v>0</v>
      </c>
      <c r="L481" s="59">
        <v>0</v>
      </c>
      <c r="M481" s="59">
        <v>286001208.14999998</v>
      </c>
      <c r="N481" s="59">
        <v>286001208.14999998</v>
      </c>
      <c r="O481" s="59">
        <v>48090006.850000001</v>
      </c>
      <c r="P481" s="84">
        <f t="shared" si="16"/>
        <v>0.85605725415437806</v>
      </c>
    </row>
    <row r="482" spans="1:16" ht="14.4" x14ac:dyDescent="0.2">
      <c r="A482" s="60" t="s">
        <v>340</v>
      </c>
      <c r="B482" s="60" t="s">
        <v>341</v>
      </c>
      <c r="C482" s="83" t="str">
        <f t="shared" si="15"/>
        <v>21375104 MUSEO HISTORICO CULTURAL JUAN SANTAMARIA</v>
      </c>
      <c r="D482" s="60" t="s">
        <v>18</v>
      </c>
      <c r="E482" s="60" t="s">
        <v>71</v>
      </c>
      <c r="F482" s="60" t="s">
        <v>72</v>
      </c>
      <c r="G482" s="59">
        <v>19750000</v>
      </c>
      <c r="H482" s="59">
        <v>31399353</v>
      </c>
      <c r="I482" s="59">
        <v>31399353</v>
      </c>
      <c r="J482" s="59">
        <v>0</v>
      </c>
      <c r="K482" s="59">
        <v>0</v>
      </c>
      <c r="L482" s="59">
        <v>0</v>
      </c>
      <c r="M482" s="59">
        <v>26741925.989999998</v>
      </c>
      <c r="N482" s="59">
        <v>26741925.989999998</v>
      </c>
      <c r="O482" s="59">
        <v>4657427.01</v>
      </c>
      <c r="P482" s="84">
        <f t="shared" si="16"/>
        <v>0.85167124271637051</v>
      </c>
    </row>
    <row r="483" spans="1:16" ht="14.4" x14ac:dyDescent="0.2">
      <c r="A483" s="60" t="s">
        <v>340</v>
      </c>
      <c r="B483" s="60" t="s">
        <v>341</v>
      </c>
      <c r="C483" s="83" t="str">
        <f t="shared" si="15"/>
        <v>21375104 MUSEO HISTORICO CULTURAL JUAN SANTAMARIA</v>
      </c>
      <c r="D483" s="60" t="s">
        <v>18</v>
      </c>
      <c r="E483" s="60" t="s">
        <v>73</v>
      </c>
      <c r="F483" s="60" t="s">
        <v>74</v>
      </c>
      <c r="G483" s="59">
        <v>1350000</v>
      </c>
      <c r="H483" s="59">
        <v>2456000</v>
      </c>
      <c r="I483" s="59">
        <v>2456000</v>
      </c>
      <c r="J483" s="59">
        <v>0</v>
      </c>
      <c r="K483" s="59">
        <v>0</v>
      </c>
      <c r="L483" s="59">
        <v>0</v>
      </c>
      <c r="M483" s="59">
        <v>2317834.85</v>
      </c>
      <c r="N483" s="59">
        <v>2317834.85</v>
      </c>
      <c r="O483" s="59">
        <v>138165.15</v>
      </c>
      <c r="P483" s="84">
        <f t="shared" si="16"/>
        <v>0.94374383143322482</v>
      </c>
    </row>
    <row r="484" spans="1:16" ht="14.4" x14ac:dyDescent="0.2">
      <c r="A484" s="60" t="s">
        <v>340</v>
      </c>
      <c r="B484" s="60" t="s">
        <v>341</v>
      </c>
      <c r="C484" s="83" t="str">
        <f t="shared" si="15"/>
        <v>21375104 MUSEO HISTORICO CULTURAL JUAN SANTAMARIA</v>
      </c>
      <c r="D484" s="60" t="s">
        <v>18</v>
      </c>
      <c r="E484" s="60" t="s">
        <v>75</v>
      </c>
      <c r="F484" s="60" t="s">
        <v>76</v>
      </c>
      <c r="G484" s="59">
        <v>12650000</v>
      </c>
      <c r="H484" s="59">
        <v>21723353</v>
      </c>
      <c r="I484" s="59">
        <v>21723353</v>
      </c>
      <c r="J484" s="59">
        <v>0</v>
      </c>
      <c r="K484" s="59">
        <v>0</v>
      </c>
      <c r="L484" s="59">
        <v>0</v>
      </c>
      <c r="M484" s="59">
        <v>17846250</v>
      </c>
      <c r="N484" s="59">
        <v>17846250</v>
      </c>
      <c r="O484" s="59">
        <v>3877103</v>
      </c>
      <c r="P484" s="84">
        <f t="shared" si="16"/>
        <v>0.8215237307058445</v>
      </c>
    </row>
    <row r="485" spans="1:16" ht="14.4" x14ac:dyDescent="0.2">
      <c r="A485" s="60" t="s">
        <v>340</v>
      </c>
      <c r="B485" s="60" t="s">
        <v>341</v>
      </c>
      <c r="C485" s="83" t="str">
        <f t="shared" si="15"/>
        <v>21375104 MUSEO HISTORICO CULTURAL JUAN SANTAMARIA</v>
      </c>
      <c r="D485" s="60" t="s">
        <v>18</v>
      </c>
      <c r="E485" s="60" t="s">
        <v>79</v>
      </c>
      <c r="F485" s="60" t="s">
        <v>80</v>
      </c>
      <c r="G485" s="59">
        <v>1750000</v>
      </c>
      <c r="H485" s="59">
        <v>2200000</v>
      </c>
      <c r="I485" s="59">
        <v>2200000</v>
      </c>
      <c r="J485" s="59">
        <v>0</v>
      </c>
      <c r="K485" s="59">
        <v>0</v>
      </c>
      <c r="L485" s="59">
        <v>0</v>
      </c>
      <c r="M485" s="59">
        <v>1990110.53</v>
      </c>
      <c r="N485" s="59">
        <v>1990110.53</v>
      </c>
      <c r="O485" s="59">
        <v>209889.47</v>
      </c>
      <c r="P485" s="84">
        <f t="shared" si="16"/>
        <v>0.90459569545454543</v>
      </c>
    </row>
    <row r="486" spans="1:16" ht="14.4" x14ac:dyDescent="0.2">
      <c r="A486" s="60" t="s">
        <v>340</v>
      </c>
      <c r="B486" s="60" t="s">
        <v>341</v>
      </c>
      <c r="C486" s="83" t="str">
        <f t="shared" si="15"/>
        <v>21375104 MUSEO HISTORICO CULTURAL JUAN SANTAMARIA</v>
      </c>
      <c r="D486" s="60" t="s">
        <v>18</v>
      </c>
      <c r="E486" s="60" t="s">
        <v>81</v>
      </c>
      <c r="F486" s="60" t="s">
        <v>82</v>
      </c>
      <c r="G486" s="59">
        <v>4000000</v>
      </c>
      <c r="H486" s="59">
        <v>5020000</v>
      </c>
      <c r="I486" s="59">
        <v>5020000</v>
      </c>
      <c r="J486" s="59">
        <v>0</v>
      </c>
      <c r="K486" s="59">
        <v>0</v>
      </c>
      <c r="L486" s="59">
        <v>0</v>
      </c>
      <c r="M486" s="59">
        <v>4587730.6100000003</v>
      </c>
      <c r="N486" s="59">
        <v>4587730.6100000003</v>
      </c>
      <c r="O486" s="59">
        <v>432269.39</v>
      </c>
      <c r="P486" s="84">
        <f t="shared" si="16"/>
        <v>0.91389055976095623</v>
      </c>
    </row>
    <row r="487" spans="1:16" ht="14.4" x14ac:dyDescent="0.2">
      <c r="A487" s="60" t="s">
        <v>340</v>
      </c>
      <c r="B487" s="60" t="s">
        <v>341</v>
      </c>
      <c r="C487" s="83" t="str">
        <f t="shared" si="15"/>
        <v>21375104 MUSEO HISTORICO CULTURAL JUAN SANTAMARIA</v>
      </c>
      <c r="D487" s="60" t="s">
        <v>18</v>
      </c>
      <c r="E487" s="60" t="s">
        <v>83</v>
      </c>
      <c r="F487" s="60" t="s">
        <v>84</v>
      </c>
      <c r="G487" s="59">
        <v>1653000</v>
      </c>
      <c r="H487" s="59">
        <v>5094647</v>
      </c>
      <c r="I487" s="59">
        <v>5094647</v>
      </c>
      <c r="J487" s="59">
        <v>0</v>
      </c>
      <c r="K487" s="59">
        <v>0</v>
      </c>
      <c r="L487" s="59">
        <v>0</v>
      </c>
      <c r="M487" s="59">
        <v>1439086.76</v>
      </c>
      <c r="N487" s="59">
        <v>1439086.76</v>
      </c>
      <c r="O487" s="59">
        <v>3655560.24</v>
      </c>
      <c r="P487" s="84">
        <f t="shared" si="16"/>
        <v>0.28247035761260791</v>
      </c>
    </row>
    <row r="488" spans="1:16" ht="14.4" x14ac:dyDescent="0.2">
      <c r="A488" s="60" t="s">
        <v>340</v>
      </c>
      <c r="B488" s="60" t="s">
        <v>341</v>
      </c>
      <c r="C488" s="83" t="str">
        <f t="shared" si="15"/>
        <v>21375104 MUSEO HISTORICO CULTURAL JUAN SANTAMARIA</v>
      </c>
      <c r="D488" s="60" t="s">
        <v>18</v>
      </c>
      <c r="E488" s="60" t="s">
        <v>87</v>
      </c>
      <c r="F488" s="60" t="s">
        <v>88</v>
      </c>
      <c r="G488" s="59">
        <v>1000000</v>
      </c>
      <c r="H488" s="59">
        <v>3600000</v>
      </c>
      <c r="I488" s="59">
        <v>3600000</v>
      </c>
      <c r="J488" s="59">
        <v>0</v>
      </c>
      <c r="K488" s="59">
        <v>0</v>
      </c>
      <c r="L488" s="59">
        <v>0</v>
      </c>
      <c r="M488" s="59">
        <v>707120.1</v>
      </c>
      <c r="N488" s="59">
        <v>707120.1</v>
      </c>
      <c r="O488" s="59">
        <v>2892879.9</v>
      </c>
      <c r="P488" s="84">
        <f t="shared" si="16"/>
        <v>0.19642224999999999</v>
      </c>
    </row>
    <row r="489" spans="1:16" ht="14.4" x14ac:dyDescent="0.2">
      <c r="A489" s="60" t="s">
        <v>340</v>
      </c>
      <c r="B489" s="60" t="s">
        <v>341</v>
      </c>
      <c r="C489" s="83" t="str">
        <f t="shared" si="15"/>
        <v>21375104 MUSEO HISTORICO CULTURAL JUAN SANTAMARIA</v>
      </c>
      <c r="D489" s="60" t="s">
        <v>18</v>
      </c>
      <c r="E489" s="60" t="s">
        <v>89</v>
      </c>
      <c r="F489" s="60" t="s">
        <v>90</v>
      </c>
      <c r="G489" s="59">
        <v>653000</v>
      </c>
      <c r="H489" s="59">
        <v>1374647</v>
      </c>
      <c r="I489" s="59">
        <v>1374647</v>
      </c>
      <c r="J489" s="59">
        <v>0</v>
      </c>
      <c r="K489" s="59">
        <v>0</v>
      </c>
      <c r="L489" s="59">
        <v>0</v>
      </c>
      <c r="M489" s="59">
        <v>711966.79</v>
      </c>
      <c r="N489" s="59">
        <v>711966.79</v>
      </c>
      <c r="O489" s="59">
        <v>662680.21</v>
      </c>
      <c r="P489" s="84">
        <f t="shared" si="16"/>
        <v>0.51792699507582673</v>
      </c>
    </row>
    <row r="490" spans="1:16" ht="14.4" x14ac:dyDescent="0.2">
      <c r="A490" s="60" t="s">
        <v>340</v>
      </c>
      <c r="B490" s="60" t="s">
        <v>341</v>
      </c>
      <c r="C490" s="83" t="str">
        <f t="shared" si="15"/>
        <v>21375104 MUSEO HISTORICO CULTURAL JUAN SANTAMARIA</v>
      </c>
      <c r="D490" s="60" t="s">
        <v>18</v>
      </c>
      <c r="E490" s="60" t="s">
        <v>91</v>
      </c>
      <c r="F490" s="60" t="s">
        <v>92</v>
      </c>
      <c r="G490" s="59">
        <v>0</v>
      </c>
      <c r="H490" s="59">
        <v>120000</v>
      </c>
      <c r="I490" s="59">
        <v>120000</v>
      </c>
      <c r="J490" s="59">
        <v>0</v>
      </c>
      <c r="K490" s="59">
        <v>0</v>
      </c>
      <c r="L490" s="59">
        <v>0</v>
      </c>
      <c r="M490" s="59">
        <v>19999.87</v>
      </c>
      <c r="N490" s="59">
        <v>19999.87</v>
      </c>
      <c r="O490" s="59">
        <v>100000.13</v>
      </c>
      <c r="P490" s="84">
        <f t="shared" si="16"/>
        <v>0.16666558333333331</v>
      </c>
    </row>
    <row r="491" spans="1:16" ht="14.4" x14ac:dyDescent="0.2">
      <c r="A491" s="60" t="s">
        <v>340</v>
      </c>
      <c r="B491" s="60" t="s">
        <v>341</v>
      </c>
      <c r="C491" s="83" t="str">
        <f t="shared" si="15"/>
        <v>21375104 MUSEO HISTORICO CULTURAL JUAN SANTAMARIA</v>
      </c>
      <c r="D491" s="60" t="s">
        <v>18</v>
      </c>
      <c r="E491" s="60" t="s">
        <v>93</v>
      </c>
      <c r="F491" s="60" t="s">
        <v>94</v>
      </c>
      <c r="G491" s="59">
        <v>293679475</v>
      </c>
      <c r="H491" s="59">
        <v>264595203</v>
      </c>
      <c r="I491" s="59">
        <v>264595203</v>
      </c>
      <c r="J491" s="59">
        <v>0</v>
      </c>
      <c r="K491" s="59">
        <v>0</v>
      </c>
      <c r="L491" s="59">
        <v>0</v>
      </c>
      <c r="M491" s="59">
        <v>246354813.53</v>
      </c>
      <c r="N491" s="59">
        <v>246354813.53</v>
      </c>
      <c r="O491" s="59">
        <v>18240389.469999999</v>
      </c>
      <c r="P491" s="84">
        <f t="shared" si="16"/>
        <v>0.93106303794177248</v>
      </c>
    </row>
    <row r="492" spans="1:16" ht="14.4" x14ac:dyDescent="0.2">
      <c r="A492" s="60" t="s">
        <v>340</v>
      </c>
      <c r="B492" s="60" t="s">
        <v>341</v>
      </c>
      <c r="C492" s="83" t="str">
        <f t="shared" si="15"/>
        <v>21375104 MUSEO HISTORICO CULTURAL JUAN SANTAMARIA</v>
      </c>
      <c r="D492" s="60" t="s">
        <v>18</v>
      </c>
      <c r="E492" s="60" t="s">
        <v>99</v>
      </c>
      <c r="F492" s="60" t="s">
        <v>100</v>
      </c>
      <c r="G492" s="59">
        <v>278679475</v>
      </c>
      <c r="H492" s="59">
        <v>239917203</v>
      </c>
      <c r="I492" s="59">
        <v>239917203</v>
      </c>
      <c r="J492" s="59">
        <v>0</v>
      </c>
      <c r="K492" s="59">
        <v>0</v>
      </c>
      <c r="L492" s="59">
        <v>0</v>
      </c>
      <c r="M492" s="59">
        <v>239902203</v>
      </c>
      <c r="N492" s="59">
        <v>239902203</v>
      </c>
      <c r="O492" s="59">
        <v>15000</v>
      </c>
      <c r="P492" s="84">
        <f t="shared" si="16"/>
        <v>0.99993747843084013</v>
      </c>
    </row>
    <row r="493" spans="1:16" ht="14.4" x14ac:dyDescent="0.2">
      <c r="A493" s="60" t="s">
        <v>340</v>
      </c>
      <c r="B493" s="60" t="s">
        <v>341</v>
      </c>
      <c r="C493" s="83" t="str">
        <f t="shared" si="15"/>
        <v>21375104 MUSEO HISTORICO CULTURAL JUAN SANTAMARIA</v>
      </c>
      <c r="D493" s="60" t="s">
        <v>18</v>
      </c>
      <c r="E493" s="60" t="s">
        <v>101</v>
      </c>
      <c r="F493" s="60" t="s">
        <v>102</v>
      </c>
      <c r="G493" s="59">
        <v>15000000</v>
      </c>
      <c r="H493" s="59">
        <v>24678000</v>
      </c>
      <c r="I493" s="59">
        <v>24678000</v>
      </c>
      <c r="J493" s="59">
        <v>0</v>
      </c>
      <c r="K493" s="59">
        <v>0</v>
      </c>
      <c r="L493" s="59">
        <v>0</v>
      </c>
      <c r="M493" s="59">
        <v>6452610.5300000003</v>
      </c>
      <c r="N493" s="59">
        <v>6452610.5300000003</v>
      </c>
      <c r="O493" s="59">
        <v>18225389.469999999</v>
      </c>
      <c r="P493" s="84">
        <f t="shared" si="16"/>
        <v>0.26147218291595753</v>
      </c>
    </row>
    <row r="494" spans="1:16" ht="14.4" x14ac:dyDescent="0.2">
      <c r="A494" s="60" t="s">
        <v>340</v>
      </c>
      <c r="B494" s="60" t="s">
        <v>341</v>
      </c>
      <c r="C494" s="83" t="str">
        <f t="shared" si="15"/>
        <v>21375104 MUSEO HISTORICO CULTURAL JUAN SANTAMARIA</v>
      </c>
      <c r="D494" s="60" t="s">
        <v>18</v>
      </c>
      <c r="E494" s="60" t="s">
        <v>103</v>
      </c>
      <c r="F494" s="60" t="s">
        <v>104</v>
      </c>
      <c r="G494" s="59">
        <v>330000</v>
      </c>
      <c r="H494" s="59">
        <v>780000</v>
      </c>
      <c r="I494" s="59">
        <v>780000</v>
      </c>
      <c r="J494" s="59">
        <v>0</v>
      </c>
      <c r="K494" s="59">
        <v>0</v>
      </c>
      <c r="L494" s="59">
        <v>0</v>
      </c>
      <c r="M494" s="59">
        <v>599400</v>
      </c>
      <c r="N494" s="59">
        <v>599400</v>
      </c>
      <c r="O494" s="59">
        <v>180600</v>
      </c>
      <c r="P494" s="84">
        <f t="shared" si="16"/>
        <v>0.76846153846153842</v>
      </c>
    </row>
    <row r="495" spans="1:16" ht="14.4" x14ac:dyDescent="0.2">
      <c r="A495" s="60" t="s">
        <v>340</v>
      </c>
      <c r="B495" s="60" t="s">
        <v>341</v>
      </c>
      <c r="C495" s="83" t="str">
        <f t="shared" si="15"/>
        <v>21375104 MUSEO HISTORICO CULTURAL JUAN SANTAMARIA</v>
      </c>
      <c r="D495" s="60" t="s">
        <v>18</v>
      </c>
      <c r="E495" s="60" t="s">
        <v>105</v>
      </c>
      <c r="F495" s="60" t="s">
        <v>106</v>
      </c>
      <c r="G495" s="59">
        <v>30000</v>
      </c>
      <c r="H495" s="59">
        <v>30000</v>
      </c>
      <c r="I495" s="59">
        <v>30000</v>
      </c>
      <c r="J495" s="59">
        <v>0</v>
      </c>
      <c r="K495" s="59">
        <v>0</v>
      </c>
      <c r="L495" s="59">
        <v>0</v>
      </c>
      <c r="M495" s="59">
        <v>29175</v>
      </c>
      <c r="N495" s="59">
        <v>29175</v>
      </c>
      <c r="O495" s="59">
        <v>825</v>
      </c>
      <c r="P495" s="84">
        <f t="shared" si="16"/>
        <v>0.97250000000000003</v>
      </c>
    </row>
    <row r="496" spans="1:16" ht="14.4" x14ac:dyDescent="0.2">
      <c r="A496" s="60" t="s">
        <v>340</v>
      </c>
      <c r="B496" s="60" t="s">
        <v>341</v>
      </c>
      <c r="C496" s="83" t="str">
        <f t="shared" si="15"/>
        <v>21375104 MUSEO HISTORICO CULTURAL JUAN SANTAMARIA</v>
      </c>
      <c r="D496" s="60" t="s">
        <v>18</v>
      </c>
      <c r="E496" s="60" t="s">
        <v>107</v>
      </c>
      <c r="F496" s="60" t="s">
        <v>108</v>
      </c>
      <c r="G496" s="59">
        <v>300000</v>
      </c>
      <c r="H496" s="59">
        <v>750000</v>
      </c>
      <c r="I496" s="59">
        <v>750000</v>
      </c>
      <c r="J496" s="59">
        <v>0</v>
      </c>
      <c r="K496" s="59">
        <v>0</v>
      </c>
      <c r="L496" s="59">
        <v>0</v>
      </c>
      <c r="M496" s="59">
        <v>570225</v>
      </c>
      <c r="N496" s="59">
        <v>570225</v>
      </c>
      <c r="O496" s="59">
        <v>179775</v>
      </c>
      <c r="P496" s="84">
        <f t="shared" si="16"/>
        <v>0.76029999999999998</v>
      </c>
    </row>
    <row r="497" spans="1:16" ht="14.4" x14ac:dyDescent="0.2">
      <c r="A497" s="60" t="s">
        <v>340</v>
      </c>
      <c r="B497" s="60" t="s">
        <v>341</v>
      </c>
      <c r="C497" s="83" t="str">
        <f t="shared" si="15"/>
        <v>21375104 MUSEO HISTORICO CULTURAL JUAN SANTAMARIA</v>
      </c>
      <c r="D497" s="60" t="s">
        <v>18</v>
      </c>
      <c r="E497" s="60" t="s">
        <v>109</v>
      </c>
      <c r="F497" s="60" t="s">
        <v>110</v>
      </c>
      <c r="G497" s="59">
        <v>6000000</v>
      </c>
      <c r="H497" s="59">
        <v>9168752</v>
      </c>
      <c r="I497" s="59">
        <v>9168752</v>
      </c>
      <c r="J497" s="59">
        <v>0</v>
      </c>
      <c r="K497" s="59">
        <v>0</v>
      </c>
      <c r="L497" s="59">
        <v>0</v>
      </c>
      <c r="M497" s="59">
        <v>2851790.16</v>
      </c>
      <c r="N497" s="59">
        <v>2851790.16</v>
      </c>
      <c r="O497" s="59">
        <v>6316961.8399999999</v>
      </c>
      <c r="P497" s="84">
        <f t="shared" si="16"/>
        <v>0.31103362376908006</v>
      </c>
    </row>
    <row r="498" spans="1:16" ht="14.4" x14ac:dyDescent="0.2">
      <c r="A498" s="60" t="s">
        <v>340</v>
      </c>
      <c r="B498" s="60" t="s">
        <v>341</v>
      </c>
      <c r="C498" s="83" t="str">
        <f t="shared" si="15"/>
        <v>21375104 MUSEO HISTORICO CULTURAL JUAN SANTAMARIA</v>
      </c>
      <c r="D498" s="60" t="s">
        <v>18</v>
      </c>
      <c r="E498" s="60" t="s">
        <v>111</v>
      </c>
      <c r="F498" s="60" t="s">
        <v>112</v>
      </c>
      <c r="G498" s="59">
        <v>6000000</v>
      </c>
      <c r="H498" s="59">
        <v>9168752</v>
      </c>
      <c r="I498" s="59">
        <v>9168752</v>
      </c>
      <c r="J498" s="59">
        <v>0</v>
      </c>
      <c r="K498" s="59">
        <v>0</v>
      </c>
      <c r="L498" s="59">
        <v>0</v>
      </c>
      <c r="M498" s="59">
        <v>2851790.16</v>
      </c>
      <c r="N498" s="59">
        <v>2851790.16</v>
      </c>
      <c r="O498" s="59">
        <v>6316961.8399999999</v>
      </c>
      <c r="P498" s="84">
        <f t="shared" si="16"/>
        <v>0.31103362376908006</v>
      </c>
    </row>
    <row r="499" spans="1:16" ht="14.4" x14ac:dyDescent="0.2">
      <c r="A499" s="60" t="s">
        <v>340</v>
      </c>
      <c r="B499" s="60" t="s">
        <v>341</v>
      </c>
      <c r="C499" s="83" t="str">
        <f t="shared" si="15"/>
        <v>21375104 MUSEO HISTORICO CULTURAL JUAN SANTAMARIA</v>
      </c>
      <c r="D499" s="60" t="s">
        <v>18</v>
      </c>
      <c r="E499" s="60" t="s">
        <v>121</v>
      </c>
      <c r="F499" s="60" t="s">
        <v>122</v>
      </c>
      <c r="G499" s="59">
        <v>12563740</v>
      </c>
      <c r="H499" s="59">
        <v>22827260</v>
      </c>
      <c r="I499" s="59">
        <v>22827260</v>
      </c>
      <c r="J499" s="59">
        <v>0</v>
      </c>
      <c r="K499" s="59">
        <v>0</v>
      </c>
      <c r="L499" s="59">
        <v>0</v>
      </c>
      <c r="M499" s="59">
        <v>8014191.71</v>
      </c>
      <c r="N499" s="59">
        <v>8014191.71</v>
      </c>
      <c r="O499" s="59">
        <v>14813068.289999999</v>
      </c>
      <c r="P499" s="84">
        <f t="shared" si="16"/>
        <v>0.35107988037110016</v>
      </c>
    </row>
    <row r="500" spans="1:16" ht="14.4" x14ac:dyDescent="0.2">
      <c r="A500" s="60" t="s">
        <v>340</v>
      </c>
      <c r="B500" s="60" t="s">
        <v>341</v>
      </c>
      <c r="C500" s="83" t="str">
        <f t="shared" si="15"/>
        <v>21375104 MUSEO HISTORICO CULTURAL JUAN SANTAMARIA</v>
      </c>
      <c r="D500" s="60" t="s">
        <v>18</v>
      </c>
      <c r="E500" s="60" t="s">
        <v>123</v>
      </c>
      <c r="F500" s="60" t="s">
        <v>124</v>
      </c>
      <c r="G500" s="59">
        <v>6017000</v>
      </c>
      <c r="H500" s="59">
        <v>16000060</v>
      </c>
      <c r="I500" s="59">
        <v>16000060</v>
      </c>
      <c r="J500" s="59">
        <v>0</v>
      </c>
      <c r="K500" s="59">
        <v>0</v>
      </c>
      <c r="L500" s="59">
        <v>0</v>
      </c>
      <c r="M500" s="59">
        <v>3638769.5</v>
      </c>
      <c r="N500" s="59">
        <v>3638769.5</v>
      </c>
      <c r="O500" s="59">
        <v>12361290.5</v>
      </c>
      <c r="P500" s="84">
        <f t="shared" si="16"/>
        <v>0.22742224091659657</v>
      </c>
    </row>
    <row r="501" spans="1:16" ht="14.4" x14ac:dyDescent="0.2">
      <c r="A501" s="60" t="s">
        <v>340</v>
      </c>
      <c r="B501" s="60" t="s">
        <v>341</v>
      </c>
      <c r="C501" s="83" t="str">
        <f t="shared" si="15"/>
        <v>21375104 MUSEO HISTORICO CULTURAL JUAN SANTAMARIA</v>
      </c>
      <c r="D501" s="60" t="s">
        <v>18</v>
      </c>
      <c r="E501" s="60" t="s">
        <v>127</v>
      </c>
      <c r="F501" s="60" t="s">
        <v>128</v>
      </c>
      <c r="G501" s="59">
        <v>1000000</v>
      </c>
      <c r="H501" s="59">
        <v>1000000</v>
      </c>
      <c r="I501" s="59">
        <v>1000000</v>
      </c>
      <c r="J501" s="59">
        <v>0</v>
      </c>
      <c r="K501" s="59">
        <v>0</v>
      </c>
      <c r="L501" s="59">
        <v>0</v>
      </c>
      <c r="M501" s="59">
        <v>978693</v>
      </c>
      <c r="N501" s="59">
        <v>978693</v>
      </c>
      <c r="O501" s="59">
        <v>21307</v>
      </c>
      <c r="P501" s="84">
        <f t="shared" si="16"/>
        <v>0.97869300000000004</v>
      </c>
    </row>
    <row r="502" spans="1:16" ht="14.4" x14ac:dyDescent="0.2">
      <c r="A502" s="60" t="s">
        <v>340</v>
      </c>
      <c r="B502" s="60" t="s">
        <v>341</v>
      </c>
      <c r="C502" s="83" t="str">
        <f t="shared" si="15"/>
        <v>21375104 MUSEO HISTORICO CULTURAL JUAN SANTAMARIA</v>
      </c>
      <c r="D502" s="60" t="s">
        <v>18</v>
      </c>
      <c r="E502" s="60" t="s">
        <v>129</v>
      </c>
      <c r="F502" s="60" t="s">
        <v>130</v>
      </c>
      <c r="G502" s="59">
        <v>300000</v>
      </c>
      <c r="H502" s="59">
        <v>1800000</v>
      </c>
      <c r="I502" s="59">
        <v>1800000</v>
      </c>
      <c r="J502" s="59">
        <v>0</v>
      </c>
      <c r="K502" s="59">
        <v>0</v>
      </c>
      <c r="L502" s="59">
        <v>0</v>
      </c>
      <c r="M502" s="59">
        <v>1311639.21</v>
      </c>
      <c r="N502" s="59">
        <v>1311639.21</v>
      </c>
      <c r="O502" s="59">
        <v>488360.79</v>
      </c>
      <c r="P502" s="84">
        <f t="shared" si="16"/>
        <v>0.72868844999999993</v>
      </c>
    </row>
    <row r="503" spans="1:16" ht="14.4" x14ac:dyDescent="0.2">
      <c r="A503" s="60" t="s">
        <v>340</v>
      </c>
      <c r="B503" s="60" t="s">
        <v>341</v>
      </c>
      <c r="C503" s="83" t="str">
        <f t="shared" si="15"/>
        <v>21375104 MUSEO HISTORICO CULTURAL JUAN SANTAMARIA</v>
      </c>
      <c r="D503" s="60" t="s">
        <v>18</v>
      </c>
      <c r="E503" s="60" t="s">
        <v>133</v>
      </c>
      <c r="F503" s="60" t="s">
        <v>134</v>
      </c>
      <c r="G503" s="59">
        <v>2500000</v>
      </c>
      <c r="H503" s="59">
        <v>3144200</v>
      </c>
      <c r="I503" s="59">
        <v>3144200</v>
      </c>
      <c r="J503" s="59">
        <v>0</v>
      </c>
      <c r="K503" s="59">
        <v>0</v>
      </c>
      <c r="L503" s="59">
        <v>0</v>
      </c>
      <c r="M503" s="59">
        <v>1322100</v>
      </c>
      <c r="N503" s="59">
        <v>1322100</v>
      </c>
      <c r="O503" s="59">
        <v>1822100</v>
      </c>
      <c r="P503" s="84">
        <f t="shared" si="16"/>
        <v>0.42048851854207747</v>
      </c>
    </row>
    <row r="504" spans="1:16" ht="14.4" x14ac:dyDescent="0.2">
      <c r="A504" s="60" t="s">
        <v>340</v>
      </c>
      <c r="B504" s="60" t="s">
        <v>341</v>
      </c>
      <c r="C504" s="83" t="str">
        <f t="shared" si="15"/>
        <v>21375104 MUSEO HISTORICO CULTURAL JUAN SANTAMARIA</v>
      </c>
      <c r="D504" s="60" t="s">
        <v>18</v>
      </c>
      <c r="E504" s="60" t="s">
        <v>135</v>
      </c>
      <c r="F504" s="60" t="s">
        <v>136</v>
      </c>
      <c r="G504" s="59">
        <v>2596740</v>
      </c>
      <c r="H504" s="59">
        <v>733000</v>
      </c>
      <c r="I504" s="59">
        <v>733000</v>
      </c>
      <c r="J504" s="59">
        <v>0</v>
      </c>
      <c r="K504" s="59">
        <v>0</v>
      </c>
      <c r="L504" s="59">
        <v>0</v>
      </c>
      <c r="M504" s="59">
        <v>733000</v>
      </c>
      <c r="N504" s="59">
        <v>733000</v>
      </c>
      <c r="O504" s="59">
        <v>0</v>
      </c>
      <c r="P504" s="84">
        <f t="shared" si="16"/>
        <v>1</v>
      </c>
    </row>
    <row r="505" spans="1:16" ht="14.4" x14ac:dyDescent="0.2">
      <c r="A505" s="60" t="s">
        <v>340</v>
      </c>
      <c r="B505" s="60" t="s">
        <v>341</v>
      </c>
      <c r="C505" s="83" t="str">
        <f t="shared" si="15"/>
        <v>21375104 MUSEO HISTORICO CULTURAL JUAN SANTAMARIA</v>
      </c>
      <c r="D505" s="60" t="s">
        <v>18</v>
      </c>
      <c r="E505" s="60" t="s">
        <v>137</v>
      </c>
      <c r="F505" s="60" t="s">
        <v>138</v>
      </c>
      <c r="G505" s="59">
        <v>150000</v>
      </c>
      <c r="H505" s="59">
        <v>150000</v>
      </c>
      <c r="I505" s="59">
        <v>150000</v>
      </c>
      <c r="J505" s="59">
        <v>0</v>
      </c>
      <c r="K505" s="59">
        <v>0</v>
      </c>
      <c r="L505" s="59">
        <v>0</v>
      </c>
      <c r="M505" s="59">
        <v>29990</v>
      </c>
      <c r="N505" s="59">
        <v>29990</v>
      </c>
      <c r="O505" s="59">
        <v>120010</v>
      </c>
      <c r="P505" s="84">
        <f t="shared" si="16"/>
        <v>0.19993333333333332</v>
      </c>
    </row>
    <row r="506" spans="1:16" ht="14.4" x14ac:dyDescent="0.2">
      <c r="A506" s="60" t="s">
        <v>340</v>
      </c>
      <c r="B506" s="60" t="s">
        <v>341</v>
      </c>
      <c r="C506" s="83" t="str">
        <f t="shared" si="15"/>
        <v>21375104 MUSEO HISTORICO CULTURAL JUAN SANTAMARIA</v>
      </c>
      <c r="D506" s="60" t="s">
        <v>18</v>
      </c>
      <c r="E506" s="60" t="s">
        <v>139</v>
      </c>
      <c r="F506" s="60" t="s">
        <v>140</v>
      </c>
      <c r="G506" s="59">
        <v>115000</v>
      </c>
      <c r="H506" s="59">
        <v>226000</v>
      </c>
      <c r="I506" s="59">
        <v>226000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226000</v>
      </c>
      <c r="P506" s="84">
        <f t="shared" si="16"/>
        <v>0</v>
      </c>
    </row>
    <row r="507" spans="1:16" ht="14.4" x14ac:dyDescent="0.2">
      <c r="A507" s="60" t="s">
        <v>340</v>
      </c>
      <c r="B507" s="60" t="s">
        <v>341</v>
      </c>
      <c r="C507" s="83" t="str">
        <f t="shared" si="15"/>
        <v>21375104 MUSEO HISTORICO CULTURAL JUAN SANTAMARIA</v>
      </c>
      <c r="D507" s="60" t="s">
        <v>18</v>
      </c>
      <c r="E507" s="60" t="s">
        <v>143</v>
      </c>
      <c r="F507" s="60" t="s">
        <v>144</v>
      </c>
      <c r="G507" s="59">
        <v>115000</v>
      </c>
      <c r="H507" s="59">
        <v>226000</v>
      </c>
      <c r="I507" s="59">
        <v>226000</v>
      </c>
      <c r="J507" s="59">
        <v>0</v>
      </c>
      <c r="K507" s="59">
        <v>0</v>
      </c>
      <c r="L507" s="59">
        <v>0</v>
      </c>
      <c r="M507" s="59">
        <v>0</v>
      </c>
      <c r="N507" s="59">
        <v>0</v>
      </c>
      <c r="O507" s="59">
        <v>226000</v>
      </c>
      <c r="P507" s="84">
        <f t="shared" si="16"/>
        <v>0</v>
      </c>
    </row>
    <row r="508" spans="1:16" ht="14.4" x14ac:dyDescent="0.2">
      <c r="A508" s="60" t="s">
        <v>340</v>
      </c>
      <c r="B508" s="60" t="s">
        <v>341</v>
      </c>
      <c r="C508" s="83" t="str">
        <f t="shared" si="15"/>
        <v>21375104 MUSEO HISTORICO CULTURAL JUAN SANTAMARIA</v>
      </c>
      <c r="D508" s="60" t="s">
        <v>18</v>
      </c>
      <c r="E508" s="60" t="s">
        <v>151</v>
      </c>
      <c r="F508" s="60" t="s">
        <v>152</v>
      </c>
      <c r="G508" s="59">
        <v>5100000</v>
      </c>
      <c r="H508" s="59">
        <v>5100000</v>
      </c>
      <c r="I508" s="59">
        <v>5100000</v>
      </c>
      <c r="J508" s="59">
        <v>0</v>
      </c>
      <c r="K508" s="59">
        <v>0</v>
      </c>
      <c r="L508" s="59">
        <v>0</v>
      </c>
      <c r="M508" s="59">
        <v>5069412.8499999996</v>
      </c>
      <c r="N508" s="59">
        <v>5069412.8499999996</v>
      </c>
      <c r="O508" s="59">
        <v>30587.15</v>
      </c>
      <c r="P508" s="84">
        <f t="shared" si="16"/>
        <v>0.99400251960784303</v>
      </c>
    </row>
    <row r="509" spans="1:16" ht="14.4" x14ac:dyDescent="0.2">
      <c r="A509" s="60" t="s">
        <v>340</v>
      </c>
      <c r="B509" s="60" t="s">
        <v>341</v>
      </c>
      <c r="C509" s="83" t="str">
        <f t="shared" si="15"/>
        <v>21375104 MUSEO HISTORICO CULTURAL JUAN SANTAMARIA</v>
      </c>
      <c r="D509" s="60" t="s">
        <v>18</v>
      </c>
      <c r="E509" s="60" t="s">
        <v>153</v>
      </c>
      <c r="F509" s="60" t="s">
        <v>154</v>
      </c>
      <c r="G509" s="59">
        <v>600000</v>
      </c>
      <c r="H509" s="59">
        <v>497891</v>
      </c>
      <c r="I509" s="59">
        <v>497891</v>
      </c>
      <c r="J509" s="59">
        <v>0</v>
      </c>
      <c r="K509" s="59">
        <v>0</v>
      </c>
      <c r="L509" s="59">
        <v>0</v>
      </c>
      <c r="M509" s="59">
        <v>469323.42</v>
      </c>
      <c r="N509" s="59">
        <v>469323.42</v>
      </c>
      <c r="O509" s="59">
        <v>28567.58</v>
      </c>
      <c r="P509" s="84">
        <f t="shared" si="16"/>
        <v>0.94262282306769951</v>
      </c>
    </row>
    <row r="510" spans="1:16" ht="14.4" x14ac:dyDescent="0.2">
      <c r="A510" s="60" t="s">
        <v>340</v>
      </c>
      <c r="B510" s="60" t="s">
        <v>341</v>
      </c>
      <c r="C510" s="83" t="str">
        <f t="shared" si="15"/>
        <v>21375104 MUSEO HISTORICO CULTURAL JUAN SANTAMARIA</v>
      </c>
      <c r="D510" s="60" t="s">
        <v>18</v>
      </c>
      <c r="E510" s="60" t="s">
        <v>155</v>
      </c>
      <c r="F510" s="60" t="s">
        <v>156</v>
      </c>
      <c r="G510" s="59">
        <v>600000</v>
      </c>
      <c r="H510" s="59">
        <v>497891</v>
      </c>
      <c r="I510" s="59">
        <v>497891</v>
      </c>
      <c r="J510" s="59">
        <v>0</v>
      </c>
      <c r="K510" s="59">
        <v>0</v>
      </c>
      <c r="L510" s="59">
        <v>0</v>
      </c>
      <c r="M510" s="59">
        <v>469323.42</v>
      </c>
      <c r="N510" s="59">
        <v>469323.42</v>
      </c>
      <c r="O510" s="59">
        <v>28567.58</v>
      </c>
      <c r="P510" s="84">
        <f t="shared" si="16"/>
        <v>0.94262282306769951</v>
      </c>
    </row>
    <row r="511" spans="1:16" ht="14.4" x14ac:dyDescent="0.2">
      <c r="A511" s="60" t="s">
        <v>340</v>
      </c>
      <c r="B511" s="60" t="s">
        <v>341</v>
      </c>
      <c r="C511" s="83" t="str">
        <f t="shared" si="15"/>
        <v>21375104 MUSEO HISTORICO CULTURAL JUAN SANTAMARIA</v>
      </c>
      <c r="D511" s="60" t="s">
        <v>18</v>
      </c>
      <c r="E511" s="60" t="s">
        <v>169</v>
      </c>
      <c r="F511" s="60" t="s">
        <v>170</v>
      </c>
      <c r="G511" s="59">
        <v>1000000</v>
      </c>
      <c r="H511" s="59">
        <v>1000000</v>
      </c>
      <c r="I511" s="59">
        <v>1000000</v>
      </c>
      <c r="J511" s="59">
        <v>0</v>
      </c>
      <c r="K511" s="59">
        <v>0</v>
      </c>
      <c r="L511" s="59">
        <v>0</v>
      </c>
      <c r="M511" s="59">
        <v>999570</v>
      </c>
      <c r="N511" s="59">
        <v>999570</v>
      </c>
      <c r="O511" s="59">
        <v>430</v>
      </c>
      <c r="P511" s="84">
        <f t="shared" si="16"/>
        <v>0.99956999999999996</v>
      </c>
    </row>
    <row r="512" spans="1:16" ht="14.4" x14ac:dyDescent="0.2">
      <c r="A512" s="60" t="s">
        <v>340</v>
      </c>
      <c r="B512" s="60" t="s">
        <v>341</v>
      </c>
      <c r="C512" s="83" t="str">
        <f t="shared" si="15"/>
        <v>21375104 MUSEO HISTORICO CULTURAL JUAN SANTAMARIA</v>
      </c>
      <c r="D512" s="60" t="s">
        <v>18</v>
      </c>
      <c r="E512" s="60" t="s">
        <v>177</v>
      </c>
      <c r="F512" s="60" t="s">
        <v>178</v>
      </c>
      <c r="G512" s="59">
        <v>1000000</v>
      </c>
      <c r="H512" s="59">
        <v>1000000</v>
      </c>
      <c r="I512" s="59">
        <v>1000000</v>
      </c>
      <c r="J512" s="59">
        <v>0</v>
      </c>
      <c r="K512" s="59">
        <v>0</v>
      </c>
      <c r="L512" s="59">
        <v>0</v>
      </c>
      <c r="M512" s="59">
        <v>999570</v>
      </c>
      <c r="N512" s="59">
        <v>999570</v>
      </c>
      <c r="O512" s="59">
        <v>430</v>
      </c>
      <c r="P512" s="84">
        <f t="shared" si="16"/>
        <v>0.99956999999999996</v>
      </c>
    </row>
    <row r="513" spans="1:16" ht="14.4" x14ac:dyDescent="0.2">
      <c r="A513" s="60" t="s">
        <v>340</v>
      </c>
      <c r="B513" s="60" t="s">
        <v>341</v>
      </c>
      <c r="C513" s="83" t="str">
        <f t="shared" si="15"/>
        <v>21375104 MUSEO HISTORICO CULTURAL JUAN SANTAMARIA</v>
      </c>
      <c r="D513" s="60" t="s">
        <v>18</v>
      </c>
      <c r="E513" s="60" t="s">
        <v>189</v>
      </c>
      <c r="F513" s="60" t="s">
        <v>190</v>
      </c>
      <c r="G513" s="59">
        <v>3500000</v>
      </c>
      <c r="H513" s="59">
        <v>3602109</v>
      </c>
      <c r="I513" s="59">
        <v>3602109</v>
      </c>
      <c r="J513" s="59">
        <v>0</v>
      </c>
      <c r="K513" s="59">
        <v>0</v>
      </c>
      <c r="L513" s="59">
        <v>0</v>
      </c>
      <c r="M513" s="59">
        <v>3600519.43</v>
      </c>
      <c r="N513" s="59">
        <v>3600519.43</v>
      </c>
      <c r="O513" s="59">
        <v>1589.57</v>
      </c>
      <c r="P513" s="84">
        <f t="shared" si="16"/>
        <v>0.99955871129940821</v>
      </c>
    </row>
    <row r="514" spans="1:16" ht="14.4" x14ac:dyDescent="0.2">
      <c r="A514" s="60" t="s">
        <v>340</v>
      </c>
      <c r="B514" s="60" t="s">
        <v>341</v>
      </c>
      <c r="C514" s="83" t="str">
        <f t="shared" si="15"/>
        <v>21375104 MUSEO HISTORICO CULTURAL JUAN SANTAMARIA</v>
      </c>
      <c r="D514" s="60" t="s">
        <v>18</v>
      </c>
      <c r="E514" s="60" t="s">
        <v>191</v>
      </c>
      <c r="F514" s="60" t="s">
        <v>192</v>
      </c>
      <c r="G514" s="59">
        <v>0</v>
      </c>
      <c r="H514" s="59">
        <v>20000</v>
      </c>
      <c r="I514" s="59">
        <v>20000</v>
      </c>
      <c r="J514" s="59">
        <v>0</v>
      </c>
      <c r="K514" s="59">
        <v>0</v>
      </c>
      <c r="L514" s="59">
        <v>0</v>
      </c>
      <c r="M514" s="59">
        <v>19409.990000000002</v>
      </c>
      <c r="N514" s="59">
        <v>19409.990000000002</v>
      </c>
      <c r="O514" s="59">
        <v>590.01</v>
      </c>
      <c r="P514" s="84">
        <f t="shared" si="16"/>
        <v>0.97049950000000007</v>
      </c>
    </row>
    <row r="515" spans="1:16" ht="14.4" x14ac:dyDescent="0.2">
      <c r="A515" s="60" t="s">
        <v>340</v>
      </c>
      <c r="B515" s="60" t="s">
        <v>341</v>
      </c>
      <c r="C515" s="83" t="str">
        <f t="shared" si="15"/>
        <v>21375104 MUSEO HISTORICO CULTURAL JUAN SANTAMARIA</v>
      </c>
      <c r="D515" s="60" t="s">
        <v>18</v>
      </c>
      <c r="E515" s="60" t="s">
        <v>197</v>
      </c>
      <c r="F515" s="60" t="s">
        <v>198</v>
      </c>
      <c r="G515" s="59">
        <v>500000</v>
      </c>
      <c r="H515" s="59">
        <v>624500</v>
      </c>
      <c r="I515" s="59">
        <v>624500</v>
      </c>
      <c r="J515" s="59">
        <v>0</v>
      </c>
      <c r="K515" s="59">
        <v>0</v>
      </c>
      <c r="L515" s="59">
        <v>0</v>
      </c>
      <c r="M515" s="59">
        <v>624499.82999999996</v>
      </c>
      <c r="N515" s="59">
        <v>624499.82999999996</v>
      </c>
      <c r="O515" s="59">
        <v>0.17</v>
      </c>
      <c r="P515" s="84">
        <f t="shared" si="16"/>
        <v>0.99999972778222568</v>
      </c>
    </row>
    <row r="516" spans="1:16" ht="14.4" x14ac:dyDescent="0.2">
      <c r="A516" s="60" t="s">
        <v>340</v>
      </c>
      <c r="B516" s="60" t="s">
        <v>341</v>
      </c>
      <c r="C516" s="83" t="str">
        <f t="shared" si="15"/>
        <v>21375104 MUSEO HISTORICO CULTURAL JUAN SANTAMARIA</v>
      </c>
      <c r="D516" s="60" t="s">
        <v>18</v>
      </c>
      <c r="E516" s="60" t="s">
        <v>199</v>
      </c>
      <c r="F516" s="60" t="s">
        <v>200</v>
      </c>
      <c r="G516" s="59">
        <v>3000000</v>
      </c>
      <c r="H516" s="59">
        <v>2957609</v>
      </c>
      <c r="I516" s="59">
        <v>2957609</v>
      </c>
      <c r="J516" s="59">
        <v>0</v>
      </c>
      <c r="K516" s="59">
        <v>0</v>
      </c>
      <c r="L516" s="59">
        <v>0</v>
      </c>
      <c r="M516" s="59">
        <v>2956609.61</v>
      </c>
      <c r="N516" s="59">
        <v>2956609.61</v>
      </c>
      <c r="O516" s="59">
        <v>999.39</v>
      </c>
      <c r="P516" s="84">
        <f t="shared" si="16"/>
        <v>0.9996620952938674</v>
      </c>
    </row>
    <row r="517" spans="1:16" ht="14.4" x14ac:dyDescent="0.2">
      <c r="A517" s="60" t="s">
        <v>340</v>
      </c>
      <c r="B517" s="60" t="s">
        <v>341</v>
      </c>
      <c r="C517" s="83" t="str">
        <f t="shared" si="15"/>
        <v>21375104 MUSEO HISTORICO CULTURAL JUAN SANTAMARIA</v>
      </c>
      <c r="D517" s="60" t="s">
        <v>18</v>
      </c>
      <c r="E517" s="60" t="s">
        <v>207</v>
      </c>
      <c r="F517" s="60" t="s">
        <v>208</v>
      </c>
      <c r="G517" s="59">
        <v>4586544</v>
      </c>
      <c r="H517" s="59">
        <v>3726397</v>
      </c>
      <c r="I517" s="59">
        <v>3726397</v>
      </c>
      <c r="J517" s="59">
        <v>0</v>
      </c>
      <c r="K517" s="59">
        <v>0</v>
      </c>
      <c r="L517" s="59">
        <v>0</v>
      </c>
      <c r="M517" s="59">
        <v>2303999.4700000002</v>
      </c>
      <c r="N517" s="59">
        <v>2303999.4700000002</v>
      </c>
      <c r="O517" s="59">
        <v>1422397.53</v>
      </c>
      <c r="P517" s="84">
        <f t="shared" si="16"/>
        <v>0.61829146760261999</v>
      </c>
    </row>
    <row r="518" spans="1:16" ht="14.4" x14ac:dyDescent="0.2">
      <c r="A518" s="60" t="s">
        <v>340</v>
      </c>
      <c r="B518" s="60" t="s">
        <v>341</v>
      </c>
      <c r="C518" s="83" t="str">
        <f t="shared" si="15"/>
        <v>21375104 MUSEO HISTORICO CULTURAL JUAN SANTAMARIA</v>
      </c>
      <c r="D518" s="60" t="s">
        <v>18</v>
      </c>
      <c r="E518" s="60" t="s">
        <v>209</v>
      </c>
      <c r="F518" s="60" t="s">
        <v>210</v>
      </c>
      <c r="G518" s="59">
        <v>3086544</v>
      </c>
      <c r="H518" s="59">
        <v>2726397</v>
      </c>
      <c r="I518" s="59">
        <v>2726397</v>
      </c>
      <c r="J518" s="59">
        <v>0</v>
      </c>
      <c r="K518" s="59">
        <v>0</v>
      </c>
      <c r="L518" s="59">
        <v>0</v>
      </c>
      <c r="M518" s="59">
        <v>1768880.67</v>
      </c>
      <c r="N518" s="59">
        <v>1768880.67</v>
      </c>
      <c r="O518" s="59">
        <v>957516.33</v>
      </c>
      <c r="P518" s="84">
        <f t="shared" si="16"/>
        <v>0.64879790800826143</v>
      </c>
    </row>
    <row r="519" spans="1:16" ht="14.4" x14ac:dyDescent="0.2">
      <c r="A519" s="60" t="s">
        <v>340</v>
      </c>
      <c r="B519" s="60" t="s">
        <v>341</v>
      </c>
      <c r="C519" s="83" t="str">
        <f t="shared" ref="C519:C582" si="17">+CONCATENATE(A519," ",B519)</f>
        <v>21375104 MUSEO HISTORICO CULTURAL JUAN SANTAMARIA</v>
      </c>
      <c r="D519" s="60" t="s">
        <v>18</v>
      </c>
      <c r="E519" s="60" t="s">
        <v>349</v>
      </c>
      <c r="F519" s="60" t="s">
        <v>212</v>
      </c>
      <c r="G519" s="59">
        <v>2662568</v>
      </c>
      <c r="H519" s="59">
        <v>2351892</v>
      </c>
      <c r="I519" s="59">
        <v>2351892</v>
      </c>
      <c r="J519" s="59">
        <v>0</v>
      </c>
      <c r="K519" s="59">
        <v>0</v>
      </c>
      <c r="L519" s="59">
        <v>0</v>
      </c>
      <c r="M519" s="59">
        <v>1525833.19</v>
      </c>
      <c r="N519" s="59">
        <v>1525833.19</v>
      </c>
      <c r="O519" s="59">
        <v>826058.81</v>
      </c>
      <c r="P519" s="84">
        <f t="shared" ref="P519:P582" si="18">+IFERROR(M519/H519,0)</f>
        <v>0.64876839157580368</v>
      </c>
    </row>
    <row r="520" spans="1:16" ht="14.4" x14ac:dyDescent="0.2">
      <c r="A520" s="60" t="s">
        <v>340</v>
      </c>
      <c r="B520" s="60" t="s">
        <v>341</v>
      </c>
      <c r="C520" s="83" t="str">
        <f t="shared" si="17"/>
        <v>21375104 MUSEO HISTORICO CULTURAL JUAN SANTAMARIA</v>
      </c>
      <c r="D520" s="60" t="s">
        <v>18</v>
      </c>
      <c r="E520" s="60" t="s">
        <v>350</v>
      </c>
      <c r="F520" s="60" t="s">
        <v>214</v>
      </c>
      <c r="G520" s="59">
        <v>423976</v>
      </c>
      <c r="H520" s="59">
        <v>374505</v>
      </c>
      <c r="I520" s="59">
        <v>374505</v>
      </c>
      <c r="J520" s="59">
        <v>0</v>
      </c>
      <c r="K520" s="59">
        <v>0</v>
      </c>
      <c r="L520" s="59">
        <v>0</v>
      </c>
      <c r="M520" s="59">
        <v>243047.48</v>
      </c>
      <c r="N520" s="59">
        <v>243047.48</v>
      </c>
      <c r="O520" s="59">
        <v>131457.51999999999</v>
      </c>
      <c r="P520" s="84">
        <f t="shared" si="18"/>
        <v>0.64898327125138522</v>
      </c>
    </row>
    <row r="521" spans="1:16" ht="14.4" x14ac:dyDescent="0.2">
      <c r="A521" s="60" t="s">
        <v>340</v>
      </c>
      <c r="B521" s="60" t="s">
        <v>341</v>
      </c>
      <c r="C521" s="83" t="str">
        <f t="shared" si="17"/>
        <v>21375104 MUSEO HISTORICO CULTURAL JUAN SANTAMARIA</v>
      </c>
      <c r="D521" s="60" t="s">
        <v>18</v>
      </c>
      <c r="E521" s="60" t="s">
        <v>223</v>
      </c>
      <c r="F521" s="60" t="s">
        <v>224</v>
      </c>
      <c r="G521" s="59">
        <v>1500000</v>
      </c>
      <c r="H521" s="59">
        <v>1000000</v>
      </c>
      <c r="I521" s="59">
        <v>1000000</v>
      </c>
      <c r="J521" s="59">
        <v>0</v>
      </c>
      <c r="K521" s="59">
        <v>0</v>
      </c>
      <c r="L521" s="59">
        <v>0</v>
      </c>
      <c r="M521" s="59">
        <v>535118.80000000005</v>
      </c>
      <c r="N521" s="59">
        <v>535118.80000000005</v>
      </c>
      <c r="O521" s="59">
        <v>464881.2</v>
      </c>
      <c r="P521" s="84">
        <f t="shared" si="18"/>
        <v>0.53511880000000001</v>
      </c>
    </row>
    <row r="522" spans="1:16" ht="14.4" x14ac:dyDescent="0.2">
      <c r="A522" s="60" t="s">
        <v>340</v>
      </c>
      <c r="B522" s="60" t="s">
        <v>341</v>
      </c>
      <c r="C522" s="83" t="str">
        <f t="shared" si="17"/>
        <v>21375104 MUSEO HISTORICO CULTURAL JUAN SANTAMARIA</v>
      </c>
      <c r="D522" s="60" t="s">
        <v>18</v>
      </c>
      <c r="E522" s="60" t="s">
        <v>227</v>
      </c>
      <c r="F522" s="60" t="s">
        <v>228</v>
      </c>
      <c r="G522" s="59">
        <v>1500000</v>
      </c>
      <c r="H522" s="59">
        <v>1000000</v>
      </c>
      <c r="I522" s="59">
        <v>1000000</v>
      </c>
      <c r="J522" s="59">
        <v>0</v>
      </c>
      <c r="K522" s="59">
        <v>0</v>
      </c>
      <c r="L522" s="59">
        <v>0</v>
      </c>
      <c r="M522" s="59">
        <v>535118.80000000005</v>
      </c>
      <c r="N522" s="59">
        <v>535118.80000000005</v>
      </c>
      <c r="O522" s="59">
        <v>464881.2</v>
      </c>
      <c r="P522" s="84">
        <f t="shared" si="18"/>
        <v>0.53511880000000001</v>
      </c>
    </row>
    <row r="523" spans="1:16" ht="14.4" x14ac:dyDescent="0.2">
      <c r="A523" s="60" t="s">
        <v>340</v>
      </c>
      <c r="B523" s="60" t="s">
        <v>341</v>
      </c>
      <c r="C523" s="83" t="str">
        <f t="shared" si="17"/>
        <v>21375104 MUSEO HISTORICO CULTURAL JUAN SANTAMARIA</v>
      </c>
      <c r="D523" s="60" t="s">
        <v>251</v>
      </c>
      <c r="E523" s="60" t="s">
        <v>252</v>
      </c>
      <c r="F523" s="60" t="s">
        <v>253</v>
      </c>
      <c r="G523" s="59">
        <v>6533370</v>
      </c>
      <c r="H523" s="59">
        <v>6533370</v>
      </c>
      <c r="I523" s="59">
        <v>6533370</v>
      </c>
      <c r="J523" s="59">
        <v>0</v>
      </c>
      <c r="K523" s="59">
        <v>0</v>
      </c>
      <c r="L523" s="59">
        <v>0</v>
      </c>
      <c r="M523" s="59">
        <v>5452615</v>
      </c>
      <c r="N523" s="59">
        <v>5452615</v>
      </c>
      <c r="O523" s="59">
        <v>1080755</v>
      </c>
      <c r="P523" s="84">
        <f t="shared" si="18"/>
        <v>0.83457924470832057</v>
      </c>
    </row>
    <row r="524" spans="1:16" ht="14.4" x14ac:dyDescent="0.2">
      <c r="A524" s="60" t="s">
        <v>340</v>
      </c>
      <c r="B524" s="60" t="s">
        <v>341</v>
      </c>
      <c r="C524" s="83" t="str">
        <f t="shared" si="17"/>
        <v>21375104 MUSEO HISTORICO CULTURAL JUAN SANTAMARIA</v>
      </c>
      <c r="D524" s="60" t="s">
        <v>251</v>
      </c>
      <c r="E524" s="60" t="s">
        <v>254</v>
      </c>
      <c r="F524" s="60" t="s">
        <v>255</v>
      </c>
      <c r="G524" s="59">
        <v>5757078</v>
      </c>
      <c r="H524" s="59">
        <v>3057078</v>
      </c>
      <c r="I524" s="59">
        <v>3057078</v>
      </c>
      <c r="J524" s="59">
        <v>0</v>
      </c>
      <c r="K524" s="59">
        <v>0</v>
      </c>
      <c r="L524" s="59">
        <v>0</v>
      </c>
      <c r="M524" s="59">
        <v>2757000</v>
      </c>
      <c r="N524" s="59">
        <v>2757000</v>
      </c>
      <c r="O524" s="59">
        <v>300078</v>
      </c>
      <c r="P524" s="84">
        <f t="shared" si="18"/>
        <v>0.90184156243314695</v>
      </c>
    </row>
    <row r="525" spans="1:16" ht="14.4" x14ac:dyDescent="0.2">
      <c r="A525" s="60" t="s">
        <v>340</v>
      </c>
      <c r="B525" s="60" t="s">
        <v>341</v>
      </c>
      <c r="C525" s="83" t="str">
        <f t="shared" si="17"/>
        <v>21375104 MUSEO HISTORICO CULTURAL JUAN SANTAMARIA</v>
      </c>
      <c r="D525" s="60" t="s">
        <v>251</v>
      </c>
      <c r="E525" s="60" t="s">
        <v>258</v>
      </c>
      <c r="F525" s="60" t="s">
        <v>259</v>
      </c>
      <c r="G525" s="59">
        <v>3000000</v>
      </c>
      <c r="H525" s="59">
        <v>300000</v>
      </c>
      <c r="I525" s="59">
        <v>300000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300000</v>
      </c>
      <c r="P525" s="84">
        <f t="shared" si="18"/>
        <v>0</v>
      </c>
    </row>
    <row r="526" spans="1:16" ht="14.4" x14ac:dyDescent="0.2">
      <c r="A526" s="60" t="s">
        <v>340</v>
      </c>
      <c r="B526" s="60" t="s">
        <v>341</v>
      </c>
      <c r="C526" s="83" t="str">
        <f t="shared" si="17"/>
        <v>21375104 MUSEO HISTORICO CULTURAL JUAN SANTAMARIA</v>
      </c>
      <c r="D526" s="60" t="s">
        <v>251</v>
      </c>
      <c r="E526" s="60" t="s">
        <v>260</v>
      </c>
      <c r="F526" s="60" t="s">
        <v>261</v>
      </c>
      <c r="G526" s="59">
        <v>2757078</v>
      </c>
      <c r="H526" s="59">
        <v>0</v>
      </c>
      <c r="I526" s="59">
        <v>0</v>
      </c>
      <c r="J526" s="59">
        <v>0</v>
      </c>
      <c r="K526" s="59">
        <v>0</v>
      </c>
      <c r="L526" s="59">
        <v>0</v>
      </c>
      <c r="M526" s="59">
        <v>0</v>
      </c>
      <c r="N526" s="59">
        <v>0</v>
      </c>
      <c r="O526" s="59">
        <v>0</v>
      </c>
      <c r="P526" s="84">
        <f t="shared" si="18"/>
        <v>0</v>
      </c>
    </row>
    <row r="527" spans="1:16" ht="14.4" x14ac:dyDescent="0.2">
      <c r="A527" s="60" t="s">
        <v>340</v>
      </c>
      <c r="B527" s="60" t="s">
        <v>341</v>
      </c>
      <c r="C527" s="83" t="str">
        <f t="shared" si="17"/>
        <v>21375104 MUSEO HISTORICO CULTURAL JUAN SANTAMARIA</v>
      </c>
      <c r="D527" s="60" t="s">
        <v>251</v>
      </c>
      <c r="E527" s="60" t="s">
        <v>262</v>
      </c>
      <c r="F527" s="60" t="s">
        <v>263</v>
      </c>
      <c r="G527" s="59">
        <v>0</v>
      </c>
      <c r="H527" s="59">
        <v>2757078</v>
      </c>
      <c r="I527" s="59">
        <v>2757078</v>
      </c>
      <c r="J527" s="59">
        <v>0</v>
      </c>
      <c r="K527" s="59">
        <v>0</v>
      </c>
      <c r="L527" s="59">
        <v>0</v>
      </c>
      <c r="M527" s="59">
        <v>2757000</v>
      </c>
      <c r="N527" s="59">
        <v>2757000</v>
      </c>
      <c r="O527" s="59">
        <v>78</v>
      </c>
      <c r="P527" s="84">
        <f t="shared" si="18"/>
        <v>0.99997170917906564</v>
      </c>
    </row>
    <row r="528" spans="1:16" ht="14.4" x14ac:dyDescent="0.2">
      <c r="A528" s="60" t="s">
        <v>340</v>
      </c>
      <c r="B528" s="60" t="s">
        <v>341</v>
      </c>
      <c r="C528" s="83" t="str">
        <f t="shared" si="17"/>
        <v>21375104 MUSEO HISTORICO CULTURAL JUAN SANTAMARIA</v>
      </c>
      <c r="D528" s="60" t="s">
        <v>251</v>
      </c>
      <c r="E528" s="60" t="s">
        <v>266</v>
      </c>
      <c r="F528" s="60" t="s">
        <v>267</v>
      </c>
      <c r="G528" s="59">
        <v>0</v>
      </c>
      <c r="H528" s="59">
        <v>2700000</v>
      </c>
      <c r="I528" s="59">
        <v>2700000</v>
      </c>
      <c r="J528" s="59">
        <v>0</v>
      </c>
      <c r="K528" s="59">
        <v>0</v>
      </c>
      <c r="L528" s="59">
        <v>0</v>
      </c>
      <c r="M528" s="59">
        <v>2695615</v>
      </c>
      <c r="N528" s="59">
        <v>2695615</v>
      </c>
      <c r="O528" s="59">
        <v>4385</v>
      </c>
      <c r="P528" s="84">
        <f t="shared" si="18"/>
        <v>0.99837592592592594</v>
      </c>
    </row>
    <row r="529" spans="1:16" ht="14.4" x14ac:dyDescent="0.2">
      <c r="A529" s="60" t="s">
        <v>340</v>
      </c>
      <c r="B529" s="60" t="s">
        <v>341</v>
      </c>
      <c r="C529" s="83" t="str">
        <f t="shared" si="17"/>
        <v>21375104 MUSEO HISTORICO CULTURAL JUAN SANTAMARIA</v>
      </c>
      <c r="D529" s="60" t="s">
        <v>251</v>
      </c>
      <c r="E529" s="60" t="s">
        <v>270</v>
      </c>
      <c r="F529" s="60" t="s">
        <v>271</v>
      </c>
      <c r="G529" s="59">
        <v>0</v>
      </c>
      <c r="H529" s="59">
        <v>2700000</v>
      </c>
      <c r="I529" s="59">
        <v>2700000</v>
      </c>
      <c r="J529" s="59">
        <v>0</v>
      </c>
      <c r="K529" s="59">
        <v>0</v>
      </c>
      <c r="L529" s="59">
        <v>0</v>
      </c>
      <c r="M529" s="59">
        <v>2695615</v>
      </c>
      <c r="N529" s="59">
        <v>2695615</v>
      </c>
      <c r="O529" s="59">
        <v>4385</v>
      </c>
      <c r="P529" s="84">
        <f t="shared" si="18"/>
        <v>0.99837592592592594</v>
      </c>
    </row>
    <row r="530" spans="1:16" ht="14.4" x14ac:dyDescent="0.2">
      <c r="A530" s="60" t="s">
        <v>340</v>
      </c>
      <c r="B530" s="60" t="s">
        <v>341</v>
      </c>
      <c r="C530" s="83" t="str">
        <f t="shared" si="17"/>
        <v>21375104 MUSEO HISTORICO CULTURAL JUAN SANTAMARIA</v>
      </c>
      <c r="D530" s="60" t="s">
        <v>251</v>
      </c>
      <c r="E530" s="60" t="s">
        <v>272</v>
      </c>
      <c r="F530" s="60" t="s">
        <v>273</v>
      </c>
      <c r="G530" s="59">
        <v>776292</v>
      </c>
      <c r="H530" s="59">
        <v>776292</v>
      </c>
      <c r="I530" s="59">
        <v>776292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v>776292</v>
      </c>
      <c r="P530" s="84">
        <f t="shared" si="18"/>
        <v>0</v>
      </c>
    </row>
    <row r="531" spans="1:16" ht="14.4" x14ac:dyDescent="0.2">
      <c r="A531" s="60" t="s">
        <v>340</v>
      </c>
      <c r="B531" s="60" t="s">
        <v>341</v>
      </c>
      <c r="C531" s="83" t="str">
        <f t="shared" si="17"/>
        <v>21375104 MUSEO HISTORICO CULTURAL JUAN SANTAMARIA</v>
      </c>
      <c r="D531" s="60" t="s">
        <v>251</v>
      </c>
      <c r="E531" s="60" t="s">
        <v>274</v>
      </c>
      <c r="F531" s="60" t="s">
        <v>275</v>
      </c>
      <c r="G531" s="59">
        <v>776292</v>
      </c>
      <c r="H531" s="59">
        <v>776292</v>
      </c>
      <c r="I531" s="59">
        <v>776292</v>
      </c>
      <c r="J531" s="59">
        <v>0</v>
      </c>
      <c r="K531" s="59">
        <v>0</v>
      </c>
      <c r="L531" s="59">
        <v>0</v>
      </c>
      <c r="M531" s="59">
        <v>0</v>
      </c>
      <c r="N531" s="59">
        <v>0</v>
      </c>
      <c r="O531" s="59">
        <v>776292</v>
      </c>
      <c r="P531" s="82">
        <f t="shared" si="18"/>
        <v>0</v>
      </c>
    </row>
    <row r="532" spans="1:16" ht="14.4" x14ac:dyDescent="0.2">
      <c r="A532" s="74" t="s">
        <v>359</v>
      </c>
      <c r="B532" s="74" t="s">
        <v>771</v>
      </c>
      <c r="C532" s="83" t="str">
        <f t="shared" si="17"/>
        <v>21375105 MUSEO RAFAEL A. CALDERON GUARDIA</v>
      </c>
      <c r="D532" s="74" t="s">
        <v>18</v>
      </c>
      <c r="E532" s="74" t="s">
        <v>19</v>
      </c>
      <c r="F532" s="74" t="s">
        <v>19</v>
      </c>
      <c r="G532" s="75">
        <v>349375937</v>
      </c>
      <c r="H532" s="75">
        <v>327590632</v>
      </c>
      <c r="I532" s="59">
        <v>327590632</v>
      </c>
      <c r="J532" s="59">
        <v>0</v>
      </c>
      <c r="K532" s="59">
        <v>0</v>
      </c>
      <c r="L532" s="59">
        <v>0</v>
      </c>
      <c r="M532" s="75">
        <v>232806325.94</v>
      </c>
      <c r="N532" s="75">
        <v>223727441.13999999</v>
      </c>
      <c r="O532" s="75">
        <v>94784306.060000002</v>
      </c>
      <c r="P532" s="82">
        <f t="shared" si="18"/>
        <v>0.71066234256662142</v>
      </c>
    </row>
    <row r="533" spans="1:16" ht="14.4" x14ac:dyDescent="0.2">
      <c r="A533" s="60" t="s">
        <v>359</v>
      </c>
      <c r="B533" s="60" t="s">
        <v>360</v>
      </c>
      <c r="C533" s="83" t="str">
        <f t="shared" si="17"/>
        <v>21375105 MUSEO DR. RAFAEL ANGEL CALDERON GUARDIA</v>
      </c>
      <c r="D533" s="60" t="s">
        <v>18</v>
      </c>
      <c r="E533" s="60" t="s">
        <v>21</v>
      </c>
      <c r="F533" s="60" t="s">
        <v>22</v>
      </c>
      <c r="G533" s="59">
        <v>224370071</v>
      </c>
      <c r="H533" s="59">
        <v>196892124</v>
      </c>
      <c r="I533" s="59">
        <v>196892124</v>
      </c>
      <c r="J533" s="59">
        <v>0</v>
      </c>
      <c r="K533" s="59">
        <v>0</v>
      </c>
      <c r="L533" s="59">
        <v>0</v>
      </c>
      <c r="M533" s="59">
        <v>151467274.08000001</v>
      </c>
      <c r="N533" s="59">
        <v>147375536.06999999</v>
      </c>
      <c r="O533" s="59">
        <v>45424849.920000002</v>
      </c>
      <c r="P533" s="84">
        <f t="shared" si="18"/>
        <v>0.7692906704587128</v>
      </c>
    </row>
    <row r="534" spans="1:16" ht="14.4" x14ac:dyDescent="0.2">
      <c r="A534" s="60" t="s">
        <v>359</v>
      </c>
      <c r="B534" s="60" t="s">
        <v>360</v>
      </c>
      <c r="C534" s="83" t="str">
        <f t="shared" si="17"/>
        <v>21375105 MUSEO DR. RAFAEL ANGEL CALDERON GUARDIA</v>
      </c>
      <c r="D534" s="60" t="s">
        <v>18</v>
      </c>
      <c r="E534" s="60" t="s">
        <v>23</v>
      </c>
      <c r="F534" s="60" t="s">
        <v>24</v>
      </c>
      <c r="G534" s="59">
        <v>98132000</v>
      </c>
      <c r="H534" s="59">
        <v>99806652</v>
      </c>
      <c r="I534" s="59">
        <v>99806652</v>
      </c>
      <c r="J534" s="59">
        <v>0</v>
      </c>
      <c r="K534" s="59">
        <v>0</v>
      </c>
      <c r="L534" s="59">
        <v>0</v>
      </c>
      <c r="M534" s="59">
        <v>76782846.239999995</v>
      </c>
      <c r="N534" s="59">
        <v>75641504.060000002</v>
      </c>
      <c r="O534" s="59">
        <v>23023805.760000002</v>
      </c>
      <c r="P534" s="84">
        <f t="shared" si="18"/>
        <v>0.76931591934373267</v>
      </c>
    </row>
    <row r="535" spans="1:16" ht="14.4" x14ac:dyDescent="0.2">
      <c r="A535" s="60" t="s">
        <v>359</v>
      </c>
      <c r="B535" s="60" t="s">
        <v>360</v>
      </c>
      <c r="C535" s="83" t="str">
        <f t="shared" si="17"/>
        <v>21375105 MUSEO DR. RAFAEL ANGEL CALDERON GUARDIA</v>
      </c>
      <c r="D535" s="60" t="s">
        <v>18</v>
      </c>
      <c r="E535" s="60" t="s">
        <v>25</v>
      </c>
      <c r="F535" s="60" t="s">
        <v>26</v>
      </c>
      <c r="G535" s="59">
        <v>98132000</v>
      </c>
      <c r="H535" s="59">
        <v>99806652</v>
      </c>
      <c r="I535" s="59">
        <v>99806652</v>
      </c>
      <c r="J535" s="59">
        <v>0</v>
      </c>
      <c r="K535" s="59">
        <v>0</v>
      </c>
      <c r="L535" s="59">
        <v>0</v>
      </c>
      <c r="M535" s="59">
        <v>76782846.239999995</v>
      </c>
      <c r="N535" s="59">
        <v>75641504.060000002</v>
      </c>
      <c r="O535" s="59">
        <v>23023805.760000002</v>
      </c>
      <c r="P535" s="84">
        <f t="shared" si="18"/>
        <v>0.76931591934373267</v>
      </c>
    </row>
    <row r="536" spans="1:16" ht="14.4" x14ac:dyDescent="0.2">
      <c r="A536" s="60" t="s">
        <v>359</v>
      </c>
      <c r="B536" s="60" t="s">
        <v>360</v>
      </c>
      <c r="C536" s="83" t="str">
        <f t="shared" si="17"/>
        <v>21375105 MUSEO DR. RAFAEL ANGEL CALDERON GUARDIA</v>
      </c>
      <c r="D536" s="60" t="s">
        <v>18</v>
      </c>
      <c r="E536" s="60" t="s">
        <v>29</v>
      </c>
      <c r="F536" s="60" t="s">
        <v>30</v>
      </c>
      <c r="G536" s="59">
        <v>1500000</v>
      </c>
      <c r="H536" s="59">
        <v>1500000</v>
      </c>
      <c r="I536" s="59">
        <v>1500000</v>
      </c>
      <c r="J536" s="59">
        <v>0</v>
      </c>
      <c r="K536" s="59">
        <v>0</v>
      </c>
      <c r="L536" s="59">
        <v>0</v>
      </c>
      <c r="M536" s="59">
        <v>1406294.59</v>
      </c>
      <c r="N536" s="59">
        <v>1397681.64</v>
      </c>
      <c r="O536" s="59">
        <v>93705.41</v>
      </c>
      <c r="P536" s="84">
        <f t="shared" si="18"/>
        <v>0.93752972666666667</v>
      </c>
    </row>
    <row r="537" spans="1:16" ht="14.4" x14ac:dyDescent="0.2">
      <c r="A537" s="60" t="s">
        <v>359</v>
      </c>
      <c r="B537" s="60" t="s">
        <v>360</v>
      </c>
      <c r="C537" s="83" t="str">
        <f t="shared" si="17"/>
        <v>21375105 MUSEO DR. RAFAEL ANGEL CALDERON GUARDIA</v>
      </c>
      <c r="D537" s="60" t="s">
        <v>18</v>
      </c>
      <c r="E537" s="60" t="s">
        <v>31</v>
      </c>
      <c r="F537" s="60" t="s">
        <v>32</v>
      </c>
      <c r="G537" s="59">
        <v>1500000</v>
      </c>
      <c r="H537" s="59">
        <v>1500000</v>
      </c>
      <c r="I537" s="59">
        <v>1500000</v>
      </c>
      <c r="J537" s="59">
        <v>0</v>
      </c>
      <c r="K537" s="59">
        <v>0</v>
      </c>
      <c r="L537" s="59">
        <v>0</v>
      </c>
      <c r="M537" s="59">
        <v>1406294.59</v>
      </c>
      <c r="N537" s="59">
        <v>1397681.64</v>
      </c>
      <c r="O537" s="59">
        <v>93705.41</v>
      </c>
      <c r="P537" s="84">
        <f t="shared" si="18"/>
        <v>0.93752972666666667</v>
      </c>
    </row>
    <row r="538" spans="1:16" ht="14.4" x14ac:dyDescent="0.2">
      <c r="A538" s="60" t="s">
        <v>359</v>
      </c>
      <c r="B538" s="60" t="s">
        <v>360</v>
      </c>
      <c r="C538" s="83" t="str">
        <f t="shared" si="17"/>
        <v>21375105 MUSEO DR. RAFAEL ANGEL CALDERON GUARDIA</v>
      </c>
      <c r="D538" s="60" t="s">
        <v>18</v>
      </c>
      <c r="E538" s="60" t="s">
        <v>33</v>
      </c>
      <c r="F538" s="60" t="s">
        <v>34</v>
      </c>
      <c r="G538" s="59">
        <v>87255955</v>
      </c>
      <c r="H538" s="59">
        <v>61425195</v>
      </c>
      <c r="I538" s="59">
        <v>61425195</v>
      </c>
      <c r="J538" s="59">
        <v>0</v>
      </c>
      <c r="K538" s="59">
        <v>0</v>
      </c>
      <c r="L538" s="59">
        <v>0</v>
      </c>
      <c r="M538" s="59">
        <v>46909794.939999998</v>
      </c>
      <c r="N538" s="59">
        <v>46511167.060000002</v>
      </c>
      <c r="O538" s="59">
        <v>14515400.060000001</v>
      </c>
      <c r="P538" s="84">
        <f t="shared" si="18"/>
        <v>0.76368980090335892</v>
      </c>
    </row>
    <row r="539" spans="1:16" ht="14.4" x14ac:dyDescent="0.2">
      <c r="A539" s="60" t="s">
        <v>359</v>
      </c>
      <c r="B539" s="60" t="s">
        <v>360</v>
      </c>
      <c r="C539" s="83" t="str">
        <f t="shared" si="17"/>
        <v>21375105 MUSEO DR. RAFAEL ANGEL CALDERON GUARDIA</v>
      </c>
      <c r="D539" s="60" t="s">
        <v>18</v>
      </c>
      <c r="E539" s="60" t="s">
        <v>35</v>
      </c>
      <c r="F539" s="60" t="s">
        <v>36</v>
      </c>
      <c r="G539" s="59">
        <v>32900000</v>
      </c>
      <c r="H539" s="59">
        <v>21942199</v>
      </c>
      <c r="I539" s="59">
        <v>21942199</v>
      </c>
      <c r="J539" s="59">
        <v>0</v>
      </c>
      <c r="K539" s="59">
        <v>0</v>
      </c>
      <c r="L539" s="59">
        <v>0</v>
      </c>
      <c r="M539" s="59">
        <v>20162960.210000001</v>
      </c>
      <c r="N539" s="59">
        <v>19944706.98</v>
      </c>
      <c r="O539" s="59">
        <v>1779238.79</v>
      </c>
      <c r="P539" s="84">
        <f t="shared" si="18"/>
        <v>0.91891246679514671</v>
      </c>
    </row>
    <row r="540" spans="1:16" ht="14.4" x14ac:dyDescent="0.2">
      <c r="A540" s="60" t="s">
        <v>359</v>
      </c>
      <c r="B540" s="60" t="s">
        <v>360</v>
      </c>
      <c r="C540" s="83" t="str">
        <f t="shared" si="17"/>
        <v>21375105 MUSEO DR. RAFAEL ANGEL CALDERON GUARDIA</v>
      </c>
      <c r="D540" s="60" t="s">
        <v>18</v>
      </c>
      <c r="E540" s="60" t="s">
        <v>37</v>
      </c>
      <c r="F540" s="60" t="s">
        <v>38</v>
      </c>
      <c r="G540" s="59">
        <v>20690130</v>
      </c>
      <c r="H540" s="59">
        <v>10821196</v>
      </c>
      <c r="I540" s="59">
        <v>10821196</v>
      </c>
      <c r="J540" s="59">
        <v>0</v>
      </c>
      <c r="K540" s="59">
        <v>0</v>
      </c>
      <c r="L540" s="59">
        <v>0</v>
      </c>
      <c r="M540" s="59">
        <v>10526128.5</v>
      </c>
      <c r="N540" s="59">
        <v>10389530.359999999</v>
      </c>
      <c r="O540" s="59">
        <v>295067.5</v>
      </c>
      <c r="P540" s="84">
        <f t="shared" si="18"/>
        <v>0.97273245027629107</v>
      </c>
    </row>
    <row r="541" spans="1:16" ht="14.4" x14ac:dyDescent="0.2">
      <c r="A541" s="60" t="s">
        <v>359</v>
      </c>
      <c r="B541" s="60" t="s">
        <v>360</v>
      </c>
      <c r="C541" s="83" t="str">
        <f t="shared" si="17"/>
        <v>21375105 MUSEO DR. RAFAEL ANGEL CALDERON GUARDIA</v>
      </c>
      <c r="D541" s="60" t="s">
        <v>18</v>
      </c>
      <c r="E541" s="60" t="s">
        <v>39</v>
      </c>
      <c r="F541" s="60" t="s">
        <v>40</v>
      </c>
      <c r="G541" s="59">
        <v>14126822</v>
      </c>
      <c r="H541" s="59">
        <v>12858553</v>
      </c>
      <c r="I541" s="59">
        <v>12858553</v>
      </c>
      <c r="J541" s="59">
        <v>0</v>
      </c>
      <c r="K541" s="59">
        <v>0</v>
      </c>
      <c r="L541" s="59">
        <v>0</v>
      </c>
      <c r="M541" s="59">
        <v>595636.13</v>
      </c>
      <c r="N541" s="59">
        <v>595636.13</v>
      </c>
      <c r="O541" s="59">
        <v>12262916.869999999</v>
      </c>
      <c r="P541" s="84">
        <f t="shared" si="18"/>
        <v>4.6322174042444743E-2</v>
      </c>
    </row>
    <row r="542" spans="1:16" ht="14.4" x14ac:dyDescent="0.2">
      <c r="A542" s="60" t="s">
        <v>359</v>
      </c>
      <c r="B542" s="60" t="s">
        <v>360</v>
      </c>
      <c r="C542" s="83" t="str">
        <f t="shared" si="17"/>
        <v>21375105 MUSEO DR. RAFAEL ANGEL CALDERON GUARDIA</v>
      </c>
      <c r="D542" s="60" t="s">
        <v>18</v>
      </c>
      <c r="E542" s="60" t="s">
        <v>41</v>
      </c>
      <c r="F542" s="60" t="s">
        <v>42</v>
      </c>
      <c r="G542" s="59">
        <v>11639003</v>
      </c>
      <c r="H542" s="59">
        <v>11639003</v>
      </c>
      <c r="I542" s="59">
        <v>11639003</v>
      </c>
      <c r="J542" s="59">
        <v>0</v>
      </c>
      <c r="K542" s="59">
        <v>0</v>
      </c>
      <c r="L542" s="59">
        <v>0</v>
      </c>
      <c r="M542" s="59">
        <v>11589509.949999999</v>
      </c>
      <c r="N542" s="59">
        <v>11589509.949999999</v>
      </c>
      <c r="O542" s="59">
        <v>49493.05</v>
      </c>
      <c r="P542" s="84">
        <f t="shared" si="18"/>
        <v>0.99574765553372568</v>
      </c>
    </row>
    <row r="543" spans="1:16" ht="14.4" x14ac:dyDescent="0.2">
      <c r="A543" s="60" t="s">
        <v>359</v>
      </c>
      <c r="B543" s="60" t="s">
        <v>360</v>
      </c>
      <c r="C543" s="83" t="str">
        <f t="shared" si="17"/>
        <v>21375105 MUSEO DR. RAFAEL ANGEL CALDERON GUARDIA</v>
      </c>
      <c r="D543" s="60" t="s">
        <v>18</v>
      </c>
      <c r="E543" s="60" t="s">
        <v>43</v>
      </c>
      <c r="F543" s="60" t="s">
        <v>44</v>
      </c>
      <c r="G543" s="59">
        <v>7900000</v>
      </c>
      <c r="H543" s="59">
        <v>4164244</v>
      </c>
      <c r="I543" s="59">
        <v>4164244</v>
      </c>
      <c r="J543" s="59">
        <v>0</v>
      </c>
      <c r="K543" s="59">
        <v>0</v>
      </c>
      <c r="L543" s="59">
        <v>0</v>
      </c>
      <c r="M543" s="59">
        <v>4035560.15</v>
      </c>
      <c r="N543" s="59">
        <v>3991783.64</v>
      </c>
      <c r="O543" s="59">
        <v>128683.85</v>
      </c>
      <c r="P543" s="84">
        <f t="shared" si="18"/>
        <v>0.96909790828779485</v>
      </c>
    </row>
    <row r="544" spans="1:16" ht="14.4" x14ac:dyDescent="0.2">
      <c r="A544" s="60" t="s">
        <v>359</v>
      </c>
      <c r="B544" s="60" t="s">
        <v>360</v>
      </c>
      <c r="C544" s="83" t="str">
        <f t="shared" si="17"/>
        <v>21375105 MUSEO DR. RAFAEL ANGEL CALDERON GUARDIA</v>
      </c>
      <c r="D544" s="60" t="s">
        <v>18</v>
      </c>
      <c r="E544" s="60" t="s">
        <v>45</v>
      </c>
      <c r="F544" s="60" t="s">
        <v>46</v>
      </c>
      <c r="G544" s="59">
        <v>16844211</v>
      </c>
      <c r="H544" s="59">
        <v>15197646</v>
      </c>
      <c r="I544" s="59">
        <v>15197646</v>
      </c>
      <c r="J544" s="59">
        <v>0</v>
      </c>
      <c r="K544" s="59">
        <v>0</v>
      </c>
      <c r="L544" s="59">
        <v>0</v>
      </c>
      <c r="M544" s="59">
        <v>12236696.58</v>
      </c>
      <c r="N544" s="59">
        <v>10973559.58</v>
      </c>
      <c r="O544" s="59">
        <v>2960949.42</v>
      </c>
      <c r="P544" s="84">
        <f t="shared" si="18"/>
        <v>0.80517052311917259</v>
      </c>
    </row>
    <row r="545" spans="1:16" ht="14.4" x14ac:dyDescent="0.2">
      <c r="A545" s="60" t="s">
        <v>359</v>
      </c>
      <c r="B545" s="60" t="s">
        <v>360</v>
      </c>
      <c r="C545" s="83" t="str">
        <f t="shared" si="17"/>
        <v>21375105 MUSEO DR. RAFAEL ANGEL CALDERON GUARDIA</v>
      </c>
      <c r="D545" s="60" t="s">
        <v>18</v>
      </c>
      <c r="E545" s="60" t="s">
        <v>361</v>
      </c>
      <c r="F545" s="60" t="s">
        <v>48</v>
      </c>
      <c r="G545" s="59">
        <v>15980405</v>
      </c>
      <c r="H545" s="59">
        <v>14418280</v>
      </c>
      <c r="I545" s="59">
        <v>14418280</v>
      </c>
      <c r="J545" s="59">
        <v>0</v>
      </c>
      <c r="K545" s="59">
        <v>0</v>
      </c>
      <c r="L545" s="59">
        <v>0</v>
      </c>
      <c r="M545" s="59">
        <v>11612178.82</v>
      </c>
      <c r="N545" s="59">
        <v>10413342.82</v>
      </c>
      <c r="O545" s="59">
        <v>2806101.18</v>
      </c>
      <c r="P545" s="84">
        <f t="shared" si="18"/>
        <v>0.80537892314478565</v>
      </c>
    </row>
    <row r="546" spans="1:16" ht="14.4" x14ac:dyDescent="0.2">
      <c r="A546" s="60" t="s">
        <v>359</v>
      </c>
      <c r="B546" s="60" t="s">
        <v>360</v>
      </c>
      <c r="C546" s="83" t="str">
        <f t="shared" si="17"/>
        <v>21375105 MUSEO DR. RAFAEL ANGEL CALDERON GUARDIA</v>
      </c>
      <c r="D546" s="60" t="s">
        <v>18</v>
      </c>
      <c r="E546" s="60" t="s">
        <v>362</v>
      </c>
      <c r="F546" s="60" t="s">
        <v>50</v>
      </c>
      <c r="G546" s="59">
        <v>863806</v>
      </c>
      <c r="H546" s="59">
        <v>779366</v>
      </c>
      <c r="I546" s="59">
        <v>779366</v>
      </c>
      <c r="J546" s="59">
        <v>0</v>
      </c>
      <c r="K546" s="59">
        <v>0</v>
      </c>
      <c r="L546" s="59">
        <v>0</v>
      </c>
      <c r="M546" s="59">
        <v>624517.76</v>
      </c>
      <c r="N546" s="59">
        <v>560216.76</v>
      </c>
      <c r="O546" s="59">
        <v>154848.24</v>
      </c>
      <c r="P546" s="84">
        <f t="shared" si="18"/>
        <v>0.80131512023875817</v>
      </c>
    </row>
    <row r="547" spans="1:16" ht="14.4" x14ac:dyDescent="0.2">
      <c r="A547" s="60" t="s">
        <v>359</v>
      </c>
      <c r="B547" s="60" t="s">
        <v>360</v>
      </c>
      <c r="C547" s="83" t="str">
        <f t="shared" si="17"/>
        <v>21375105 MUSEO DR. RAFAEL ANGEL CALDERON GUARDIA</v>
      </c>
      <c r="D547" s="60" t="s">
        <v>18</v>
      </c>
      <c r="E547" s="60" t="s">
        <v>51</v>
      </c>
      <c r="F547" s="60" t="s">
        <v>52</v>
      </c>
      <c r="G547" s="59">
        <v>20637905</v>
      </c>
      <c r="H547" s="59">
        <v>18962631</v>
      </c>
      <c r="I547" s="59">
        <v>18962631</v>
      </c>
      <c r="J547" s="59">
        <v>0</v>
      </c>
      <c r="K547" s="59">
        <v>0</v>
      </c>
      <c r="L547" s="59">
        <v>0</v>
      </c>
      <c r="M547" s="59">
        <v>14131641.73</v>
      </c>
      <c r="N547" s="59">
        <v>12851623.73</v>
      </c>
      <c r="O547" s="59">
        <v>4830989.2699999996</v>
      </c>
      <c r="P547" s="84">
        <f t="shared" si="18"/>
        <v>0.7452363403580442</v>
      </c>
    </row>
    <row r="548" spans="1:16" ht="14.4" x14ac:dyDescent="0.2">
      <c r="A548" s="60" t="s">
        <v>359</v>
      </c>
      <c r="B548" s="60" t="s">
        <v>360</v>
      </c>
      <c r="C548" s="83" t="str">
        <f t="shared" si="17"/>
        <v>21375105 MUSEO DR. RAFAEL ANGEL CALDERON GUARDIA</v>
      </c>
      <c r="D548" s="60" t="s">
        <v>18</v>
      </c>
      <c r="E548" s="60" t="s">
        <v>363</v>
      </c>
      <c r="F548" s="60" t="s">
        <v>54</v>
      </c>
      <c r="G548" s="59">
        <v>9363654</v>
      </c>
      <c r="H548" s="59">
        <v>8448333</v>
      </c>
      <c r="I548" s="59">
        <v>8448333</v>
      </c>
      <c r="J548" s="59">
        <v>0</v>
      </c>
      <c r="K548" s="59">
        <v>0</v>
      </c>
      <c r="L548" s="59">
        <v>0</v>
      </c>
      <c r="M548" s="59">
        <v>6794858.7999999998</v>
      </c>
      <c r="N548" s="59">
        <v>6093561.7999999998</v>
      </c>
      <c r="O548" s="59">
        <v>1653474.2</v>
      </c>
      <c r="P548" s="84">
        <f t="shared" si="18"/>
        <v>0.80428396939372537</v>
      </c>
    </row>
    <row r="549" spans="1:16" ht="14.4" x14ac:dyDescent="0.2">
      <c r="A549" s="60" t="s">
        <v>359</v>
      </c>
      <c r="B549" s="60" t="s">
        <v>360</v>
      </c>
      <c r="C549" s="83" t="str">
        <f t="shared" si="17"/>
        <v>21375105 MUSEO DR. RAFAEL ANGEL CALDERON GUARDIA</v>
      </c>
      <c r="D549" s="60" t="s">
        <v>18</v>
      </c>
      <c r="E549" s="60" t="s">
        <v>364</v>
      </c>
      <c r="F549" s="60" t="s">
        <v>56</v>
      </c>
      <c r="G549" s="59">
        <v>5182834</v>
      </c>
      <c r="H549" s="59">
        <v>4676199</v>
      </c>
      <c r="I549" s="59">
        <v>4676199</v>
      </c>
      <c r="J549" s="59">
        <v>0</v>
      </c>
      <c r="K549" s="59">
        <v>0</v>
      </c>
      <c r="L549" s="59">
        <v>0</v>
      </c>
      <c r="M549" s="59">
        <v>3747099.56</v>
      </c>
      <c r="N549" s="59">
        <v>3361285.56</v>
      </c>
      <c r="O549" s="59">
        <v>929099.44</v>
      </c>
      <c r="P549" s="84">
        <f t="shared" si="18"/>
        <v>0.80131310921541188</v>
      </c>
    </row>
    <row r="550" spans="1:16" ht="14.4" x14ac:dyDescent="0.2">
      <c r="A550" s="60" t="s">
        <v>359</v>
      </c>
      <c r="B550" s="60" t="s">
        <v>360</v>
      </c>
      <c r="C550" s="83" t="str">
        <f t="shared" si="17"/>
        <v>21375105 MUSEO DR. RAFAEL ANGEL CALDERON GUARDIA</v>
      </c>
      <c r="D550" s="60" t="s">
        <v>18</v>
      </c>
      <c r="E550" s="60" t="s">
        <v>365</v>
      </c>
      <c r="F550" s="60" t="s">
        <v>58</v>
      </c>
      <c r="G550" s="59">
        <v>2591417</v>
      </c>
      <c r="H550" s="59">
        <v>2338099</v>
      </c>
      <c r="I550" s="59">
        <v>2338099</v>
      </c>
      <c r="J550" s="59">
        <v>0</v>
      </c>
      <c r="K550" s="59">
        <v>0</v>
      </c>
      <c r="L550" s="59">
        <v>0</v>
      </c>
      <c r="M550" s="59">
        <v>1873552.28</v>
      </c>
      <c r="N550" s="59">
        <v>1680645.28</v>
      </c>
      <c r="O550" s="59">
        <v>464546.72</v>
      </c>
      <c r="P550" s="84">
        <f t="shared" si="18"/>
        <v>0.80131434982008887</v>
      </c>
    </row>
    <row r="551" spans="1:16" ht="14.4" x14ac:dyDescent="0.2">
      <c r="A551" s="60" t="s">
        <v>359</v>
      </c>
      <c r="B551" s="60" t="s">
        <v>360</v>
      </c>
      <c r="C551" s="83" t="str">
        <f t="shared" si="17"/>
        <v>21375105 MUSEO DR. RAFAEL ANGEL CALDERON GUARDIA</v>
      </c>
      <c r="D551" s="60" t="s">
        <v>18</v>
      </c>
      <c r="E551" s="60" t="s">
        <v>366</v>
      </c>
      <c r="F551" s="60" t="s">
        <v>60</v>
      </c>
      <c r="G551" s="59">
        <v>3500000</v>
      </c>
      <c r="H551" s="59">
        <v>3500000</v>
      </c>
      <c r="I551" s="59">
        <v>3500000</v>
      </c>
      <c r="J551" s="59">
        <v>0</v>
      </c>
      <c r="K551" s="59">
        <v>0</v>
      </c>
      <c r="L551" s="59">
        <v>0</v>
      </c>
      <c r="M551" s="59">
        <v>1716131.09</v>
      </c>
      <c r="N551" s="59">
        <v>1716131.09</v>
      </c>
      <c r="O551" s="59">
        <v>1783868.91</v>
      </c>
      <c r="P551" s="84">
        <f t="shared" si="18"/>
        <v>0.4903231685714286</v>
      </c>
    </row>
    <row r="552" spans="1:16" ht="14.4" x14ac:dyDescent="0.2">
      <c r="A552" s="60" t="s">
        <v>359</v>
      </c>
      <c r="B552" s="60" t="s">
        <v>360</v>
      </c>
      <c r="C552" s="83" t="str">
        <f t="shared" si="17"/>
        <v>21375105 MUSEO DR. RAFAEL ANGEL CALDERON GUARDIA</v>
      </c>
      <c r="D552" s="60" t="s">
        <v>18</v>
      </c>
      <c r="E552" s="60" t="s">
        <v>61</v>
      </c>
      <c r="F552" s="60" t="s">
        <v>62</v>
      </c>
      <c r="G552" s="59">
        <v>101022000</v>
      </c>
      <c r="H552" s="59">
        <v>101022000</v>
      </c>
      <c r="I552" s="59">
        <v>101022000</v>
      </c>
      <c r="J552" s="59">
        <v>0</v>
      </c>
      <c r="K552" s="59">
        <v>0</v>
      </c>
      <c r="L552" s="59">
        <v>0</v>
      </c>
      <c r="M552" s="59">
        <v>67810334.340000004</v>
      </c>
      <c r="N552" s="59">
        <v>62823187.549999997</v>
      </c>
      <c r="O552" s="59">
        <v>33211665.66</v>
      </c>
      <c r="P552" s="84">
        <f t="shared" si="18"/>
        <v>0.67124323751262105</v>
      </c>
    </row>
    <row r="553" spans="1:16" ht="14.4" x14ac:dyDescent="0.2">
      <c r="A553" s="60" t="s">
        <v>359</v>
      </c>
      <c r="B553" s="60" t="s">
        <v>360</v>
      </c>
      <c r="C553" s="83" t="str">
        <f t="shared" si="17"/>
        <v>21375105 MUSEO DR. RAFAEL ANGEL CALDERON GUARDIA</v>
      </c>
      <c r="D553" s="60" t="s">
        <v>18</v>
      </c>
      <c r="E553" s="60" t="s">
        <v>71</v>
      </c>
      <c r="F553" s="60" t="s">
        <v>72</v>
      </c>
      <c r="G553" s="59">
        <v>13420000</v>
      </c>
      <c r="H553" s="59">
        <v>14170000</v>
      </c>
      <c r="I553" s="59">
        <v>14170000</v>
      </c>
      <c r="J553" s="59">
        <v>0</v>
      </c>
      <c r="K553" s="59">
        <v>0</v>
      </c>
      <c r="L553" s="59">
        <v>0</v>
      </c>
      <c r="M553" s="59">
        <v>10889962.789999999</v>
      </c>
      <c r="N553" s="59">
        <v>10889962.789999999</v>
      </c>
      <c r="O553" s="59">
        <v>3280037.21</v>
      </c>
      <c r="P553" s="84">
        <f t="shared" si="18"/>
        <v>0.7685224269583627</v>
      </c>
    </row>
    <row r="554" spans="1:16" ht="14.4" x14ac:dyDescent="0.2">
      <c r="A554" s="60" t="s">
        <v>359</v>
      </c>
      <c r="B554" s="60" t="s">
        <v>360</v>
      </c>
      <c r="C554" s="83" t="str">
        <f t="shared" si="17"/>
        <v>21375105 MUSEO DR. RAFAEL ANGEL CALDERON GUARDIA</v>
      </c>
      <c r="D554" s="60" t="s">
        <v>18</v>
      </c>
      <c r="E554" s="60" t="s">
        <v>73</v>
      </c>
      <c r="F554" s="60" t="s">
        <v>74</v>
      </c>
      <c r="G554" s="59">
        <v>500000</v>
      </c>
      <c r="H554" s="59">
        <v>1250000</v>
      </c>
      <c r="I554" s="59">
        <v>1250000</v>
      </c>
      <c r="J554" s="59">
        <v>0</v>
      </c>
      <c r="K554" s="59">
        <v>0</v>
      </c>
      <c r="L554" s="59">
        <v>0</v>
      </c>
      <c r="M554" s="59">
        <v>695240</v>
      </c>
      <c r="N554" s="59">
        <v>695240</v>
      </c>
      <c r="O554" s="59">
        <v>554760</v>
      </c>
      <c r="P554" s="84">
        <f t="shared" si="18"/>
        <v>0.55619200000000002</v>
      </c>
    </row>
    <row r="555" spans="1:16" ht="14.4" x14ac:dyDescent="0.2">
      <c r="A555" s="60" t="s">
        <v>359</v>
      </c>
      <c r="B555" s="60" t="s">
        <v>360</v>
      </c>
      <c r="C555" s="83" t="str">
        <f t="shared" si="17"/>
        <v>21375105 MUSEO DR. RAFAEL ANGEL CALDERON GUARDIA</v>
      </c>
      <c r="D555" s="60" t="s">
        <v>18</v>
      </c>
      <c r="E555" s="60" t="s">
        <v>75</v>
      </c>
      <c r="F555" s="60" t="s">
        <v>76</v>
      </c>
      <c r="G555" s="59">
        <v>3400000</v>
      </c>
      <c r="H555" s="59">
        <v>3400000</v>
      </c>
      <c r="I555" s="59">
        <v>3400000</v>
      </c>
      <c r="J555" s="59">
        <v>0</v>
      </c>
      <c r="K555" s="59">
        <v>0</v>
      </c>
      <c r="L555" s="59">
        <v>0</v>
      </c>
      <c r="M555" s="59">
        <v>2698925</v>
      </c>
      <c r="N555" s="59">
        <v>2698925</v>
      </c>
      <c r="O555" s="59">
        <v>701075</v>
      </c>
      <c r="P555" s="84">
        <f t="shared" si="18"/>
        <v>0.79380147058823525</v>
      </c>
    </row>
    <row r="556" spans="1:16" ht="14.4" x14ac:dyDescent="0.2">
      <c r="A556" s="60" t="s">
        <v>359</v>
      </c>
      <c r="B556" s="60" t="s">
        <v>360</v>
      </c>
      <c r="C556" s="83" t="str">
        <f t="shared" si="17"/>
        <v>21375105 MUSEO DR. RAFAEL ANGEL CALDERON GUARDIA</v>
      </c>
      <c r="D556" s="60" t="s">
        <v>18</v>
      </c>
      <c r="E556" s="60" t="s">
        <v>77</v>
      </c>
      <c r="F556" s="60" t="s">
        <v>78</v>
      </c>
      <c r="G556" s="59">
        <v>20000</v>
      </c>
      <c r="H556" s="59">
        <v>20000</v>
      </c>
      <c r="I556" s="59">
        <v>20000</v>
      </c>
      <c r="J556" s="59">
        <v>0</v>
      </c>
      <c r="K556" s="59">
        <v>0</v>
      </c>
      <c r="L556" s="59">
        <v>0</v>
      </c>
      <c r="M556" s="59">
        <v>0</v>
      </c>
      <c r="N556" s="59">
        <v>0</v>
      </c>
      <c r="O556" s="59">
        <v>20000</v>
      </c>
      <c r="P556" s="84">
        <f t="shared" si="18"/>
        <v>0</v>
      </c>
    </row>
    <row r="557" spans="1:16" ht="14.4" x14ac:dyDescent="0.2">
      <c r="A557" s="60" t="s">
        <v>359</v>
      </c>
      <c r="B557" s="60" t="s">
        <v>360</v>
      </c>
      <c r="C557" s="83" t="str">
        <f t="shared" si="17"/>
        <v>21375105 MUSEO DR. RAFAEL ANGEL CALDERON GUARDIA</v>
      </c>
      <c r="D557" s="60" t="s">
        <v>18</v>
      </c>
      <c r="E557" s="60" t="s">
        <v>79</v>
      </c>
      <c r="F557" s="60" t="s">
        <v>80</v>
      </c>
      <c r="G557" s="59">
        <v>4900000</v>
      </c>
      <c r="H557" s="59">
        <v>4900000</v>
      </c>
      <c r="I557" s="59">
        <v>4900000</v>
      </c>
      <c r="J557" s="59">
        <v>0</v>
      </c>
      <c r="K557" s="59">
        <v>0</v>
      </c>
      <c r="L557" s="59">
        <v>0</v>
      </c>
      <c r="M557" s="59">
        <v>2895797.79</v>
      </c>
      <c r="N557" s="59">
        <v>2895797.79</v>
      </c>
      <c r="O557" s="59">
        <v>2004202.21</v>
      </c>
      <c r="P557" s="84">
        <f t="shared" si="18"/>
        <v>0.59097914081632652</v>
      </c>
    </row>
    <row r="558" spans="1:16" ht="14.4" x14ac:dyDescent="0.2">
      <c r="A558" s="60" t="s">
        <v>359</v>
      </c>
      <c r="B558" s="60" t="s">
        <v>360</v>
      </c>
      <c r="C558" s="83" t="str">
        <f t="shared" si="17"/>
        <v>21375105 MUSEO DR. RAFAEL ANGEL CALDERON GUARDIA</v>
      </c>
      <c r="D558" s="60" t="s">
        <v>18</v>
      </c>
      <c r="E558" s="60" t="s">
        <v>81</v>
      </c>
      <c r="F558" s="60" t="s">
        <v>82</v>
      </c>
      <c r="G558" s="59">
        <v>4600000</v>
      </c>
      <c r="H558" s="59">
        <v>4600000</v>
      </c>
      <c r="I558" s="59">
        <v>4600000</v>
      </c>
      <c r="J558" s="59">
        <v>0</v>
      </c>
      <c r="K558" s="59">
        <v>0</v>
      </c>
      <c r="L558" s="59">
        <v>0</v>
      </c>
      <c r="M558" s="59">
        <v>4600000</v>
      </c>
      <c r="N558" s="59">
        <v>4600000</v>
      </c>
      <c r="O558" s="59">
        <v>0</v>
      </c>
      <c r="P558" s="84">
        <f t="shared" si="18"/>
        <v>1</v>
      </c>
    </row>
    <row r="559" spans="1:16" ht="14.4" x14ac:dyDescent="0.2">
      <c r="A559" s="60" t="s">
        <v>359</v>
      </c>
      <c r="B559" s="60" t="s">
        <v>360</v>
      </c>
      <c r="C559" s="83" t="str">
        <f t="shared" si="17"/>
        <v>21375105 MUSEO DR. RAFAEL ANGEL CALDERON GUARDIA</v>
      </c>
      <c r="D559" s="60" t="s">
        <v>18</v>
      </c>
      <c r="E559" s="60" t="s">
        <v>83</v>
      </c>
      <c r="F559" s="60" t="s">
        <v>84</v>
      </c>
      <c r="G559" s="59">
        <v>1552000</v>
      </c>
      <c r="H559" s="59">
        <v>2052000</v>
      </c>
      <c r="I559" s="59">
        <v>2052000</v>
      </c>
      <c r="J559" s="59">
        <v>0</v>
      </c>
      <c r="K559" s="59">
        <v>0</v>
      </c>
      <c r="L559" s="59">
        <v>0</v>
      </c>
      <c r="M559" s="59">
        <v>1328346.4099999999</v>
      </c>
      <c r="N559" s="59">
        <v>1328346.4099999999</v>
      </c>
      <c r="O559" s="59">
        <v>723653.59</v>
      </c>
      <c r="P559" s="84">
        <f t="shared" si="18"/>
        <v>0.6473423050682261</v>
      </c>
    </row>
    <row r="560" spans="1:16" ht="14.4" x14ac:dyDescent="0.2">
      <c r="A560" s="60" t="s">
        <v>359</v>
      </c>
      <c r="B560" s="60" t="s">
        <v>360</v>
      </c>
      <c r="C560" s="83" t="str">
        <f t="shared" si="17"/>
        <v>21375105 MUSEO DR. RAFAEL ANGEL CALDERON GUARDIA</v>
      </c>
      <c r="D560" s="60" t="s">
        <v>18</v>
      </c>
      <c r="E560" s="60" t="s">
        <v>85</v>
      </c>
      <c r="F560" s="60" t="s">
        <v>86</v>
      </c>
      <c r="G560" s="59">
        <v>90000</v>
      </c>
      <c r="H560" s="59">
        <v>90000</v>
      </c>
      <c r="I560" s="59">
        <v>90000</v>
      </c>
      <c r="J560" s="59">
        <v>0</v>
      </c>
      <c r="K560" s="59">
        <v>0</v>
      </c>
      <c r="L560" s="59">
        <v>0</v>
      </c>
      <c r="M560" s="59">
        <v>71715.899999999994</v>
      </c>
      <c r="N560" s="59">
        <v>71715.899999999994</v>
      </c>
      <c r="O560" s="59">
        <v>18284.099999999999</v>
      </c>
      <c r="P560" s="84">
        <f t="shared" si="18"/>
        <v>0.79684333333333324</v>
      </c>
    </row>
    <row r="561" spans="1:16" ht="14.4" x14ac:dyDescent="0.2">
      <c r="A561" s="60" t="s">
        <v>359</v>
      </c>
      <c r="B561" s="60" t="s">
        <v>360</v>
      </c>
      <c r="C561" s="83" t="str">
        <f t="shared" si="17"/>
        <v>21375105 MUSEO DR. RAFAEL ANGEL CALDERON GUARDIA</v>
      </c>
      <c r="D561" s="60" t="s">
        <v>18</v>
      </c>
      <c r="E561" s="60" t="s">
        <v>87</v>
      </c>
      <c r="F561" s="60" t="s">
        <v>88</v>
      </c>
      <c r="G561" s="59">
        <v>800000</v>
      </c>
      <c r="H561" s="59">
        <v>1300000</v>
      </c>
      <c r="I561" s="59">
        <v>1300000</v>
      </c>
      <c r="J561" s="59">
        <v>0</v>
      </c>
      <c r="K561" s="59">
        <v>0</v>
      </c>
      <c r="L561" s="59">
        <v>0</v>
      </c>
      <c r="M561" s="59">
        <v>759445.88</v>
      </c>
      <c r="N561" s="59">
        <v>759445.88</v>
      </c>
      <c r="O561" s="59">
        <v>540554.12</v>
      </c>
      <c r="P561" s="84">
        <f t="shared" si="18"/>
        <v>0.58418913846153842</v>
      </c>
    </row>
    <row r="562" spans="1:16" ht="14.4" x14ac:dyDescent="0.2">
      <c r="A562" s="60" t="s">
        <v>359</v>
      </c>
      <c r="B562" s="60" t="s">
        <v>360</v>
      </c>
      <c r="C562" s="83" t="str">
        <f t="shared" si="17"/>
        <v>21375105 MUSEO DR. RAFAEL ANGEL CALDERON GUARDIA</v>
      </c>
      <c r="D562" s="60" t="s">
        <v>18</v>
      </c>
      <c r="E562" s="60" t="s">
        <v>89</v>
      </c>
      <c r="F562" s="60" t="s">
        <v>90</v>
      </c>
      <c r="G562" s="59">
        <v>602000</v>
      </c>
      <c r="H562" s="59">
        <v>602000</v>
      </c>
      <c r="I562" s="59">
        <v>602000</v>
      </c>
      <c r="J562" s="59">
        <v>0</v>
      </c>
      <c r="K562" s="59">
        <v>0</v>
      </c>
      <c r="L562" s="59">
        <v>0</v>
      </c>
      <c r="M562" s="59">
        <v>441165.13</v>
      </c>
      <c r="N562" s="59">
        <v>441165.13</v>
      </c>
      <c r="O562" s="59">
        <v>160834.87</v>
      </c>
      <c r="P562" s="84">
        <f t="shared" si="18"/>
        <v>0.73283244186046514</v>
      </c>
    </row>
    <row r="563" spans="1:16" ht="14.4" x14ac:dyDescent="0.2">
      <c r="A563" s="60" t="s">
        <v>359</v>
      </c>
      <c r="B563" s="60" t="s">
        <v>360</v>
      </c>
      <c r="C563" s="83" t="str">
        <f t="shared" si="17"/>
        <v>21375105 MUSEO DR. RAFAEL ANGEL CALDERON GUARDIA</v>
      </c>
      <c r="D563" s="60" t="s">
        <v>18</v>
      </c>
      <c r="E563" s="60" t="s">
        <v>91</v>
      </c>
      <c r="F563" s="60" t="s">
        <v>92</v>
      </c>
      <c r="G563" s="59">
        <v>60000</v>
      </c>
      <c r="H563" s="59">
        <v>60000</v>
      </c>
      <c r="I563" s="59">
        <v>60000</v>
      </c>
      <c r="J563" s="59">
        <v>0</v>
      </c>
      <c r="K563" s="59">
        <v>0</v>
      </c>
      <c r="L563" s="59">
        <v>0</v>
      </c>
      <c r="M563" s="59">
        <v>56019.5</v>
      </c>
      <c r="N563" s="59">
        <v>56019.5</v>
      </c>
      <c r="O563" s="59">
        <v>3980.5</v>
      </c>
      <c r="P563" s="84">
        <f t="shared" si="18"/>
        <v>0.93365833333333337</v>
      </c>
    </row>
    <row r="564" spans="1:16" ht="14.4" x14ac:dyDescent="0.2">
      <c r="A564" s="60" t="s">
        <v>359</v>
      </c>
      <c r="B564" s="60" t="s">
        <v>360</v>
      </c>
      <c r="C564" s="83" t="str">
        <f t="shared" si="17"/>
        <v>21375105 MUSEO DR. RAFAEL ANGEL CALDERON GUARDIA</v>
      </c>
      <c r="D564" s="60" t="s">
        <v>18</v>
      </c>
      <c r="E564" s="60" t="s">
        <v>93</v>
      </c>
      <c r="F564" s="60" t="s">
        <v>94</v>
      </c>
      <c r="G564" s="59">
        <v>78300000</v>
      </c>
      <c r="H564" s="59">
        <v>76094000</v>
      </c>
      <c r="I564" s="59">
        <v>76094000</v>
      </c>
      <c r="J564" s="59">
        <v>0</v>
      </c>
      <c r="K564" s="59">
        <v>0</v>
      </c>
      <c r="L564" s="59">
        <v>0</v>
      </c>
      <c r="M564" s="59">
        <v>51801097.740000002</v>
      </c>
      <c r="N564" s="59">
        <v>46813950.950000003</v>
      </c>
      <c r="O564" s="59">
        <v>24292902.260000002</v>
      </c>
      <c r="P564" s="84">
        <f t="shared" si="18"/>
        <v>0.68075140930953826</v>
      </c>
    </row>
    <row r="565" spans="1:16" ht="14.4" x14ac:dyDescent="0.2">
      <c r="A565" s="60" t="s">
        <v>359</v>
      </c>
      <c r="B565" s="60" t="s">
        <v>360</v>
      </c>
      <c r="C565" s="83" t="str">
        <f t="shared" si="17"/>
        <v>21375105 MUSEO DR. RAFAEL ANGEL CALDERON GUARDIA</v>
      </c>
      <c r="D565" s="60" t="s">
        <v>18</v>
      </c>
      <c r="E565" s="60" t="s">
        <v>99</v>
      </c>
      <c r="F565" s="60" t="s">
        <v>100</v>
      </c>
      <c r="G565" s="59">
        <v>77600000</v>
      </c>
      <c r="H565" s="59">
        <v>75794000</v>
      </c>
      <c r="I565" s="59">
        <v>75794000</v>
      </c>
      <c r="J565" s="59">
        <v>0</v>
      </c>
      <c r="K565" s="59">
        <v>0</v>
      </c>
      <c r="L565" s="59">
        <v>0</v>
      </c>
      <c r="M565" s="59">
        <v>51507297.740000002</v>
      </c>
      <c r="N565" s="59">
        <v>46520150.950000003</v>
      </c>
      <c r="O565" s="59">
        <v>24286702.260000002</v>
      </c>
      <c r="P565" s="84">
        <f t="shared" si="18"/>
        <v>0.67956959310763387</v>
      </c>
    </row>
    <row r="566" spans="1:16" ht="14.4" x14ac:dyDescent="0.2">
      <c r="A566" s="60" t="s">
        <v>359</v>
      </c>
      <c r="B566" s="60" t="s">
        <v>360</v>
      </c>
      <c r="C566" s="83" t="str">
        <f t="shared" si="17"/>
        <v>21375105 MUSEO DR. RAFAEL ANGEL CALDERON GUARDIA</v>
      </c>
      <c r="D566" s="60" t="s">
        <v>18</v>
      </c>
      <c r="E566" s="60" t="s">
        <v>101</v>
      </c>
      <c r="F566" s="60" t="s">
        <v>102</v>
      </c>
      <c r="G566" s="59">
        <v>700000</v>
      </c>
      <c r="H566" s="59">
        <v>300000</v>
      </c>
      <c r="I566" s="59">
        <v>300000</v>
      </c>
      <c r="J566" s="59">
        <v>0</v>
      </c>
      <c r="K566" s="59">
        <v>0</v>
      </c>
      <c r="L566" s="59">
        <v>0</v>
      </c>
      <c r="M566" s="59">
        <v>293800</v>
      </c>
      <c r="N566" s="59">
        <v>293800</v>
      </c>
      <c r="O566" s="59">
        <v>6200</v>
      </c>
      <c r="P566" s="84">
        <f t="shared" si="18"/>
        <v>0.97933333333333328</v>
      </c>
    </row>
    <row r="567" spans="1:16" ht="14.4" x14ac:dyDescent="0.2">
      <c r="A567" s="60" t="s">
        <v>359</v>
      </c>
      <c r="B567" s="60" t="s">
        <v>360</v>
      </c>
      <c r="C567" s="83" t="str">
        <f t="shared" si="17"/>
        <v>21375105 MUSEO DR. RAFAEL ANGEL CALDERON GUARDIA</v>
      </c>
      <c r="D567" s="60" t="s">
        <v>18</v>
      </c>
      <c r="E567" s="60" t="s">
        <v>103</v>
      </c>
      <c r="F567" s="60" t="s">
        <v>104</v>
      </c>
      <c r="G567" s="59">
        <v>850000</v>
      </c>
      <c r="H567" s="59">
        <v>750000</v>
      </c>
      <c r="I567" s="59">
        <v>750000</v>
      </c>
      <c r="J567" s="59">
        <v>0</v>
      </c>
      <c r="K567" s="59">
        <v>0</v>
      </c>
      <c r="L567" s="59">
        <v>0</v>
      </c>
      <c r="M567" s="59">
        <v>507793.75</v>
      </c>
      <c r="N567" s="59">
        <v>507793.75</v>
      </c>
      <c r="O567" s="59">
        <v>242206.25</v>
      </c>
      <c r="P567" s="84">
        <f t="shared" si="18"/>
        <v>0.67705833333333332</v>
      </c>
    </row>
    <row r="568" spans="1:16" ht="14.4" x14ac:dyDescent="0.2">
      <c r="A568" s="60" t="s">
        <v>359</v>
      </c>
      <c r="B568" s="60" t="s">
        <v>360</v>
      </c>
      <c r="C568" s="83" t="str">
        <f t="shared" si="17"/>
        <v>21375105 MUSEO DR. RAFAEL ANGEL CALDERON GUARDIA</v>
      </c>
      <c r="D568" s="60" t="s">
        <v>18</v>
      </c>
      <c r="E568" s="60" t="s">
        <v>105</v>
      </c>
      <c r="F568" s="60" t="s">
        <v>106</v>
      </c>
      <c r="G568" s="59">
        <v>50000</v>
      </c>
      <c r="H568" s="59">
        <v>50000</v>
      </c>
      <c r="I568" s="59">
        <v>50000</v>
      </c>
      <c r="J568" s="59">
        <v>0</v>
      </c>
      <c r="K568" s="59">
        <v>0</v>
      </c>
      <c r="L568" s="59">
        <v>0</v>
      </c>
      <c r="M568" s="59">
        <v>19193.75</v>
      </c>
      <c r="N568" s="59">
        <v>19193.75</v>
      </c>
      <c r="O568" s="59">
        <v>30806.25</v>
      </c>
      <c r="P568" s="84">
        <f t="shared" si="18"/>
        <v>0.38387500000000002</v>
      </c>
    </row>
    <row r="569" spans="1:16" ht="14.4" x14ac:dyDescent="0.2">
      <c r="A569" s="60" t="s">
        <v>359</v>
      </c>
      <c r="B569" s="60" t="s">
        <v>360</v>
      </c>
      <c r="C569" s="83" t="str">
        <f t="shared" si="17"/>
        <v>21375105 MUSEO DR. RAFAEL ANGEL CALDERON GUARDIA</v>
      </c>
      <c r="D569" s="60" t="s">
        <v>18</v>
      </c>
      <c r="E569" s="60" t="s">
        <v>107</v>
      </c>
      <c r="F569" s="60" t="s">
        <v>108</v>
      </c>
      <c r="G569" s="59">
        <v>800000</v>
      </c>
      <c r="H569" s="59">
        <v>700000</v>
      </c>
      <c r="I569" s="59">
        <v>700000</v>
      </c>
      <c r="J569" s="59">
        <v>0</v>
      </c>
      <c r="K569" s="59">
        <v>0</v>
      </c>
      <c r="L569" s="59">
        <v>0</v>
      </c>
      <c r="M569" s="59">
        <v>488600</v>
      </c>
      <c r="N569" s="59">
        <v>488600</v>
      </c>
      <c r="O569" s="59">
        <v>211400</v>
      </c>
      <c r="P569" s="84">
        <f t="shared" si="18"/>
        <v>0.69799999999999995</v>
      </c>
    </row>
    <row r="570" spans="1:16" ht="14.4" x14ac:dyDescent="0.2">
      <c r="A570" s="60" t="s">
        <v>359</v>
      </c>
      <c r="B570" s="60" t="s">
        <v>360</v>
      </c>
      <c r="C570" s="83" t="str">
        <f t="shared" si="17"/>
        <v>21375105 MUSEO DR. RAFAEL ANGEL CALDERON GUARDIA</v>
      </c>
      <c r="D570" s="60" t="s">
        <v>18</v>
      </c>
      <c r="E570" s="60" t="s">
        <v>109</v>
      </c>
      <c r="F570" s="60" t="s">
        <v>110</v>
      </c>
      <c r="G570" s="59">
        <v>6000000</v>
      </c>
      <c r="H570" s="59">
        <v>6000000</v>
      </c>
      <c r="I570" s="59">
        <v>6000000</v>
      </c>
      <c r="J570" s="59">
        <v>0</v>
      </c>
      <c r="K570" s="59">
        <v>0</v>
      </c>
      <c r="L570" s="59">
        <v>0</v>
      </c>
      <c r="M570" s="59">
        <v>1921621</v>
      </c>
      <c r="N570" s="59">
        <v>1921621</v>
      </c>
      <c r="O570" s="59">
        <v>4078379</v>
      </c>
      <c r="P570" s="84">
        <f t="shared" si="18"/>
        <v>0.32027016666666669</v>
      </c>
    </row>
    <row r="571" spans="1:16" ht="14.4" x14ac:dyDescent="0.2">
      <c r="A571" s="60" t="s">
        <v>359</v>
      </c>
      <c r="B571" s="60" t="s">
        <v>360</v>
      </c>
      <c r="C571" s="83" t="str">
        <f t="shared" si="17"/>
        <v>21375105 MUSEO DR. RAFAEL ANGEL CALDERON GUARDIA</v>
      </c>
      <c r="D571" s="60" t="s">
        <v>18</v>
      </c>
      <c r="E571" s="60" t="s">
        <v>111</v>
      </c>
      <c r="F571" s="60" t="s">
        <v>112</v>
      </c>
      <c r="G571" s="59">
        <v>6000000</v>
      </c>
      <c r="H571" s="59">
        <v>6000000</v>
      </c>
      <c r="I571" s="59">
        <v>6000000</v>
      </c>
      <c r="J571" s="59">
        <v>0</v>
      </c>
      <c r="K571" s="59">
        <v>0</v>
      </c>
      <c r="L571" s="59">
        <v>0</v>
      </c>
      <c r="M571" s="59">
        <v>1921621</v>
      </c>
      <c r="N571" s="59">
        <v>1921621</v>
      </c>
      <c r="O571" s="59">
        <v>4078379</v>
      </c>
      <c r="P571" s="84">
        <f t="shared" si="18"/>
        <v>0.32027016666666669</v>
      </c>
    </row>
    <row r="572" spans="1:16" ht="14.4" x14ac:dyDescent="0.2">
      <c r="A572" s="60" t="s">
        <v>359</v>
      </c>
      <c r="B572" s="60" t="s">
        <v>360</v>
      </c>
      <c r="C572" s="83" t="str">
        <f t="shared" si="17"/>
        <v>21375105 MUSEO DR. RAFAEL ANGEL CALDERON GUARDIA</v>
      </c>
      <c r="D572" s="60" t="s">
        <v>18</v>
      </c>
      <c r="E572" s="60" t="s">
        <v>121</v>
      </c>
      <c r="F572" s="60" t="s">
        <v>122</v>
      </c>
      <c r="G572" s="59">
        <v>900000</v>
      </c>
      <c r="H572" s="59">
        <v>1956000</v>
      </c>
      <c r="I572" s="59">
        <v>1956000</v>
      </c>
      <c r="J572" s="59">
        <v>0</v>
      </c>
      <c r="K572" s="59">
        <v>0</v>
      </c>
      <c r="L572" s="59">
        <v>0</v>
      </c>
      <c r="M572" s="59">
        <v>1361512.65</v>
      </c>
      <c r="N572" s="59">
        <v>1361512.65</v>
      </c>
      <c r="O572" s="59">
        <v>594487.35</v>
      </c>
      <c r="P572" s="84">
        <f t="shared" si="18"/>
        <v>0.6960698619631901</v>
      </c>
    </row>
    <row r="573" spans="1:16" ht="14.4" x14ac:dyDescent="0.2">
      <c r="A573" s="60" t="s">
        <v>359</v>
      </c>
      <c r="B573" s="60" t="s">
        <v>360</v>
      </c>
      <c r="C573" s="83" t="str">
        <f t="shared" si="17"/>
        <v>21375105 MUSEO DR. RAFAEL ANGEL CALDERON GUARDIA</v>
      </c>
      <c r="D573" s="60" t="s">
        <v>18</v>
      </c>
      <c r="E573" s="60" t="s">
        <v>129</v>
      </c>
      <c r="F573" s="60" t="s">
        <v>130</v>
      </c>
      <c r="G573" s="59">
        <v>800000</v>
      </c>
      <c r="H573" s="59">
        <v>600000</v>
      </c>
      <c r="I573" s="59">
        <v>600000</v>
      </c>
      <c r="J573" s="59">
        <v>0</v>
      </c>
      <c r="K573" s="59">
        <v>0</v>
      </c>
      <c r="L573" s="59">
        <v>0</v>
      </c>
      <c r="M573" s="59">
        <v>506805</v>
      </c>
      <c r="N573" s="59">
        <v>506805</v>
      </c>
      <c r="O573" s="59">
        <v>93195</v>
      </c>
      <c r="P573" s="84">
        <f t="shared" si="18"/>
        <v>0.84467499999999995</v>
      </c>
    </row>
    <row r="574" spans="1:16" ht="14.4" x14ac:dyDescent="0.2">
      <c r="A574" s="60" t="s">
        <v>359</v>
      </c>
      <c r="B574" s="60" t="s">
        <v>360</v>
      </c>
      <c r="C574" s="83" t="str">
        <f t="shared" si="17"/>
        <v>21375105 MUSEO DR. RAFAEL ANGEL CALDERON GUARDIA</v>
      </c>
      <c r="D574" s="60" t="s">
        <v>18</v>
      </c>
      <c r="E574" s="60" t="s">
        <v>135</v>
      </c>
      <c r="F574" s="60" t="s">
        <v>136</v>
      </c>
      <c r="G574" s="59">
        <v>0</v>
      </c>
      <c r="H574" s="59">
        <v>1306000</v>
      </c>
      <c r="I574" s="59">
        <v>1306000</v>
      </c>
      <c r="J574" s="59">
        <v>0</v>
      </c>
      <c r="K574" s="59">
        <v>0</v>
      </c>
      <c r="L574" s="59">
        <v>0</v>
      </c>
      <c r="M574" s="59">
        <v>854707.65</v>
      </c>
      <c r="N574" s="59">
        <v>854707.65</v>
      </c>
      <c r="O574" s="59">
        <v>451292.35</v>
      </c>
      <c r="P574" s="84">
        <f t="shared" si="18"/>
        <v>0.65444689892802455</v>
      </c>
    </row>
    <row r="575" spans="1:16" ht="14.4" x14ac:dyDescent="0.2">
      <c r="A575" s="60" t="s">
        <v>359</v>
      </c>
      <c r="B575" s="60" t="s">
        <v>360</v>
      </c>
      <c r="C575" s="83" t="str">
        <f t="shared" si="17"/>
        <v>21375105 MUSEO DR. RAFAEL ANGEL CALDERON GUARDIA</v>
      </c>
      <c r="D575" s="60" t="s">
        <v>18</v>
      </c>
      <c r="E575" s="60" t="s">
        <v>137</v>
      </c>
      <c r="F575" s="60" t="s">
        <v>138</v>
      </c>
      <c r="G575" s="59">
        <v>100000</v>
      </c>
      <c r="H575" s="59">
        <v>50000</v>
      </c>
      <c r="I575" s="59">
        <v>50000</v>
      </c>
      <c r="J575" s="59">
        <v>0</v>
      </c>
      <c r="K575" s="59">
        <v>0</v>
      </c>
      <c r="L575" s="59">
        <v>0</v>
      </c>
      <c r="M575" s="59">
        <v>0</v>
      </c>
      <c r="N575" s="59">
        <v>0</v>
      </c>
      <c r="O575" s="59">
        <v>50000</v>
      </c>
      <c r="P575" s="84">
        <f t="shared" si="18"/>
        <v>0</v>
      </c>
    </row>
    <row r="576" spans="1:16" ht="14.4" x14ac:dyDescent="0.2">
      <c r="A576" s="60" t="s">
        <v>359</v>
      </c>
      <c r="B576" s="60" t="s">
        <v>360</v>
      </c>
      <c r="C576" s="83" t="str">
        <f t="shared" si="17"/>
        <v>21375105 MUSEO DR. RAFAEL ANGEL CALDERON GUARDIA</v>
      </c>
      <c r="D576" s="60" t="s">
        <v>18</v>
      </c>
      <c r="E576" s="60" t="s">
        <v>151</v>
      </c>
      <c r="F576" s="60" t="s">
        <v>152</v>
      </c>
      <c r="G576" s="59">
        <v>1939613</v>
      </c>
      <c r="H576" s="59">
        <v>1939613</v>
      </c>
      <c r="I576" s="59">
        <v>1939613</v>
      </c>
      <c r="J576" s="59">
        <v>0</v>
      </c>
      <c r="K576" s="59">
        <v>0</v>
      </c>
      <c r="L576" s="59">
        <v>0</v>
      </c>
      <c r="M576" s="59">
        <v>1565324.01</v>
      </c>
      <c r="N576" s="59">
        <v>1565324.01</v>
      </c>
      <c r="O576" s="59">
        <v>374288.99</v>
      </c>
      <c r="P576" s="84">
        <f t="shared" si="18"/>
        <v>0.80702903620464495</v>
      </c>
    </row>
    <row r="577" spans="1:16" ht="14.4" x14ac:dyDescent="0.2">
      <c r="A577" s="60" t="s">
        <v>359</v>
      </c>
      <c r="B577" s="60" t="s">
        <v>360</v>
      </c>
      <c r="C577" s="83" t="str">
        <f t="shared" si="17"/>
        <v>21375105 MUSEO DR. RAFAEL ANGEL CALDERON GUARDIA</v>
      </c>
      <c r="D577" s="60" t="s">
        <v>18</v>
      </c>
      <c r="E577" s="60" t="s">
        <v>153</v>
      </c>
      <c r="F577" s="60" t="s">
        <v>154</v>
      </c>
      <c r="G577" s="59">
        <v>500000</v>
      </c>
      <c r="H577" s="59">
        <v>500000</v>
      </c>
      <c r="I577" s="59">
        <v>500000</v>
      </c>
      <c r="J577" s="59">
        <v>0</v>
      </c>
      <c r="K577" s="59">
        <v>0</v>
      </c>
      <c r="L577" s="59">
        <v>0</v>
      </c>
      <c r="M577" s="59">
        <v>311999.03999999998</v>
      </c>
      <c r="N577" s="59">
        <v>311999.03999999998</v>
      </c>
      <c r="O577" s="59">
        <v>188000.96</v>
      </c>
      <c r="P577" s="84">
        <f t="shared" si="18"/>
        <v>0.62399808000000001</v>
      </c>
    </row>
    <row r="578" spans="1:16" ht="14.4" x14ac:dyDescent="0.2">
      <c r="A578" s="60" t="s">
        <v>359</v>
      </c>
      <c r="B578" s="60" t="s">
        <v>360</v>
      </c>
      <c r="C578" s="83" t="str">
        <f t="shared" si="17"/>
        <v>21375105 MUSEO DR. RAFAEL ANGEL CALDERON GUARDIA</v>
      </c>
      <c r="D578" s="60" t="s">
        <v>18</v>
      </c>
      <c r="E578" s="60" t="s">
        <v>155</v>
      </c>
      <c r="F578" s="60" t="s">
        <v>156</v>
      </c>
      <c r="G578" s="59">
        <v>500000</v>
      </c>
      <c r="H578" s="59">
        <v>500000</v>
      </c>
      <c r="I578" s="59">
        <v>500000</v>
      </c>
      <c r="J578" s="59">
        <v>0</v>
      </c>
      <c r="K578" s="59">
        <v>0</v>
      </c>
      <c r="L578" s="59">
        <v>0</v>
      </c>
      <c r="M578" s="59">
        <v>311999.03999999998</v>
      </c>
      <c r="N578" s="59">
        <v>311999.03999999998</v>
      </c>
      <c r="O578" s="59">
        <v>188000.96</v>
      </c>
      <c r="P578" s="84">
        <f t="shared" si="18"/>
        <v>0.62399808000000001</v>
      </c>
    </row>
    <row r="579" spans="1:16" ht="14.4" x14ac:dyDescent="0.2">
      <c r="A579" s="60" t="s">
        <v>359</v>
      </c>
      <c r="B579" s="60" t="s">
        <v>360</v>
      </c>
      <c r="C579" s="83" t="str">
        <f t="shared" si="17"/>
        <v>21375105 MUSEO DR. RAFAEL ANGEL CALDERON GUARDIA</v>
      </c>
      <c r="D579" s="60" t="s">
        <v>18</v>
      </c>
      <c r="E579" s="60" t="s">
        <v>169</v>
      </c>
      <c r="F579" s="60" t="s">
        <v>170</v>
      </c>
      <c r="G579" s="59">
        <v>389613</v>
      </c>
      <c r="H579" s="59">
        <v>389613</v>
      </c>
      <c r="I579" s="59">
        <v>389613</v>
      </c>
      <c r="J579" s="59">
        <v>0</v>
      </c>
      <c r="K579" s="59">
        <v>0</v>
      </c>
      <c r="L579" s="59">
        <v>0</v>
      </c>
      <c r="M579" s="59">
        <v>225835.47</v>
      </c>
      <c r="N579" s="59">
        <v>225835.47</v>
      </c>
      <c r="O579" s="59">
        <v>163777.53</v>
      </c>
      <c r="P579" s="84">
        <f t="shared" si="18"/>
        <v>0.57964048940872093</v>
      </c>
    </row>
    <row r="580" spans="1:16" ht="14.4" x14ac:dyDescent="0.2">
      <c r="A580" s="60" t="s">
        <v>359</v>
      </c>
      <c r="B580" s="60" t="s">
        <v>360</v>
      </c>
      <c r="C580" s="83" t="str">
        <f t="shared" si="17"/>
        <v>21375105 MUSEO DR. RAFAEL ANGEL CALDERON GUARDIA</v>
      </c>
      <c r="D580" s="60" t="s">
        <v>18</v>
      </c>
      <c r="E580" s="60" t="s">
        <v>177</v>
      </c>
      <c r="F580" s="60" t="s">
        <v>178</v>
      </c>
      <c r="G580" s="59">
        <v>131529</v>
      </c>
      <c r="H580" s="59">
        <v>131529</v>
      </c>
      <c r="I580" s="59">
        <v>131529</v>
      </c>
      <c r="J580" s="59">
        <v>0</v>
      </c>
      <c r="K580" s="59">
        <v>0</v>
      </c>
      <c r="L580" s="59">
        <v>0</v>
      </c>
      <c r="M580" s="59">
        <v>50515.48</v>
      </c>
      <c r="N580" s="59">
        <v>50515.48</v>
      </c>
      <c r="O580" s="59">
        <v>81013.52</v>
      </c>
      <c r="P580" s="84">
        <f t="shared" si="18"/>
        <v>0.38406343848124752</v>
      </c>
    </row>
    <row r="581" spans="1:16" ht="14.4" x14ac:dyDescent="0.2">
      <c r="A581" s="60" t="s">
        <v>359</v>
      </c>
      <c r="B581" s="60" t="s">
        <v>360</v>
      </c>
      <c r="C581" s="83" t="str">
        <f t="shared" si="17"/>
        <v>21375105 MUSEO DR. RAFAEL ANGEL CALDERON GUARDIA</v>
      </c>
      <c r="D581" s="60" t="s">
        <v>18</v>
      </c>
      <c r="E581" s="60" t="s">
        <v>181</v>
      </c>
      <c r="F581" s="60" t="s">
        <v>182</v>
      </c>
      <c r="G581" s="59">
        <v>258084</v>
      </c>
      <c r="H581" s="59">
        <v>258084</v>
      </c>
      <c r="I581" s="59">
        <v>258084</v>
      </c>
      <c r="J581" s="59">
        <v>0</v>
      </c>
      <c r="K581" s="59">
        <v>0</v>
      </c>
      <c r="L581" s="59">
        <v>0</v>
      </c>
      <c r="M581" s="59">
        <v>175319.99</v>
      </c>
      <c r="N581" s="59">
        <v>175319.99</v>
      </c>
      <c r="O581" s="59">
        <v>82764.009999999995</v>
      </c>
      <c r="P581" s="84">
        <f t="shared" si="18"/>
        <v>0.67931367306768331</v>
      </c>
    </row>
    <row r="582" spans="1:16" ht="14.4" x14ac:dyDescent="0.2">
      <c r="A582" s="60" t="s">
        <v>359</v>
      </c>
      <c r="B582" s="60" t="s">
        <v>360</v>
      </c>
      <c r="C582" s="83" t="str">
        <f t="shared" si="17"/>
        <v>21375105 MUSEO DR. RAFAEL ANGEL CALDERON GUARDIA</v>
      </c>
      <c r="D582" s="60" t="s">
        <v>18</v>
      </c>
      <c r="E582" s="60" t="s">
        <v>189</v>
      </c>
      <c r="F582" s="60" t="s">
        <v>190</v>
      </c>
      <c r="G582" s="59">
        <v>1050000</v>
      </c>
      <c r="H582" s="59">
        <v>1050000</v>
      </c>
      <c r="I582" s="59">
        <v>1050000</v>
      </c>
      <c r="J582" s="59">
        <v>0</v>
      </c>
      <c r="K582" s="59">
        <v>0</v>
      </c>
      <c r="L582" s="59">
        <v>0</v>
      </c>
      <c r="M582" s="59">
        <v>1027489.5</v>
      </c>
      <c r="N582" s="59">
        <v>1027489.5</v>
      </c>
      <c r="O582" s="59">
        <v>22510.5</v>
      </c>
      <c r="P582" s="84">
        <f t="shared" si="18"/>
        <v>0.97856142857142858</v>
      </c>
    </row>
    <row r="583" spans="1:16" ht="14.4" x14ac:dyDescent="0.2">
      <c r="A583" s="60" t="s">
        <v>359</v>
      </c>
      <c r="B583" s="60" t="s">
        <v>360</v>
      </c>
      <c r="C583" s="83" t="str">
        <f t="shared" ref="C583:C646" si="19">+CONCATENATE(A583," ",B583)</f>
        <v>21375105 MUSEO DR. RAFAEL ANGEL CALDERON GUARDIA</v>
      </c>
      <c r="D583" s="60" t="s">
        <v>18</v>
      </c>
      <c r="E583" s="60" t="s">
        <v>191</v>
      </c>
      <c r="F583" s="60" t="s">
        <v>192</v>
      </c>
      <c r="G583" s="59">
        <v>50000</v>
      </c>
      <c r="H583" s="59">
        <v>50000</v>
      </c>
      <c r="I583" s="59">
        <v>50000</v>
      </c>
      <c r="J583" s="59">
        <v>0</v>
      </c>
      <c r="K583" s="59">
        <v>0</v>
      </c>
      <c r="L583" s="59">
        <v>0</v>
      </c>
      <c r="M583" s="59">
        <v>37475</v>
      </c>
      <c r="N583" s="59">
        <v>37475</v>
      </c>
      <c r="O583" s="59">
        <v>12525</v>
      </c>
      <c r="P583" s="84">
        <f t="shared" ref="P583:P646" si="20">+IFERROR(M583/H583,0)</f>
        <v>0.74950000000000006</v>
      </c>
    </row>
    <row r="584" spans="1:16" ht="14.4" x14ac:dyDescent="0.2">
      <c r="A584" s="60" t="s">
        <v>359</v>
      </c>
      <c r="B584" s="60" t="s">
        <v>360</v>
      </c>
      <c r="C584" s="83" t="str">
        <f t="shared" si="19"/>
        <v>21375105 MUSEO DR. RAFAEL ANGEL CALDERON GUARDIA</v>
      </c>
      <c r="D584" s="60" t="s">
        <v>18</v>
      </c>
      <c r="E584" s="60" t="s">
        <v>195</v>
      </c>
      <c r="F584" s="60" t="s">
        <v>196</v>
      </c>
      <c r="G584" s="59">
        <v>450000</v>
      </c>
      <c r="H584" s="59">
        <v>450000</v>
      </c>
      <c r="I584" s="59">
        <v>450000</v>
      </c>
      <c r="J584" s="59">
        <v>0</v>
      </c>
      <c r="K584" s="59">
        <v>0</v>
      </c>
      <c r="L584" s="59">
        <v>0</v>
      </c>
      <c r="M584" s="59">
        <v>449084.6</v>
      </c>
      <c r="N584" s="59">
        <v>449084.6</v>
      </c>
      <c r="O584" s="59">
        <v>915.4</v>
      </c>
      <c r="P584" s="84">
        <f t="shared" si="20"/>
        <v>0.99796577777777773</v>
      </c>
    </row>
    <row r="585" spans="1:16" ht="14.4" x14ac:dyDescent="0.2">
      <c r="A585" s="60" t="s">
        <v>359</v>
      </c>
      <c r="B585" s="60" t="s">
        <v>360</v>
      </c>
      <c r="C585" s="83" t="str">
        <f t="shared" si="19"/>
        <v>21375105 MUSEO DR. RAFAEL ANGEL CALDERON GUARDIA</v>
      </c>
      <c r="D585" s="60" t="s">
        <v>18</v>
      </c>
      <c r="E585" s="60" t="s">
        <v>199</v>
      </c>
      <c r="F585" s="60" t="s">
        <v>200</v>
      </c>
      <c r="G585" s="59">
        <v>550000</v>
      </c>
      <c r="H585" s="59">
        <v>550000</v>
      </c>
      <c r="I585" s="59">
        <v>550000</v>
      </c>
      <c r="J585" s="59">
        <v>0</v>
      </c>
      <c r="K585" s="59">
        <v>0</v>
      </c>
      <c r="L585" s="59">
        <v>0</v>
      </c>
      <c r="M585" s="59">
        <v>540929.9</v>
      </c>
      <c r="N585" s="59">
        <v>540929.9</v>
      </c>
      <c r="O585" s="59">
        <v>9070.1</v>
      </c>
      <c r="P585" s="84">
        <f t="shared" si="20"/>
        <v>0.98350890909090916</v>
      </c>
    </row>
    <row r="586" spans="1:16" ht="14.4" x14ac:dyDescent="0.2">
      <c r="A586" s="60" t="s">
        <v>359</v>
      </c>
      <c r="B586" s="60" t="s">
        <v>360</v>
      </c>
      <c r="C586" s="83" t="str">
        <f t="shared" si="19"/>
        <v>21375105 MUSEO DR. RAFAEL ANGEL CALDERON GUARDIA</v>
      </c>
      <c r="D586" s="60" t="s">
        <v>18</v>
      </c>
      <c r="E586" s="60" t="s">
        <v>207</v>
      </c>
      <c r="F586" s="60" t="s">
        <v>208</v>
      </c>
      <c r="G586" s="59">
        <v>7044253</v>
      </c>
      <c r="H586" s="59">
        <v>12736895</v>
      </c>
      <c r="I586" s="59">
        <v>12736895</v>
      </c>
      <c r="J586" s="59">
        <v>0</v>
      </c>
      <c r="K586" s="59">
        <v>0</v>
      </c>
      <c r="L586" s="59">
        <v>0</v>
      </c>
      <c r="M586" s="59">
        <v>11963393.51</v>
      </c>
      <c r="N586" s="59">
        <v>11963393.51</v>
      </c>
      <c r="O586" s="59">
        <v>773501.49</v>
      </c>
      <c r="P586" s="84">
        <f t="shared" si="20"/>
        <v>0.93927079637541178</v>
      </c>
    </row>
    <row r="587" spans="1:16" ht="14.4" x14ac:dyDescent="0.2">
      <c r="A587" s="60" t="s">
        <v>359</v>
      </c>
      <c r="B587" s="60" t="s">
        <v>360</v>
      </c>
      <c r="C587" s="83" t="str">
        <f t="shared" si="19"/>
        <v>21375105 MUSEO DR. RAFAEL ANGEL CALDERON GUARDIA</v>
      </c>
      <c r="D587" s="60" t="s">
        <v>18</v>
      </c>
      <c r="E587" s="60" t="s">
        <v>209</v>
      </c>
      <c r="F587" s="60" t="s">
        <v>210</v>
      </c>
      <c r="G587" s="59">
        <v>3144253</v>
      </c>
      <c r="H587" s="59">
        <v>2836895</v>
      </c>
      <c r="I587" s="59">
        <v>2836895</v>
      </c>
      <c r="J587" s="59">
        <v>0</v>
      </c>
      <c r="K587" s="59">
        <v>0</v>
      </c>
      <c r="L587" s="59">
        <v>0</v>
      </c>
      <c r="M587" s="59">
        <v>2073393.51</v>
      </c>
      <c r="N587" s="59">
        <v>2073393.51</v>
      </c>
      <c r="O587" s="59">
        <v>763501.49</v>
      </c>
      <c r="P587" s="84">
        <f t="shared" si="20"/>
        <v>0.73086720164123098</v>
      </c>
    </row>
    <row r="588" spans="1:16" ht="14.4" x14ac:dyDescent="0.2">
      <c r="A588" s="60" t="s">
        <v>359</v>
      </c>
      <c r="B588" s="60" t="s">
        <v>360</v>
      </c>
      <c r="C588" s="83" t="str">
        <f t="shared" si="19"/>
        <v>21375105 MUSEO DR. RAFAEL ANGEL CALDERON GUARDIA</v>
      </c>
      <c r="D588" s="60" t="s">
        <v>18</v>
      </c>
      <c r="E588" s="60" t="s">
        <v>367</v>
      </c>
      <c r="F588" s="60" t="s">
        <v>212</v>
      </c>
      <c r="G588" s="59">
        <v>2712350</v>
      </c>
      <c r="H588" s="59">
        <v>2447211</v>
      </c>
      <c r="I588" s="59">
        <v>2447211</v>
      </c>
      <c r="J588" s="59">
        <v>0</v>
      </c>
      <c r="K588" s="59">
        <v>0</v>
      </c>
      <c r="L588" s="59">
        <v>0</v>
      </c>
      <c r="M588" s="59">
        <v>1761135.44</v>
      </c>
      <c r="N588" s="59">
        <v>1761135.44</v>
      </c>
      <c r="O588" s="59">
        <v>686075.56</v>
      </c>
      <c r="P588" s="84">
        <f t="shared" si="20"/>
        <v>0.71965001791835681</v>
      </c>
    </row>
    <row r="589" spans="1:16" ht="14.4" x14ac:dyDescent="0.2">
      <c r="A589" s="60" t="s">
        <v>359</v>
      </c>
      <c r="B589" s="60" t="s">
        <v>360</v>
      </c>
      <c r="C589" s="83" t="str">
        <f t="shared" si="19"/>
        <v>21375105 MUSEO DR. RAFAEL ANGEL CALDERON GUARDIA</v>
      </c>
      <c r="D589" s="60" t="s">
        <v>18</v>
      </c>
      <c r="E589" s="60" t="s">
        <v>368</v>
      </c>
      <c r="F589" s="60" t="s">
        <v>214</v>
      </c>
      <c r="G589" s="59">
        <v>431903</v>
      </c>
      <c r="H589" s="59">
        <v>389684</v>
      </c>
      <c r="I589" s="59">
        <v>389684</v>
      </c>
      <c r="J589" s="59">
        <v>0</v>
      </c>
      <c r="K589" s="59">
        <v>0</v>
      </c>
      <c r="L589" s="59">
        <v>0</v>
      </c>
      <c r="M589" s="59">
        <v>312258.07</v>
      </c>
      <c r="N589" s="59">
        <v>312258.07</v>
      </c>
      <c r="O589" s="59">
        <v>77425.929999999993</v>
      </c>
      <c r="P589" s="84">
        <f t="shared" si="20"/>
        <v>0.80131098531117517</v>
      </c>
    </row>
    <row r="590" spans="1:16" ht="14.4" x14ac:dyDescent="0.2">
      <c r="A590" s="60" t="s">
        <v>359</v>
      </c>
      <c r="B590" s="60" t="s">
        <v>360</v>
      </c>
      <c r="C590" s="83" t="str">
        <f t="shared" si="19"/>
        <v>21375105 MUSEO DR. RAFAEL ANGEL CALDERON GUARDIA</v>
      </c>
      <c r="D590" s="60" t="s">
        <v>18</v>
      </c>
      <c r="E590" s="60" t="s">
        <v>223</v>
      </c>
      <c r="F590" s="60" t="s">
        <v>224</v>
      </c>
      <c r="G590" s="59">
        <v>3900000</v>
      </c>
      <c r="H590" s="59">
        <v>9900000</v>
      </c>
      <c r="I590" s="59">
        <v>9900000</v>
      </c>
      <c r="J590" s="59">
        <v>0</v>
      </c>
      <c r="K590" s="59">
        <v>0</v>
      </c>
      <c r="L590" s="59">
        <v>0</v>
      </c>
      <c r="M590" s="59">
        <v>9890000</v>
      </c>
      <c r="N590" s="59">
        <v>9890000</v>
      </c>
      <c r="O590" s="59">
        <v>10000</v>
      </c>
      <c r="P590" s="84">
        <f t="shared" si="20"/>
        <v>0.99898989898989898</v>
      </c>
    </row>
    <row r="591" spans="1:16" ht="14.4" x14ac:dyDescent="0.2">
      <c r="A591" s="60" t="s">
        <v>359</v>
      </c>
      <c r="B591" s="60" t="s">
        <v>360</v>
      </c>
      <c r="C591" s="83" t="str">
        <f t="shared" si="19"/>
        <v>21375105 MUSEO DR. RAFAEL ANGEL CALDERON GUARDIA</v>
      </c>
      <c r="D591" s="60" t="s">
        <v>18</v>
      </c>
      <c r="E591" s="60" t="s">
        <v>225</v>
      </c>
      <c r="F591" s="60" t="s">
        <v>226</v>
      </c>
      <c r="G591" s="59">
        <v>3400000</v>
      </c>
      <c r="H591" s="59">
        <v>9400000</v>
      </c>
      <c r="I591" s="59">
        <v>9400000</v>
      </c>
      <c r="J591" s="59">
        <v>0</v>
      </c>
      <c r="K591" s="59">
        <v>0</v>
      </c>
      <c r="L591" s="59">
        <v>0</v>
      </c>
      <c r="M591" s="59">
        <v>9400000</v>
      </c>
      <c r="N591" s="59">
        <v>9400000</v>
      </c>
      <c r="O591" s="59">
        <v>0</v>
      </c>
      <c r="P591" s="84">
        <f t="shared" si="20"/>
        <v>1</v>
      </c>
    </row>
    <row r="592" spans="1:16" ht="14.4" x14ac:dyDescent="0.2">
      <c r="A592" s="60" t="s">
        <v>359</v>
      </c>
      <c r="B592" s="60" t="s">
        <v>360</v>
      </c>
      <c r="C592" s="83" t="str">
        <f t="shared" si="19"/>
        <v>21375105 MUSEO DR. RAFAEL ANGEL CALDERON GUARDIA</v>
      </c>
      <c r="D592" s="60" t="s">
        <v>18</v>
      </c>
      <c r="E592" s="60" t="s">
        <v>227</v>
      </c>
      <c r="F592" s="60" t="s">
        <v>228</v>
      </c>
      <c r="G592" s="59">
        <v>500000</v>
      </c>
      <c r="H592" s="59">
        <v>500000</v>
      </c>
      <c r="I592" s="59">
        <v>500000</v>
      </c>
      <c r="J592" s="59">
        <v>0</v>
      </c>
      <c r="K592" s="59">
        <v>0</v>
      </c>
      <c r="L592" s="59">
        <v>0</v>
      </c>
      <c r="M592" s="59">
        <v>490000</v>
      </c>
      <c r="N592" s="59">
        <v>490000</v>
      </c>
      <c r="O592" s="59">
        <v>10000</v>
      </c>
      <c r="P592" s="84">
        <f t="shared" si="20"/>
        <v>0.98</v>
      </c>
    </row>
    <row r="593" spans="1:16" ht="14.4" x14ac:dyDescent="0.2">
      <c r="A593" s="60" t="s">
        <v>359</v>
      </c>
      <c r="B593" s="60" t="s">
        <v>360</v>
      </c>
      <c r="C593" s="83" t="str">
        <f t="shared" si="19"/>
        <v>21375105 MUSEO DR. RAFAEL ANGEL CALDERON GUARDIA</v>
      </c>
      <c r="D593" s="60" t="s">
        <v>251</v>
      </c>
      <c r="E593" s="60" t="s">
        <v>252</v>
      </c>
      <c r="F593" s="60" t="s">
        <v>253</v>
      </c>
      <c r="G593" s="59">
        <v>15000000</v>
      </c>
      <c r="H593" s="59">
        <v>15000000</v>
      </c>
      <c r="I593" s="59">
        <v>15000000</v>
      </c>
      <c r="J593" s="59">
        <v>0</v>
      </c>
      <c r="K593" s="59">
        <v>0</v>
      </c>
      <c r="L593" s="59">
        <v>0</v>
      </c>
      <c r="M593" s="59">
        <v>0</v>
      </c>
      <c r="N593" s="59">
        <v>0</v>
      </c>
      <c r="O593" s="59">
        <v>15000000</v>
      </c>
      <c r="P593" s="84">
        <f t="shared" si="20"/>
        <v>0</v>
      </c>
    </row>
    <row r="594" spans="1:16" ht="14.4" x14ac:dyDescent="0.2">
      <c r="A594" s="60" t="s">
        <v>359</v>
      </c>
      <c r="B594" s="60" t="s">
        <v>360</v>
      </c>
      <c r="C594" s="83" t="str">
        <f t="shared" si="19"/>
        <v>21375105 MUSEO DR. RAFAEL ANGEL CALDERON GUARDIA</v>
      </c>
      <c r="D594" s="60" t="s">
        <v>251</v>
      </c>
      <c r="E594" s="60" t="s">
        <v>254</v>
      </c>
      <c r="F594" s="60" t="s">
        <v>255</v>
      </c>
      <c r="G594" s="59">
        <v>15000000</v>
      </c>
      <c r="H594" s="59">
        <v>15000000</v>
      </c>
      <c r="I594" s="59">
        <v>15000000</v>
      </c>
      <c r="J594" s="59">
        <v>0</v>
      </c>
      <c r="K594" s="59">
        <v>0</v>
      </c>
      <c r="L594" s="59">
        <v>0</v>
      </c>
      <c r="M594" s="59">
        <v>0</v>
      </c>
      <c r="N594" s="59">
        <v>0</v>
      </c>
      <c r="O594" s="59">
        <v>15000000</v>
      </c>
      <c r="P594" s="85">
        <f t="shared" si="20"/>
        <v>0</v>
      </c>
    </row>
    <row r="595" spans="1:16" ht="14.4" x14ac:dyDescent="0.2">
      <c r="A595" s="60" t="s">
        <v>359</v>
      </c>
      <c r="B595" s="60" t="s">
        <v>360</v>
      </c>
      <c r="C595" s="83" t="str">
        <f t="shared" si="19"/>
        <v>21375105 MUSEO DR. RAFAEL ANGEL CALDERON GUARDIA</v>
      </c>
      <c r="D595" s="60" t="s">
        <v>251</v>
      </c>
      <c r="E595" s="60" t="s">
        <v>258</v>
      </c>
      <c r="F595" s="60" t="s">
        <v>259</v>
      </c>
      <c r="G595" s="59">
        <v>15000000</v>
      </c>
      <c r="H595" s="59">
        <v>15000000</v>
      </c>
      <c r="I595" s="59">
        <v>15000000</v>
      </c>
      <c r="J595" s="59">
        <v>0</v>
      </c>
      <c r="K595" s="59">
        <v>0</v>
      </c>
      <c r="L595" s="59">
        <v>0</v>
      </c>
      <c r="M595" s="59">
        <v>0</v>
      </c>
      <c r="N595" s="59">
        <v>0</v>
      </c>
      <c r="O595" s="59">
        <v>15000000</v>
      </c>
      <c r="P595" s="82">
        <f t="shared" si="20"/>
        <v>0</v>
      </c>
    </row>
    <row r="596" spans="1:16" ht="14.4" x14ac:dyDescent="0.2">
      <c r="A596" s="74" t="s">
        <v>369</v>
      </c>
      <c r="B596" s="74" t="s">
        <v>370</v>
      </c>
      <c r="C596" s="83" t="str">
        <f t="shared" si="19"/>
        <v>21375106 MUSEO DE ARTE Y DISEÑO CONTEMPORÁNEO</v>
      </c>
      <c r="D596" s="74" t="s">
        <v>18</v>
      </c>
      <c r="E596" s="74" t="s">
        <v>19</v>
      </c>
      <c r="F596" s="74" t="s">
        <v>19</v>
      </c>
      <c r="G596" s="75">
        <v>431020117</v>
      </c>
      <c r="H596" s="75">
        <v>373744766</v>
      </c>
      <c r="I596" s="59">
        <v>373744766</v>
      </c>
      <c r="J596" s="59">
        <v>0</v>
      </c>
      <c r="K596" s="59">
        <v>0</v>
      </c>
      <c r="L596" s="59">
        <v>0</v>
      </c>
      <c r="M596" s="75">
        <v>293350208.25</v>
      </c>
      <c r="N596" s="75">
        <v>271037490.38999999</v>
      </c>
      <c r="O596" s="75">
        <v>80394557.75</v>
      </c>
      <c r="P596" s="82">
        <f t="shared" si="20"/>
        <v>0.78489449200741446</v>
      </c>
    </row>
    <row r="597" spans="1:16" ht="14.4" x14ac:dyDescent="0.2">
      <c r="A597" s="60" t="s">
        <v>369</v>
      </c>
      <c r="B597" s="60" t="s">
        <v>370</v>
      </c>
      <c r="C597" s="83" t="str">
        <f t="shared" si="19"/>
        <v>21375106 MUSEO DE ARTE Y DISEÑO CONTEMPORÁNEO</v>
      </c>
      <c r="D597" s="60" t="s">
        <v>18</v>
      </c>
      <c r="E597" s="60" t="s">
        <v>21</v>
      </c>
      <c r="F597" s="60" t="s">
        <v>22</v>
      </c>
      <c r="G597" s="59">
        <v>284954771</v>
      </c>
      <c r="H597" s="59">
        <v>270284544</v>
      </c>
      <c r="I597" s="59">
        <v>270284544</v>
      </c>
      <c r="J597" s="59">
        <v>0</v>
      </c>
      <c r="K597" s="59">
        <v>0</v>
      </c>
      <c r="L597" s="59">
        <v>0</v>
      </c>
      <c r="M597" s="59">
        <v>208390911.24000001</v>
      </c>
      <c r="N597" s="59">
        <v>204842192.03</v>
      </c>
      <c r="O597" s="59">
        <v>61893632.759999998</v>
      </c>
      <c r="P597" s="84">
        <f t="shared" si="20"/>
        <v>0.77100565262066934</v>
      </c>
    </row>
    <row r="598" spans="1:16" ht="14.4" x14ac:dyDescent="0.2">
      <c r="A598" s="60" t="s">
        <v>369</v>
      </c>
      <c r="B598" s="60" t="s">
        <v>370</v>
      </c>
      <c r="C598" s="83" t="str">
        <f t="shared" si="19"/>
        <v>21375106 MUSEO DE ARTE Y DISEÑO CONTEMPORÁNEO</v>
      </c>
      <c r="D598" s="60" t="s">
        <v>18</v>
      </c>
      <c r="E598" s="60" t="s">
        <v>23</v>
      </c>
      <c r="F598" s="60" t="s">
        <v>24</v>
      </c>
      <c r="G598" s="59">
        <v>146404950</v>
      </c>
      <c r="H598" s="59">
        <v>150546936</v>
      </c>
      <c r="I598" s="59">
        <v>150546936</v>
      </c>
      <c r="J598" s="59">
        <v>0</v>
      </c>
      <c r="K598" s="59">
        <v>0</v>
      </c>
      <c r="L598" s="59">
        <v>0</v>
      </c>
      <c r="M598" s="59">
        <v>120990157.2</v>
      </c>
      <c r="N598" s="59">
        <v>120618545</v>
      </c>
      <c r="O598" s="59">
        <v>29556778.800000001</v>
      </c>
      <c r="P598" s="84">
        <f t="shared" si="20"/>
        <v>0.8036706718494756</v>
      </c>
    </row>
    <row r="599" spans="1:16" ht="14.4" x14ac:dyDescent="0.2">
      <c r="A599" s="60" t="s">
        <v>369</v>
      </c>
      <c r="B599" s="60" t="s">
        <v>370</v>
      </c>
      <c r="C599" s="83" t="str">
        <f t="shared" si="19"/>
        <v>21375106 MUSEO DE ARTE Y DISEÑO CONTEMPORÁNEO</v>
      </c>
      <c r="D599" s="60" t="s">
        <v>18</v>
      </c>
      <c r="E599" s="60" t="s">
        <v>25</v>
      </c>
      <c r="F599" s="60" t="s">
        <v>26</v>
      </c>
      <c r="G599" s="59">
        <v>146404950</v>
      </c>
      <c r="H599" s="59">
        <v>150546936</v>
      </c>
      <c r="I599" s="59">
        <v>150546936</v>
      </c>
      <c r="J599" s="59">
        <v>0</v>
      </c>
      <c r="K599" s="59">
        <v>0</v>
      </c>
      <c r="L599" s="59">
        <v>0</v>
      </c>
      <c r="M599" s="59">
        <v>120990157.2</v>
      </c>
      <c r="N599" s="59">
        <v>120618545</v>
      </c>
      <c r="O599" s="59">
        <v>29556778.800000001</v>
      </c>
      <c r="P599" s="84">
        <f t="shared" si="20"/>
        <v>0.8036706718494756</v>
      </c>
    </row>
    <row r="600" spans="1:16" ht="14.4" x14ac:dyDescent="0.2">
      <c r="A600" s="60" t="s">
        <v>369</v>
      </c>
      <c r="B600" s="60" t="s">
        <v>370</v>
      </c>
      <c r="C600" s="83" t="str">
        <f t="shared" si="19"/>
        <v>21375106 MUSEO DE ARTE Y DISEÑO CONTEMPORÁNEO</v>
      </c>
      <c r="D600" s="60" t="s">
        <v>18</v>
      </c>
      <c r="E600" s="60" t="s">
        <v>29</v>
      </c>
      <c r="F600" s="60" t="s">
        <v>30</v>
      </c>
      <c r="G600" s="59">
        <v>6400000</v>
      </c>
      <c r="H600" s="59">
        <v>6400000</v>
      </c>
      <c r="I600" s="59">
        <v>6400000</v>
      </c>
      <c r="J600" s="59">
        <v>0</v>
      </c>
      <c r="K600" s="59">
        <v>0</v>
      </c>
      <c r="L600" s="59">
        <v>0</v>
      </c>
      <c r="M600" s="59">
        <v>5995283.4400000004</v>
      </c>
      <c r="N600" s="59">
        <v>5995283.4400000004</v>
      </c>
      <c r="O600" s="59">
        <v>404716.56</v>
      </c>
      <c r="P600" s="84">
        <f t="shared" si="20"/>
        <v>0.93676303750000012</v>
      </c>
    </row>
    <row r="601" spans="1:16" ht="14.4" x14ac:dyDescent="0.2">
      <c r="A601" s="60" t="s">
        <v>369</v>
      </c>
      <c r="B601" s="60" t="s">
        <v>370</v>
      </c>
      <c r="C601" s="83" t="str">
        <f t="shared" si="19"/>
        <v>21375106 MUSEO DE ARTE Y DISEÑO CONTEMPORÁNEO</v>
      </c>
      <c r="D601" s="60" t="s">
        <v>18</v>
      </c>
      <c r="E601" s="60" t="s">
        <v>31</v>
      </c>
      <c r="F601" s="60" t="s">
        <v>32</v>
      </c>
      <c r="G601" s="59">
        <v>6400000</v>
      </c>
      <c r="H601" s="59">
        <v>6400000</v>
      </c>
      <c r="I601" s="59">
        <v>6400000</v>
      </c>
      <c r="J601" s="59">
        <v>0</v>
      </c>
      <c r="K601" s="59">
        <v>0</v>
      </c>
      <c r="L601" s="59">
        <v>0</v>
      </c>
      <c r="M601" s="59">
        <v>5995283.4400000004</v>
      </c>
      <c r="N601" s="59">
        <v>5995283.4400000004</v>
      </c>
      <c r="O601" s="59">
        <v>404716.56</v>
      </c>
      <c r="P601" s="84">
        <f t="shared" si="20"/>
        <v>0.93676303750000012</v>
      </c>
    </row>
    <row r="602" spans="1:16" ht="14.4" x14ac:dyDescent="0.2">
      <c r="A602" s="60" t="s">
        <v>369</v>
      </c>
      <c r="B602" s="60" t="s">
        <v>370</v>
      </c>
      <c r="C602" s="83" t="str">
        <f t="shared" si="19"/>
        <v>21375106 MUSEO DE ARTE Y DISEÑO CONTEMPORÁNEO</v>
      </c>
      <c r="D602" s="60" t="s">
        <v>18</v>
      </c>
      <c r="E602" s="60" t="s">
        <v>33</v>
      </c>
      <c r="F602" s="60" t="s">
        <v>34</v>
      </c>
      <c r="G602" s="59">
        <v>84383590</v>
      </c>
      <c r="H602" s="59">
        <v>68601726</v>
      </c>
      <c r="I602" s="59">
        <v>68601726</v>
      </c>
      <c r="J602" s="59">
        <v>0</v>
      </c>
      <c r="K602" s="59">
        <v>0</v>
      </c>
      <c r="L602" s="59">
        <v>0</v>
      </c>
      <c r="M602" s="59">
        <v>44770373.18</v>
      </c>
      <c r="N602" s="59">
        <v>44770373.18</v>
      </c>
      <c r="O602" s="59">
        <v>23831352.82</v>
      </c>
      <c r="P602" s="84">
        <f t="shared" si="20"/>
        <v>0.65261292667767568</v>
      </c>
    </row>
    <row r="603" spans="1:16" ht="14.4" x14ac:dyDescent="0.2">
      <c r="A603" s="60" t="s">
        <v>369</v>
      </c>
      <c r="B603" s="60" t="s">
        <v>370</v>
      </c>
      <c r="C603" s="83" t="str">
        <f t="shared" si="19"/>
        <v>21375106 MUSEO DE ARTE Y DISEÑO CONTEMPORÁNEO</v>
      </c>
      <c r="D603" s="60" t="s">
        <v>18</v>
      </c>
      <c r="E603" s="60" t="s">
        <v>35</v>
      </c>
      <c r="F603" s="60" t="s">
        <v>36</v>
      </c>
      <c r="G603" s="59">
        <v>23900000</v>
      </c>
      <c r="H603" s="59">
        <v>18012942</v>
      </c>
      <c r="I603" s="59">
        <v>18012942</v>
      </c>
      <c r="J603" s="59">
        <v>0</v>
      </c>
      <c r="K603" s="59">
        <v>0</v>
      </c>
      <c r="L603" s="59">
        <v>0</v>
      </c>
      <c r="M603" s="59">
        <v>14612500.210000001</v>
      </c>
      <c r="N603" s="59">
        <v>14612500.210000001</v>
      </c>
      <c r="O603" s="59">
        <v>3400441.79</v>
      </c>
      <c r="P603" s="84">
        <f t="shared" si="20"/>
        <v>0.81122229838968007</v>
      </c>
    </row>
    <row r="604" spans="1:16" ht="14.4" x14ac:dyDescent="0.2">
      <c r="A604" s="60" t="s">
        <v>369</v>
      </c>
      <c r="B604" s="60" t="s">
        <v>370</v>
      </c>
      <c r="C604" s="83" t="str">
        <f t="shared" si="19"/>
        <v>21375106 MUSEO DE ARTE Y DISEÑO CONTEMPORÁNEO</v>
      </c>
      <c r="D604" s="60" t="s">
        <v>18</v>
      </c>
      <c r="E604" s="60" t="s">
        <v>37</v>
      </c>
      <c r="F604" s="60" t="s">
        <v>38</v>
      </c>
      <c r="G604" s="59">
        <v>22480020</v>
      </c>
      <c r="H604" s="59">
        <v>18313320</v>
      </c>
      <c r="I604" s="59">
        <v>18313320</v>
      </c>
      <c r="J604" s="59">
        <v>0</v>
      </c>
      <c r="K604" s="59">
        <v>0</v>
      </c>
      <c r="L604" s="59">
        <v>0</v>
      </c>
      <c r="M604" s="59">
        <v>15719845.810000001</v>
      </c>
      <c r="N604" s="59">
        <v>15719845.810000001</v>
      </c>
      <c r="O604" s="59">
        <v>2593474.19</v>
      </c>
      <c r="P604" s="84">
        <f t="shared" si="20"/>
        <v>0.85838317738127223</v>
      </c>
    </row>
    <row r="605" spans="1:16" ht="14.4" x14ac:dyDescent="0.2">
      <c r="A605" s="60" t="s">
        <v>369</v>
      </c>
      <c r="B605" s="60" t="s">
        <v>370</v>
      </c>
      <c r="C605" s="83" t="str">
        <f t="shared" si="19"/>
        <v>21375106 MUSEO DE ARTE Y DISEÑO CONTEMPORÁNEO</v>
      </c>
      <c r="D605" s="60" t="s">
        <v>18</v>
      </c>
      <c r="E605" s="60" t="s">
        <v>39</v>
      </c>
      <c r="F605" s="60" t="s">
        <v>40</v>
      </c>
      <c r="G605" s="59">
        <v>18244827</v>
      </c>
      <c r="H605" s="59">
        <v>17265760</v>
      </c>
      <c r="I605" s="59">
        <v>17265760</v>
      </c>
      <c r="J605" s="59">
        <v>0</v>
      </c>
      <c r="K605" s="59">
        <v>0</v>
      </c>
      <c r="L605" s="59">
        <v>0</v>
      </c>
      <c r="M605" s="59">
        <v>495031.3</v>
      </c>
      <c r="N605" s="59">
        <v>495031.3</v>
      </c>
      <c r="O605" s="59">
        <v>16770728.699999999</v>
      </c>
      <c r="P605" s="84">
        <f t="shared" si="20"/>
        <v>2.8671271927792348E-2</v>
      </c>
    </row>
    <row r="606" spans="1:16" ht="14.4" x14ac:dyDescent="0.2">
      <c r="A606" s="60" t="s">
        <v>369</v>
      </c>
      <c r="B606" s="60" t="s">
        <v>370</v>
      </c>
      <c r="C606" s="83" t="str">
        <f t="shared" si="19"/>
        <v>21375106 MUSEO DE ARTE Y DISEÑO CONTEMPORÁNEO</v>
      </c>
      <c r="D606" s="60" t="s">
        <v>18</v>
      </c>
      <c r="E606" s="60" t="s">
        <v>41</v>
      </c>
      <c r="F606" s="60" t="s">
        <v>42</v>
      </c>
      <c r="G606" s="59">
        <v>15258743</v>
      </c>
      <c r="H606" s="59">
        <v>11558743</v>
      </c>
      <c r="I606" s="59">
        <v>11558743</v>
      </c>
      <c r="J606" s="59">
        <v>0</v>
      </c>
      <c r="K606" s="59">
        <v>0</v>
      </c>
      <c r="L606" s="59">
        <v>0</v>
      </c>
      <c r="M606" s="59">
        <v>10993541.98</v>
      </c>
      <c r="N606" s="59">
        <v>10993541.98</v>
      </c>
      <c r="O606" s="59">
        <v>565201.02</v>
      </c>
      <c r="P606" s="84">
        <f t="shared" si="20"/>
        <v>0.95110186116258488</v>
      </c>
    </row>
    <row r="607" spans="1:16" ht="14.4" x14ac:dyDescent="0.2">
      <c r="A607" s="60" t="s">
        <v>369</v>
      </c>
      <c r="B607" s="60" t="s">
        <v>370</v>
      </c>
      <c r="C607" s="83" t="str">
        <f t="shared" si="19"/>
        <v>21375106 MUSEO DE ARTE Y DISEÑO CONTEMPORÁNEO</v>
      </c>
      <c r="D607" s="60" t="s">
        <v>18</v>
      </c>
      <c r="E607" s="60" t="s">
        <v>43</v>
      </c>
      <c r="F607" s="60" t="s">
        <v>44</v>
      </c>
      <c r="G607" s="59">
        <v>4500000</v>
      </c>
      <c r="H607" s="59">
        <v>3450961</v>
      </c>
      <c r="I607" s="59">
        <v>3450961</v>
      </c>
      <c r="J607" s="59">
        <v>0</v>
      </c>
      <c r="K607" s="59">
        <v>0</v>
      </c>
      <c r="L607" s="59">
        <v>0</v>
      </c>
      <c r="M607" s="59">
        <v>2949453.88</v>
      </c>
      <c r="N607" s="59">
        <v>2949453.88</v>
      </c>
      <c r="O607" s="59">
        <v>501507.12</v>
      </c>
      <c r="P607" s="84">
        <f t="shared" si="20"/>
        <v>0.85467609746966133</v>
      </c>
    </row>
    <row r="608" spans="1:16" ht="14.4" x14ac:dyDescent="0.2">
      <c r="A608" s="60" t="s">
        <v>369</v>
      </c>
      <c r="B608" s="60" t="s">
        <v>370</v>
      </c>
      <c r="C608" s="83" t="str">
        <f t="shared" si="19"/>
        <v>21375106 MUSEO DE ARTE Y DISEÑO CONTEMPORÁNEO</v>
      </c>
      <c r="D608" s="60" t="s">
        <v>18</v>
      </c>
      <c r="E608" s="60" t="s">
        <v>45</v>
      </c>
      <c r="F608" s="60" t="s">
        <v>46</v>
      </c>
      <c r="G608" s="59">
        <v>21347013</v>
      </c>
      <c r="H608" s="59">
        <v>20329330</v>
      </c>
      <c r="I608" s="59">
        <v>20329330</v>
      </c>
      <c r="J608" s="59">
        <v>0</v>
      </c>
      <c r="K608" s="59">
        <v>0</v>
      </c>
      <c r="L608" s="59">
        <v>0</v>
      </c>
      <c r="M608" s="59">
        <v>16873658.350000001</v>
      </c>
      <c r="N608" s="59">
        <v>15334748.050000001</v>
      </c>
      <c r="O608" s="59">
        <v>3455671.65</v>
      </c>
      <c r="P608" s="84">
        <f t="shared" si="20"/>
        <v>0.83001546779947999</v>
      </c>
    </row>
    <row r="609" spans="1:16" ht="14.4" x14ac:dyDescent="0.2">
      <c r="A609" s="60" t="s">
        <v>369</v>
      </c>
      <c r="B609" s="60" t="s">
        <v>370</v>
      </c>
      <c r="C609" s="83" t="str">
        <f t="shared" si="19"/>
        <v>21375106 MUSEO DE ARTE Y DISEÑO CONTEMPORÁNEO</v>
      </c>
      <c r="D609" s="60" t="s">
        <v>18</v>
      </c>
      <c r="E609" s="60" t="s">
        <v>371</v>
      </c>
      <c r="F609" s="60" t="s">
        <v>48</v>
      </c>
      <c r="G609" s="59">
        <v>20252294</v>
      </c>
      <c r="H609" s="59">
        <v>19286800</v>
      </c>
      <c r="I609" s="59">
        <v>19286800</v>
      </c>
      <c r="J609" s="59">
        <v>0</v>
      </c>
      <c r="K609" s="59">
        <v>0</v>
      </c>
      <c r="L609" s="59">
        <v>0</v>
      </c>
      <c r="M609" s="59">
        <v>16007501.029999999</v>
      </c>
      <c r="N609" s="59">
        <v>14547514.050000001</v>
      </c>
      <c r="O609" s="59">
        <v>3279298.97</v>
      </c>
      <c r="P609" s="84">
        <f t="shared" si="20"/>
        <v>0.82997184758487663</v>
      </c>
    </row>
    <row r="610" spans="1:16" ht="14.4" x14ac:dyDescent="0.2">
      <c r="A610" s="60" t="s">
        <v>369</v>
      </c>
      <c r="B610" s="60" t="s">
        <v>370</v>
      </c>
      <c r="C610" s="83" t="str">
        <f t="shared" si="19"/>
        <v>21375106 MUSEO DE ARTE Y DISEÑO CONTEMPORÁNEO</v>
      </c>
      <c r="D610" s="60" t="s">
        <v>18</v>
      </c>
      <c r="E610" s="60" t="s">
        <v>372</v>
      </c>
      <c r="F610" s="60" t="s">
        <v>50</v>
      </c>
      <c r="G610" s="59">
        <v>1094719</v>
      </c>
      <c r="H610" s="59">
        <v>1042530</v>
      </c>
      <c r="I610" s="59">
        <v>1042530</v>
      </c>
      <c r="J610" s="59">
        <v>0</v>
      </c>
      <c r="K610" s="59">
        <v>0</v>
      </c>
      <c r="L610" s="59">
        <v>0</v>
      </c>
      <c r="M610" s="59">
        <v>866157.32</v>
      </c>
      <c r="N610" s="59">
        <v>787234</v>
      </c>
      <c r="O610" s="59">
        <v>176372.68</v>
      </c>
      <c r="P610" s="84">
        <f t="shared" si="20"/>
        <v>0.83082244156043461</v>
      </c>
    </row>
    <row r="611" spans="1:16" ht="14.4" x14ac:dyDescent="0.2">
      <c r="A611" s="60" t="s">
        <v>369</v>
      </c>
      <c r="B611" s="60" t="s">
        <v>370</v>
      </c>
      <c r="C611" s="83" t="str">
        <f t="shared" si="19"/>
        <v>21375106 MUSEO DE ARTE Y DISEÑO CONTEMPORÁNEO</v>
      </c>
      <c r="D611" s="60" t="s">
        <v>18</v>
      </c>
      <c r="E611" s="60" t="s">
        <v>51</v>
      </c>
      <c r="F611" s="60" t="s">
        <v>52</v>
      </c>
      <c r="G611" s="59">
        <v>26419218</v>
      </c>
      <c r="H611" s="59">
        <v>24406552</v>
      </c>
      <c r="I611" s="59">
        <v>24406552</v>
      </c>
      <c r="J611" s="59">
        <v>0</v>
      </c>
      <c r="K611" s="59">
        <v>0</v>
      </c>
      <c r="L611" s="59">
        <v>0</v>
      </c>
      <c r="M611" s="59">
        <v>19761439.07</v>
      </c>
      <c r="N611" s="59">
        <v>18123242.359999999</v>
      </c>
      <c r="O611" s="59">
        <v>4645112.93</v>
      </c>
      <c r="P611" s="84">
        <f t="shared" si="20"/>
        <v>0.80967762549990674</v>
      </c>
    </row>
    <row r="612" spans="1:16" ht="14.4" x14ac:dyDescent="0.2">
      <c r="A612" s="60" t="s">
        <v>369</v>
      </c>
      <c r="B612" s="60" t="s">
        <v>370</v>
      </c>
      <c r="C612" s="83" t="str">
        <f t="shared" si="19"/>
        <v>21375106 MUSEO DE ARTE Y DISEÑO CONTEMPORÁNEO</v>
      </c>
      <c r="D612" s="60" t="s">
        <v>18</v>
      </c>
      <c r="E612" s="60" t="s">
        <v>373</v>
      </c>
      <c r="F612" s="60" t="s">
        <v>54</v>
      </c>
      <c r="G612" s="59">
        <v>11866750</v>
      </c>
      <c r="H612" s="59">
        <v>11301023</v>
      </c>
      <c r="I612" s="59">
        <v>11301023</v>
      </c>
      <c r="J612" s="59">
        <v>0</v>
      </c>
      <c r="K612" s="59">
        <v>0</v>
      </c>
      <c r="L612" s="59">
        <v>0</v>
      </c>
      <c r="M612" s="59">
        <v>9372597.4499999993</v>
      </c>
      <c r="N612" s="59">
        <v>8517124</v>
      </c>
      <c r="O612" s="59">
        <v>1928425.55</v>
      </c>
      <c r="P612" s="84">
        <f t="shared" si="20"/>
        <v>0.82935832003881416</v>
      </c>
    </row>
    <row r="613" spans="1:16" ht="14.4" x14ac:dyDescent="0.2">
      <c r="A613" s="60" t="s">
        <v>369</v>
      </c>
      <c r="B613" s="60" t="s">
        <v>370</v>
      </c>
      <c r="C613" s="83" t="str">
        <f t="shared" si="19"/>
        <v>21375106 MUSEO DE ARTE Y DISEÑO CONTEMPORÁNEO</v>
      </c>
      <c r="D613" s="60" t="s">
        <v>18</v>
      </c>
      <c r="E613" s="60" t="s">
        <v>374</v>
      </c>
      <c r="F613" s="60" t="s">
        <v>56</v>
      </c>
      <c r="G613" s="59">
        <v>6568312</v>
      </c>
      <c r="H613" s="59">
        <v>6255178</v>
      </c>
      <c r="I613" s="59">
        <v>6255178</v>
      </c>
      <c r="J613" s="59">
        <v>0</v>
      </c>
      <c r="K613" s="59">
        <v>0</v>
      </c>
      <c r="L613" s="59">
        <v>0</v>
      </c>
      <c r="M613" s="59">
        <v>5094170.9400000004</v>
      </c>
      <c r="N613" s="59">
        <v>4620674</v>
      </c>
      <c r="O613" s="59">
        <v>1161007.06</v>
      </c>
      <c r="P613" s="84">
        <f t="shared" si="20"/>
        <v>0.81439264238363807</v>
      </c>
    </row>
    <row r="614" spans="1:16" ht="14.4" x14ac:dyDescent="0.2">
      <c r="A614" s="60" t="s">
        <v>369</v>
      </c>
      <c r="B614" s="60" t="s">
        <v>370</v>
      </c>
      <c r="C614" s="83" t="str">
        <f t="shared" si="19"/>
        <v>21375106 MUSEO DE ARTE Y DISEÑO CONTEMPORÁNEO</v>
      </c>
      <c r="D614" s="60" t="s">
        <v>18</v>
      </c>
      <c r="E614" s="60" t="s">
        <v>375</v>
      </c>
      <c r="F614" s="60" t="s">
        <v>58</v>
      </c>
      <c r="G614" s="59">
        <v>3284156</v>
      </c>
      <c r="H614" s="59">
        <v>3127589</v>
      </c>
      <c r="I614" s="59">
        <v>3127589</v>
      </c>
      <c r="J614" s="59">
        <v>0</v>
      </c>
      <c r="K614" s="59">
        <v>0</v>
      </c>
      <c r="L614" s="59">
        <v>0</v>
      </c>
      <c r="M614" s="59">
        <v>2686182.32</v>
      </c>
      <c r="N614" s="59">
        <v>2376956</v>
      </c>
      <c r="O614" s="59">
        <v>441406.68</v>
      </c>
      <c r="P614" s="84">
        <f t="shared" si="20"/>
        <v>0.8588667884431106</v>
      </c>
    </row>
    <row r="615" spans="1:16" ht="14.4" x14ac:dyDescent="0.2">
      <c r="A615" s="60" t="s">
        <v>369</v>
      </c>
      <c r="B615" s="60" t="s">
        <v>370</v>
      </c>
      <c r="C615" s="83" t="str">
        <f t="shared" si="19"/>
        <v>21375106 MUSEO DE ARTE Y DISEÑO CONTEMPORÁNEO</v>
      </c>
      <c r="D615" s="60" t="s">
        <v>18</v>
      </c>
      <c r="E615" s="60" t="s">
        <v>376</v>
      </c>
      <c r="F615" s="60" t="s">
        <v>60</v>
      </c>
      <c r="G615" s="59">
        <v>4700000</v>
      </c>
      <c r="H615" s="59">
        <v>3722762</v>
      </c>
      <c r="I615" s="59">
        <v>3722762</v>
      </c>
      <c r="J615" s="59">
        <v>0</v>
      </c>
      <c r="K615" s="59">
        <v>0</v>
      </c>
      <c r="L615" s="59">
        <v>0</v>
      </c>
      <c r="M615" s="59">
        <v>2608488.36</v>
      </c>
      <c r="N615" s="59">
        <v>2608488.36</v>
      </c>
      <c r="O615" s="59">
        <v>1114273.6399999999</v>
      </c>
      <c r="P615" s="84">
        <f t="shared" si="20"/>
        <v>0.70068630763932793</v>
      </c>
    </row>
    <row r="616" spans="1:16" ht="14.4" x14ac:dyDescent="0.2">
      <c r="A616" s="60" t="s">
        <v>369</v>
      </c>
      <c r="B616" s="60" t="s">
        <v>370</v>
      </c>
      <c r="C616" s="83" t="str">
        <f t="shared" si="19"/>
        <v>21375106 MUSEO DE ARTE Y DISEÑO CONTEMPORÁNEO</v>
      </c>
      <c r="D616" s="60" t="s">
        <v>18</v>
      </c>
      <c r="E616" s="60" t="s">
        <v>61</v>
      </c>
      <c r="F616" s="60" t="s">
        <v>62</v>
      </c>
      <c r="G616" s="59">
        <v>89064769</v>
      </c>
      <c r="H616" s="59">
        <v>45706364</v>
      </c>
      <c r="I616" s="59">
        <v>45706364</v>
      </c>
      <c r="J616" s="59">
        <v>0</v>
      </c>
      <c r="K616" s="59">
        <v>0</v>
      </c>
      <c r="L616" s="59">
        <v>0</v>
      </c>
      <c r="M616" s="59">
        <v>34586574.530000001</v>
      </c>
      <c r="N616" s="59">
        <v>31223619.23</v>
      </c>
      <c r="O616" s="59">
        <v>11119789.470000001</v>
      </c>
      <c r="P616" s="84">
        <f t="shared" si="20"/>
        <v>0.75671244665184922</v>
      </c>
    </row>
    <row r="617" spans="1:16" ht="14.4" x14ac:dyDescent="0.2">
      <c r="A617" s="60" t="s">
        <v>369</v>
      </c>
      <c r="B617" s="60" t="s">
        <v>370</v>
      </c>
      <c r="C617" s="83" t="str">
        <f t="shared" si="19"/>
        <v>21375106 MUSEO DE ARTE Y DISEÑO CONTEMPORÁNEO</v>
      </c>
      <c r="D617" s="60" t="s">
        <v>18</v>
      </c>
      <c r="E617" s="60" t="s">
        <v>71</v>
      </c>
      <c r="F617" s="60" t="s">
        <v>72</v>
      </c>
      <c r="G617" s="59">
        <v>8316000</v>
      </c>
      <c r="H617" s="59">
        <v>7866000</v>
      </c>
      <c r="I617" s="59">
        <v>7866000</v>
      </c>
      <c r="J617" s="59">
        <v>0</v>
      </c>
      <c r="K617" s="59">
        <v>0</v>
      </c>
      <c r="L617" s="59">
        <v>0</v>
      </c>
      <c r="M617" s="59">
        <v>7132939.8099999996</v>
      </c>
      <c r="N617" s="59">
        <v>6203567.8600000003</v>
      </c>
      <c r="O617" s="59">
        <v>733060.19</v>
      </c>
      <c r="P617" s="84">
        <f t="shared" si="20"/>
        <v>0.90680648487159921</v>
      </c>
    </row>
    <row r="618" spans="1:16" ht="14.4" x14ac:dyDescent="0.2">
      <c r="A618" s="60" t="s">
        <v>369</v>
      </c>
      <c r="B618" s="60" t="s">
        <v>370</v>
      </c>
      <c r="C618" s="83" t="str">
        <f t="shared" si="19"/>
        <v>21375106 MUSEO DE ARTE Y DISEÑO CONTEMPORÁNEO</v>
      </c>
      <c r="D618" s="60" t="s">
        <v>18</v>
      </c>
      <c r="E618" s="60" t="s">
        <v>75</v>
      </c>
      <c r="F618" s="60" t="s">
        <v>76</v>
      </c>
      <c r="G618" s="59">
        <v>5400000</v>
      </c>
      <c r="H618" s="59">
        <v>5400000</v>
      </c>
      <c r="I618" s="59">
        <v>5400000</v>
      </c>
      <c r="J618" s="59">
        <v>0</v>
      </c>
      <c r="K618" s="59">
        <v>0</v>
      </c>
      <c r="L618" s="59">
        <v>0</v>
      </c>
      <c r="M618" s="59">
        <v>5388294.9900000002</v>
      </c>
      <c r="N618" s="59">
        <v>5045594.41</v>
      </c>
      <c r="O618" s="59">
        <v>11705.01</v>
      </c>
      <c r="P618" s="84">
        <f t="shared" si="20"/>
        <v>0.99783240555555563</v>
      </c>
    </row>
    <row r="619" spans="1:16" ht="14.4" x14ac:dyDescent="0.2">
      <c r="A619" s="60" t="s">
        <v>369</v>
      </c>
      <c r="B619" s="60" t="s">
        <v>370</v>
      </c>
      <c r="C619" s="83" t="str">
        <f t="shared" si="19"/>
        <v>21375106 MUSEO DE ARTE Y DISEÑO CONTEMPORÁNEO</v>
      </c>
      <c r="D619" s="60" t="s">
        <v>18</v>
      </c>
      <c r="E619" s="60" t="s">
        <v>77</v>
      </c>
      <c r="F619" s="60" t="s">
        <v>78</v>
      </c>
      <c r="G619" s="59">
        <v>600000</v>
      </c>
      <c r="H619" s="59">
        <v>20000</v>
      </c>
      <c r="I619" s="59">
        <v>20000</v>
      </c>
      <c r="J619" s="59">
        <v>0</v>
      </c>
      <c r="K619" s="59">
        <v>0</v>
      </c>
      <c r="L619" s="59">
        <v>0</v>
      </c>
      <c r="M619" s="59">
        <v>0</v>
      </c>
      <c r="N619" s="59">
        <v>0</v>
      </c>
      <c r="O619" s="59">
        <v>20000</v>
      </c>
      <c r="P619" s="84">
        <f t="shared" si="20"/>
        <v>0</v>
      </c>
    </row>
    <row r="620" spans="1:16" ht="14.4" x14ac:dyDescent="0.2">
      <c r="A620" s="60" t="s">
        <v>369</v>
      </c>
      <c r="B620" s="60" t="s">
        <v>370</v>
      </c>
      <c r="C620" s="83" t="str">
        <f t="shared" si="19"/>
        <v>21375106 MUSEO DE ARTE Y DISEÑO CONTEMPORÁNEO</v>
      </c>
      <c r="D620" s="60" t="s">
        <v>18</v>
      </c>
      <c r="E620" s="60" t="s">
        <v>79</v>
      </c>
      <c r="F620" s="60" t="s">
        <v>80</v>
      </c>
      <c r="G620" s="59">
        <v>2316000</v>
      </c>
      <c r="H620" s="59">
        <v>2446000</v>
      </c>
      <c r="I620" s="59">
        <v>2446000</v>
      </c>
      <c r="J620" s="59">
        <v>0</v>
      </c>
      <c r="K620" s="59">
        <v>0</v>
      </c>
      <c r="L620" s="59">
        <v>0</v>
      </c>
      <c r="M620" s="59">
        <v>1744644.82</v>
      </c>
      <c r="N620" s="59">
        <v>1157973.45</v>
      </c>
      <c r="O620" s="59">
        <v>701355.18</v>
      </c>
      <c r="P620" s="84">
        <f t="shared" si="20"/>
        <v>0.7132644399018806</v>
      </c>
    </row>
    <row r="621" spans="1:16" ht="14.4" x14ac:dyDescent="0.2">
      <c r="A621" s="60" t="s">
        <v>369</v>
      </c>
      <c r="B621" s="60" t="s">
        <v>370</v>
      </c>
      <c r="C621" s="83" t="str">
        <f t="shared" si="19"/>
        <v>21375106 MUSEO DE ARTE Y DISEÑO CONTEMPORÁNEO</v>
      </c>
      <c r="D621" s="60" t="s">
        <v>18</v>
      </c>
      <c r="E621" s="60" t="s">
        <v>83</v>
      </c>
      <c r="F621" s="60" t="s">
        <v>84</v>
      </c>
      <c r="G621" s="59">
        <v>42399269</v>
      </c>
      <c r="H621" s="59">
        <v>9519852</v>
      </c>
      <c r="I621" s="59">
        <v>9519852</v>
      </c>
      <c r="J621" s="59">
        <v>0</v>
      </c>
      <c r="K621" s="59">
        <v>0</v>
      </c>
      <c r="L621" s="59">
        <v>0</v>
      </c>
      <c r="M621" s="59">
        <v>4439521.72</v>
      </c>
      <c r="N621" s="59">
        <v>4096651.37</v>
      </c>
      <c r="O621" s="59">
        <v>5080330.28</v>
      </c>
      <c r="P621" s="84">
        <f t="shared" si="20"/>
        <v>0.46634356500500213</v>
      </c>
    </row>
    <row r="622" spans="1:16" ht="14.4" x14ac:dyDescent="0.2">
      <c r="A622" s="60" t="s">
        <v>369</v>
      </c>
      <c r="B622" s="60" t="s">
        <v>370</v>
      </c>
      <c r="C622" s="83" t="str">
        <f t="shared" si="19"/>
        <v>21375106 MUSEO DE ARTE Y DISEÑO CONTEMPORÁNEO</v>
      </c>
      <c r="D622" s="60" t="s">
        <v>18</v>
      </c>
      <c r="E622" s="60" t="s">
        <v>87</v>
      </c>
      <c r="F622" s="60" t="s">
        <v>88</v>
      </c>
      <c r="G622" s="59">
        <v>9500000</v>
      </c>
      <c r="H622" s="59">
        <v>4750000</v>
      </c>
      <c r="I622" s="59">
        <v>4750000</v>
      </c>
      <c r="J622" s="59">
        <v>0</v>
      </c>
      <c r="K622" s="59">
        <v>0</v>
      </c>
      <c r="L622" s="59">
        <v>0</v>
      </c>
      <c r="M622" s="59">
        <v>673638.2</v>
      </c>
      <c r="N622" s="59">
        <v>616211.6</v>
      </c>
      <c r="O622" s="59">
        <v>4076361.8</v>
      </c>
      <c r="P622" s="84">
        <f t="shared" si="20"/>
        <v>0.14181856842105262</v>
      </c>
    </row>
    <row r="623" spans="1:16" ht="14.4" x14ac:dyDescent="0.2">
      <c r="A623" s="60" t="s">
        <v>369</v>
      </c>
      <c r="B623" s="60" t="s">
        <v>370</v>
      </c>
      <c r="C623" s="83" t="str">
        <f t="shared" si="19"/>
        <v>21375106 MUSEO DE ARTE Y DISEÑO CONTEMPORÁNEO</v>
      </c>
      <c r="D623" s="60" t="s">
        <v>18</v>
      </c>
      <c r="E623" s="60" t="s">
        <v>89</v>
      </c>
      <c r="F623" s="60" t="s">
        <v>90</v>
      </c>
      <c r="G623" s="59">
        <v>3085000</v>
      </c>
      <c r="H623" s="59">
        <v>1530527</v>
      </c>
      <c r="I623" s="59">
        <v>1530527</v>
      </c>
      <c r="J623" s="59">
        <v>0</v>
      </c>
      <c r="K623" s="59">
        <v>0</v>
      </c>
      <c r="L623" s="59">
        <v>0</v>
      </c>
      <c r="M623" s="59">
        <v>1196889.79</v>
      </c>
      <c r="N623" s="59">
        <v>1196889.79</v>
      </c>
      <c r="O623" s="59">
        <v>333637.21000000002</v>
      </c>
      <c r="P623" s="84">
        <f t="shared" si="20"/>
        <v>0.78201154896320024</v>
      </c>
    </row>
    <row r="624" spans="1:16" ht="14.4" x14ac:dyDescent="0.2">
      <c r="A624" s="60" t="s">
        <v>369</v>
      </c>
      <c r="B624" s="60" t="s">
        <v>370</v>
      </c>
      <c r="C624" s="83" t="str">
        <f t="shared" si="19"/>
        <v>21375106 MUSEO DE ARTE Y DISEÑO CONTEMPORÁNEO</v>
      </c>
      <c r="D624" s="60" t="s">
        <v>18</v>
      </c>
      <c r="E624" s="60" t="s">
        <v>91</v>
      </c>
      <c r="F624" s="60" t="s">
        <v>92</v>
      </c>
      <c r="G624" s="59">
        <v>29814269</v>
      </c>
      <c r="H624" s="59">
        <v>3239325</v>
      </c>
      <c r="I624" s="59">
        <v>3239325</v>
      </c>
      <c r="J624" s="59">
        <v>0</v>
      </c>
      <c r="K624" s="59">
        <v>0</v>
      </c>
      <c r="L624" s="59">
        <v>0</v>
      </c>
      <c r="M624" s="59">
        <v>2568993.73</v>
      </c>
      <c r="N624" s="59">
        <v>2283549.98</v>
      </c>
      <c r="O624" s="59">
        <v>670331.27</v>
      </c>
      <c r="P624" s="84">
        <f t="shared" si="20"/>
        <v>0.79306452115795734</v>
      </c>
    </row>
    <row r="625" spans="1:16" ht="14.4" x14ac:dyDescent="0.2">
      <c r="A625" s="60" t="s">
        <v>369</v>
      </c>
      <c r="B625" s="60" t="s">
        <v>370</v>
      </c>
      <c r="C625" s="83" t="str">
        <f t="shared" si="19"/>
        <v>21375106 MUSEO DE ARTE Y DISEÑO CONTEMPORÁNEO</v>
      </c>
      <c r="D625" s="60" t="s">
        <v>18</v>
      </c>
      <c r="E625" s="60" t="s">
        <v>93</v>
      </c>
      <c r="F625" s="60" t="s">
        <v>94</v>
      </c>
      <c r="G625" s="59">
        <v>23836000</v>
      </c>
      <c r="H625" s="59">
        <v>16537096</v>
      </c>
      <c r="I625" s="59">
        <v>16537096</v>
      </c>
      <c r="J625" s="59">
        <v>0</v>
      </c>
      <c r="K625" s="59">
        <v>0</v>
      </c>
      <c r="L625" s="59">
        <v>0</v>
      </c>
      <c r="M625" s="59">
        <v>15450138.050000001</v>
      </c>
      <c r="N625" s="59">
        <v>14776275.560000001</v>
      </c>
      <c r="O625" s="59">
        <v>1086957.95</v>
      </c>
      <c r="P625" s="84">
        <f t="shared" si="20"/>
        <v>0.93427153413150654</v>
      </c>
    </row>
    <row r="626" spans="1:16" ht="14.4" x14ac:dyDescent="0.2">
      <c r="A626" s="60" t="s">
        <v>369</v>
      </c>
      <c r="B626" s="60" t="s">
        <v>370</v>
      </c>
      <c r="C626" s="83" t="str">
        <f t="shared" si="19"/>
        <v>21375106 MUSEO DE ARTE Y DISEÑO CONTEMPORÁNEO</v>
      </c>
      <c r="D626" s="60" t="s">
        <v>18</v>
      </c>
      <c r="E626" s="60" t="s">
        <v>99</v>
      </c>
      <c r="F626" s="60" t="s">
        <v>100</v>
      </c>
      <c r="G626" s="59">
        <v>6836000</v>
      </c>
      <c r="H626" s="59">
        <v>6640726</v>
      </c>
      <c r="I626" s="59">
        <v>6640726</v>
      </c>
      <c r="J626" s="59">
        <v>0</v>
      </c>
      <c r="K626" s="59">
        <v>0</v>
      </c>
      <c r="L626" s="59">
        <v>0</v>
      </c>
      <c r="M626" s="59">
        <v>5555841.0999999996</v>
      </c>
      <c r="N626" s="59">
        <v>4881978.6100000003</v>
      </c>
      <c r="O626" s="59">
        <v>1084884.8999999999</v>
      </c>
      <c r="P626" s="84">
        <f t="shared" si="20"/>
        <v>0.83663158214930111</v>
      </c>
    </row>
    <row r="627" spans="1:16" ht="14.4" x14ac:dyDescent="0.2">
      <c r="A627" s="60" t="s">
        <v>369</v>
      </c>
      <c r="B627" s="60" t="s">
        <v>370</v>
      </c>
      <c r="C627" s="83" t="str">
        <f t="shared" si="19"/>
        <v>21375106 MUSEO DE ARTE Y DISEÑO CONTEMPORÁNEO</v>
      </c>
      <c r="D627" s="60" t="s">
        <v>18</v>
      </c>
      <c r="E627" s="60" t="s">
        <v>101</v>
      </c>
      <c r="F627" s="60" t="s">
        <v>102</v>
      </c>
      <c r="G627" s="59">
        <v>17000000</v>
      </c>
      <c r="H627" s="59">
        <v>9896370</v>
      </c>
      <c r="I627" s="59">
        <v>9896370</v>
      </c>
      <c r="J627" s="59">
        <v>0</v>
      </c>
      <c r="K627" s="59">
        <v>0</v>
      </c>
      <c r="L627" s="59">
        <v>0</v>
      </c>
      <c r="M627" s="59">
        <v>9894296.9499999993</v>
      </c>
      <c r="N627" s="59">
        <v>9894296.9499999993</v>
      </c>
      <c r="O627" s="59">
        <v>2073.0500000000002</v>
      </c>
      <c r="P627" s="84">
        <f t="shared" si="20"/>
        <v>0.99979052420230841</v>
      </c>
    </row>
    <row r="628" spans="1:16" ht="14.4" x14ac:dyDescent="0.2">
      <c r="A628" s="60" t="s">
        <v>369</v>
      </c>
      <c r="B628" s="60" t="s">
        <v>370</v>
      </c>
      <c r="C628" s="83" t="str">
        <f t="shared" si="19"/>
        <v>21375106 MUSEO DE ARTE Y DISEÑO CONTEMPORÁNEO</v>
      </c>
      <c r="D628" s="60" t="s">
        <v>18</v>
      </c>
      <c r="E628" s="60" t="s">
        <v>103</v>
      </c>
      <c r="F628" s="60" t="s">
        <v>104</v>
      </c>
      <c r="G628" s="59">
        <v>366000</v>
      </c>
      <c r="H628" s="59">
        <v>0</v>
      </c>
      <c r="I628" s="59">
        <v>0</v>
      </c>
      <c r="J628" s="59">
        <v>0</v>
      </c>
      <c r="K628" s="59">
        <v>0</v>
      </c>
      <c r="L628" s="59">
        <v>0</v>
      </c>
      <c r="M628" s="59">
        <v>0</v>
      </c>
      <c r="N628" s="59">
        <v>0</v>
      </c>
      <c r="O628" s="59">
        <v>0</v>
      </c>
      <c r="P628" s="84">
        <f t="shared" si="20"/>
        <v>0</v>
      </c>
    </row>
    <row r="629" spans="1:16" ht="14.4" x14ac:dyDescent="0.2">
      <c r="A629" s="60" t="s">
        <v>369</v>
      </c>
      <c r="B629" s="60" t="s">
        <v>370</v>
      </c>
      <c r="C629" s="83" t="str">
        <f t="shared" si="19"/>
        <v>21375106 MUSEO DE ARTE Y DISEÑO CONTEMPORÁNEO</v>
      </c>
      <c r="D629" s="60" t="s">
        <v>18</v>
      </c>
      <c r="E629" s="60" t="s">
        <v>107</v>
      </c>
      <c r="F629" s="60" t="s">
        <v>108</v>
      </c>
      <c r="G629" s="59">
        <v>366000</v>
      </c>
      <c r="H629" s="59">
        <v>0</v>
      </c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  <c r="P629" s="84">
        <f t="shared" si="20"/>
        <v>0</v>
      </c>
    </row>
    <row r="630" spans="1:16" ht="14.4" x14ac:dyDescent="0.2">
      <c r="A630" s="60" t="s">
        <v>369</v>
      </c>
      <c r="B630" s="60" t="s">
        <v>370</v>
      </c>
      <c r="C630" s="83" t="str">
        <f t="shared" si="19"/>
        <v>21375106 MUSEO DE ARTE Y DISEÑO CONTEMPORÁNEO</v>
      </c>
      <c r="D630" s="60" t="s">
        <v>18</v>
      </c>
      <c r="E630" s="60" t="s">
        <v>109</v>
      </c>
      <c r="F630" s="60" t="s">
        <v>110</v>
      </c>
      <c r="G630" s="59">
        <v>9510000</v>
      </c>
      <c r="H630" s="59">
        <v>9000000</v>
      </c>
      <c r="I630" s="59">
        <v>9000000</v>
      </c>
      <c r="J630" s="59">
        <v>0</v>
      </c>
      <c r="K630" s="59">
        <v>0</v>
      </c>
      <c r="L630" s="59">
        <v>0</v>
      </c>
      <c r="M630" s="59">
        <v>5524146.6600000001</v>
      </c>
      <c r="N630" s="59">
        <v>4638396.16</v>
      </c>
      <c r="O630" s="59">
        <v>3475853.34</v>
      </c>
      <c r="P630" s="84">
        <f t="shared" si="20"/>
        <v>0.61379407333333336</v>
      </c>
    </row>
    <row r="631" spans="1:16" ht="14.4" x14ac:dyDescent="0.2">
      <c r="A631" s="60" t="s">
        <v>369</v>
      </c>
      <c r="B631" s="60" t="s">
        <v>370</v>
      </c>
      <c r="C631" s="83" t="str">
        <f t="shared" si="19"/>
        <v>21375106 MUSEO DE ARTE Y DISEÑO CONTEMPORÁNEO</v>
      </c>
      <c r="D631" s="60" t="s">
        <v>18</v>
      </c>
      <c r="E631" s="60" t="s">
        <v>111</v>
      </c>
      <c r="F631" s="60" t="s">
        <v>112</v>
      </c>
      <c r="G631" s="59">
        <v>9510000</v>
      </c>
      <c r="H631" s="59">
        <v>9000000</v>
      </c>
      <c r="I631" s="59">
        <v>9000000</v>
      </c>
      <c r="J631" s="59">
        <v>0</v>
      </c>
      <c r="K631" s="59">
        <v>0</v>
      </c>
      <c r="L631" s="59">
        <v>0</v>
      </c>
      <c r="M631" s="59">
        <v>5524146.6600000001</v>
      </c>
      <c r="N631" s="59">
        <v>4638396.16</v>
      </c>
      <c r="O631" s="59">
        <v>3475853.34</v>
      </c>
      <c r="P631" s="84">
        <f t="shared" si="20"/>
        <v>0.61379407333333336</v>
      </c>
    </row>
    <row r="632" spans="1:16" ht="14.4" x14ac:dyDescent="0.2">
      <c r="A632" s="60" t="s">
        <v>369</v>
      </c>
      <c r="B632" s="60" t="s">
        <v>370</v>
      </c>
      <c r="C632" s="83" t="str">
        <f t="shared" si="19"/>
        <v>21375106 MUSEO DE ARTE Y DISEÑO CONTEMPORÁNEO</v>
      </c>
      <c r="D632" s="60" t="s">
        <v>18</v>
      </c>
      <c r="E632" s="60" t="s">
        <v>121</v>
      </c>
      <c r="F632" s="60" t="s">
        <v>122</v>
      </c>
      <c r="G632" s="59">
        <v>3967500</v>
      </c>
      <c r="H632" s="59">
        <v>2433416</v>
      </c>
      <c r="I632" s="59">
        <v>2433416</v>
      </c>
      <c r="J632" s="59">
        <v>0</v>
      </c>
      <c r="K632" s="59">
        <v>0</v>
      </c>
      <c r="L632" s="59">
        <v>0</v>
      </c>
      <c r="M632" s="59">
        <v>2035970.29</v>
      </c>
      <c r="N632" s="59">
        <v>1504870.28</v>
      </c>
      <c r="O632" s="59">
        <v>397445.71</v>
      </c>
      <c r="P632" s="84">
        <f t="shared" si="20"/>
        <v>0.83667169526295548</v>
      </c>
    </row>
    <row r="633" spans="1:16" ht="14.4" x14ac:dyDescent="0.2">
      <c r="A633" s="60" t="s">
        <v>369</v>
      </c>
      <c r="B633" s="60" t="s">
        <v>370</v>
      </c>
      <c r="C633" s="83" t="str">
        <f t="shared" si="19"/>
        <v>21375106 MUSEO DE ARTE Y DISEÑO CONTEMPORÁNEO</v>
      </c>
      <c r="D633" s="60" t="s">
        <v>18</v>
      </c>
      <c r="E633" s="60" t="s">
        <v>123</v>
      </c>
      <c r="F633" s="60" t="s">
        <v>124</v>
      </c>
      <c r="G633" s="59">
        <v>282500</v>
      </c>
      <c r="H633" s="59">
        <v>282500</v>
      </c>
      <c r="I633" s="59">
        <v>282500</v>
      </c>
      <c r="J633" s="59">
        <v>0</v>
      </c>
      <c r="K633" s="59">
        <v>0</v>
      </c>
      <c r="L633" s="59">
        <v>0</v>
      </c>
      <c r="M633" s="59">
        <v>282500</v>
      </c>
      <c r="N633" s="59">
        <v>282500</v>
      </c>
      <c r="O633" s="59">
        <v>0</v>
      </c>
      <c r="P633" s="84">
        <f t="shared" si="20"/>
        <v>1</v>
      </c>
    </row>
    <row r="634" spans="1:16" ht="14.4" x14ac:dyDescent="0.2">
      <c r="A634" s="60" t="s">
        <v>369</v>
      </c>
      <c r="B634" s="60" t="s">
        <v>370</v>
      </c>
      <c r="C634" s="83" t="str">
        <f t="shared" si="19"/>
        <v>21375106 MUSEO DE ARTE Y DISEÑO CONTEMPORÁNEO</v>
      </c>
      <c r="D634" s="60" t="s">
        <v>18</v>
      </c>
      <c r="E634" s="60" t="s">
        <v>129</v>
      </c>
      <c r="F634" s="60" t="s">
        <v>130</v>
      </c>
      <c r="G634" s="59">
        <v>2525000</v>
      </c>
      <c r="H634" s="59">
        <v>1416730</v>
      </c>
      <c r="I634" s="59">
        <v>1416730</v>
      </c>
      <c r="J634" s="59">
        <v>0</v>
      </c>
      <c r="K634" s="59">
        <v>0</v>
      </c>
      <c r="L634" s="59">
        <v>0</v>
      </c>
      <c r="M634" s="59">
        <v>1378600</v>
      </c>
      <c r="N634" s="59">
        <v>847500</v>
      </c>
      <c r="O634" s="59">
        <v>38130</v>
      </c>
      <c r="P634" s="84">
        <f t="shared" si="20"/>
        <v>0.97308590910053427</v>
      </c>
    </row>
    <row r="635" spans="1:16" ht="14.4" x14ac:dyDescent="0.2">
      <c r="A635" s="60" t="s">
        <v>369</v>
      </c>
      <c r="B635" s="60" t="s">
        <v>370</v>
      </c>
      <c r="C635" s="83" t="str">
        <f t="shared" si="19"/>
        <v>21375106 MUSEO DE ARTE Y DISEÑO CONTEMPORÁNEO</v>
      </c>
      <c r="D635" s="60" t="s">
        <v>18</v>
      </c>
      <c r="E635" s="60" t="s">
        <v>133</v>
      </c>
      <c r="F635" s="60" t="s">
        <v>134</v>
      </c>
      <c r="G635" s="59">
        <v>360000</v>
      </c>
      <c r="H635" s="59">
        <v>296060</v>
      </c>
      <c r="I635" s="59">
        <v>296060</v>
      </c>
      <c r="J635" s="59">
        <v>0</v>
      </c>
      <c r="K635" s="59">
        <v>0</v>
      </c>
      <c r="L635" s="59">
        <v>0</v>
      </c>
      <c r="M635" s="59">
        <v>286690.05</v>
      </c>
      <c r="N635" s="59">
        <v>286690.03999999998</v>
      </c>
      <c r="O635" s="59">
        <v>9369.9500000000007</v>
      </c>
      <c r="P635" s="84">
        <f t="shared" si="20"/>
        <v>0.96835117881510502</v>
      </c>
    </row>
    <row r="636" spans="1:16" ht="14.4" x14ac:dyDescent="0.2">
      <c r="A636" s="60" t="s">
        <v>369</v>
      </c>
      <c r="B636" s="60" t="s">
        <v>370</v>
      </c>
      <c r="C636" s="83" t="str">
        <f t="shared" si="19"/>
        <v>21375106 MUSEO DE ARTE Y DISEÑO CONTEMPORÁNEO</v>
      </c>
      <c r="D636" s="60" t="s">
        <v>18</v>
      </c>
      <c r="E636" s="60" t="s">
        <v>135</v>
      </c>
      <c r="F636" s="60" t="s">
        <v>136</v>
      </c>
      <c r="G636" s="59">
        <v>300000</v>
      </c>
      <c r="H636" s="59">
        <v>0</v>
      </c>
      <c r="I636" s="59">
        <v>0</v>
      </c>
      <c r="J636" s="59">
        <v>0</v>
      </c>
      <c r="K636" s="59">
        <v>0</v>
      </c>
      <c r="L636" s="59">
        <v>0</v>
      </c>
      <c r="M636" s="59">
        <v>0</v>
      </c>
      <c r="N636" s="59">
        <v>0</v>
      </c>
      <c r="O636" s="59">
        <v>0</v>
      </c>
      <c r="P636" s="84">
        <f t="shared" si="20"/>
        <v>0</v>
      </c>
    </row>
    <row r="637" spans="1:16" ht="14.4" x14ac:dyDescent="0.2">
      <c r="A637" s="60" t="s">
        <v>369</v>
      </c>
      <c r="B637" s="60" t="s">
        <v>370</v>
      </c>
      <c r="C637" s="83" t="str">
        <f t="shared" si="19"/>
        <v>21375106 MUSEO DE ARTE Y DISEÑO CONTEMPORÁNEO</v>
      </c>
      <c r="D637" s="60" t="s">
        <v>18</v>
      </c>
      <c r="E637" s="60" t="s">
        <v>137</v>
      </c>
      <c r="F637" s="60" t="s">
        <v>138</v>
      </c>
      <c r="G637" s="59">
        <v>500000</v>
      </c>
      <c r="H637" s="59">
        <v>438126</v>
      </c>
      <c r="I637" s="59">
        <v>438126</v>
      </c>
      <c r="J637" s="59">
        <v>0</v>
      </c>
      <c r="K637" s="59">
        <v>0</v>
      </c>
      <c r="L637" s="59">
        <v>0</v>
      </c>
      <c r="M637" s="59">
        <v>88180.24</v>
      </c>
      <c r="N637" s="59">
        <v>88180.24</v>
      </c>
      <c r="O637" s="59">
        <v>349945.76</v>
      </c>
      <c r="P637" s="84">
        <f t="shared" si="20"/>
        <v>0.20126685017552029</v>
      </c>
    </row>
    <row r="638" spans="1:16" ht="14.4" x14ac:dyDescent="0.2">
      <c r="A638" s="60" t="s">
        <v>369</v>
      </c>
      <c r="B638" s="60" t="s">
        <v>370</v>
      </c>
      <c r="C638" s="83" t="str">
        <f t="shared" si="19"/>
        <v>21375106 MUSEO DE ARTE Y DISEÑO CONTEMPORÁNEO</v>
      </c>
      <c r="D638" s="60" t="s">
        <v>18</v>
      </c>
      <c r="E638" s="60" t="s">
        <v>139</v>
      </c>
      <c r="F638" s="60" t="s">
        <v>140</v>
      </c>
      <c r="G638" s="59">
        <v>420000</v>
      </c>
      <c r="H638" s="59">
        <v>300000</v>
      </c>
      <c r="I638" s="59">
        <v>300000</v>
      </c>
      <c r="J638" s="59">
        <v>0</v>
      </c>
      <c r="K638" s="59">
        <v>0</v>
      </c>
      <c r="L638" s="59">
        <v>0</v>
      </c>
      <c r="M638" s="59">
        <v>0</v>
      </c>
      <c r="N638" s="59">
        <v>0</v>
      </c>
      <c r="O638" s="59">
        <v>300000</v>
      </c>
      <c r="P638" s="84">
        <f t="shared" si="20"/>
        <v>0</v>
      </c>
    </row>
    <row r="639" spans="1:16" ht="14.4" x14ac:dyDescent="0.2">
      <c r="A639" s="60" t="s">
        <v>369</v>
      </c>
      <c r="B639" s="60" t="s">
        <v>370</v>
      </c>
      <c r="C639" s="83" t="str">
        <f t="shared" si="19"/>
        <v>21375106 MUSEO DE ARTE Y DISEÑO CONTEMPORÁNEO</v>
      </c>
      <c r="D639" s="60" t="s">
        <v>18</v>
      </c>
      <c r="E639" s="60" t="s">
        <v>143</v>
      </c>
      <c r="F639" s="60" t="s">
        <v>144</v>
      </c>
      <c r="G639" s="59">
        <v>420000</v>
      </c>
      <c r="H639" s="59">
        <v>300000</v>
      </c>
      <c r="I639" s="59">
        <v>300000</v>
      </c>
      <c r="J639" s="59">
        <v>0</v>
      </c>
      <c r="K639" s="59">
        <v>0</v>
      </c>
      <c r="L639" s="59">
        <v>0</v>
      </c>
      <c r="M639" s="59">
        <v>0</v>
      </c>
      <c r="N639" s="59">
        <v>0</v>
      </c>
      <c r="O639" s="59">
        <v>300000</v>
      </c>
      <c r="P639" s="84">
        <f t="shared" si="20"/>
        <v>0</v>
      </c>
    </row>
    <row r="640" spans="1:16" ht="14.4" x14ac:dyDescent="0.2">
      <c r="A640" s="60" t="s">
        <v>369</v>
      </c>
      <c r="B640" s="60" t="s">
        <v>370</v>
      </c>
      <c r="C640" s="83" t="str">
        <f t="shared" si="19"/>
        <v>21375106 MUSEO DE ARTE Y DISEÑO CONTEMPORÁNEO</v>
      </c>
      <c r="D640" s="60" t="s">
        <v>18</v>
      </c>
      <c r="E640" s="60" t="s">
        <v>145</v>
      </c>
      <c r="F640" s="60" t="s">
        <v>146</v>
      </c>
      <c r="G640" s="59">
        <v>250000</v>
      </c>
      <c r="H640" s="59">
        <v>50000</v>
      </c>
      <c r="I640" s="59">
        <v>50000</v>
      </c>
      <c r="J640" s="59">
        <v>0</v>
      </c>
      <c r="K640" s="59">
        <v>0</v>
      </c>
      <c r="L640" s="59">
        <v>0</v>
      </c>
      <c r="M640" s="59">
        <v>3858</v>
      </c>
      <c r="N640" s="59">
        <v>3858</v>
      </c>
      <c r="O640" s="59">
        <v>46142</v>
      </c>
      <c r="P640" s="84">
        <f t="shared" si="20"/>
        <v>7.7160000000000006E-2</v>
      </c>
    </row>
    <row r="641" spans="1:16" ht="14.4" x14ac:dyDescent="0.2">
      <c r="A641" s="60" t="s">
        <v>369</v>
      </c>
      <c r="B641" s="60" t="s">
        <v>370</v>
      </c>
      <c r="C641" s="83" t="str">
        <f t="shared" si="19"/>
        <v>21375106 MUSEO DE ARTE Y DISEÑO CONTEMPORÁNEO</v>
      </c>
      <c r="D641" s="60" t="s">
        <v>18</v>
      </c>
      <c r="E641" s="60" t="s">
        <v>289</v>
      </c>
      <c r="F641" s="60" t="s">
        <v>290</v>
      </c>
      <c r="G641" s="59">
        <v>0</v>
      </c>
      <c r="H641" s="59">
        <v>50000</v>
      </c>
      <c r="I641" s="59">
        <v>50000</v>
      </c>
      <c r="J641" s="59">
        <v>0</v>
      </c>
      <c r="K641" s="59">
        <v>0</v>
      </c>
      <c r="L641" s="59">
        <v>0</v>
      </c>
      <c r="M641" s="59">
        <v>3858</v>
      </c>
      <c r="N641" s="59">
        <v>3858</v>
      </c>
      <c r="O641" s="59">
        <v>46142</v>
      </c>
      <c r="P641" s="84">
        <f t="shared" si="20"/>
        <v>7.7160000000000006E-2</v>
      </c>
    </row>
    <row r="642" spans="1:16" ht="14.4" x14ac:dyDescent="0.2">
      <c r="A642" s="60" t="s">
        <v>369</v>
      </c>
      <c r="B642" s="60" t="s">
        <v>370</v>
      </c>
      <c r="C642" s="83" t="str">
        <f t="shared" si="19"/>
        <v>21375106 MUSEO DE ARTE Y DISEÑO CONTEMPORÁNEO</v>
      </c>
      <c r="D642" s="60" t="s">
        <v>18</v>
      </c>
      <c r="E642" s="60" t="s">
        <v>149</v>
      </c>
      <c r="F642" s="60" t="s">
        <v>150</v>
      </c>
      <c r="G642" s="59">
        <v>250000</v>
      </c>
      <c r="H642" s="59">
        <v>0</v>
      </c>
      <c r="I642" s="59">
        <v>0</v>
      </c>
      <c r="J642" s="59">
        <v>0</v>
      </c>
      <c r="K642" s="59">
        <v>0</v>
      </c>
      <c r="L642" s="59">
        <v>0</v>
      </c>
      <c r="M642" s="59">
        <v>0</v>
      </c>
      <c r="N642" s="59">
        <v>0</v>
      </c>
      <c r="O642" s="59">
        <v>0</v>
      </c>
      <c r="P642" s="84">
        <f t="shared" si="20"/>
        <v>0</v>
      </c>
    </row>
    <row r="643" spans="1:16" ht="14.4" x14ac:dyDescent="0.2">
      <c r="A643" s="60" t="s">
        <v>369</v>
      </c>
      <c r="B643" s="60" t="s">
        <v>370</v>
      </c>
      <c r="C643" s="83" t="str">
        <f t="shared" si="19"/>
        <v>21375106 MUSEO DE ARTE Y DISEÑO CONTEMPORÁNEO</v>
      </c>
      <c r="D643" s="60" t="s">
        <v>18</v>
      </c>
      <c r="E643" s="60" t="s">
        <v>151</v>
      </c>
      <c r="F643" s="60" t="s">
        <v>152</v>
      </c>
      <c r="G643" s="59">
        <v>10129800</v>
      </c>
      <c r="H643" s="59">
        <v>19181000</v>
      </c>
      <c r="I643" s="59">
        <v>19181000</v>
      </c>
      <c r="J643" s="59">
        <v>0</v>
      </c>
      <c r="K643" s="59">
        <v>0</v>
      </c>
      <c r="L643" s="59">
        <v>0</v>
      </c>
      <c r="M643" s="59">
        <v>16456291.699999999</v>
      </c>
      <c r="N643" s="59">
        <v>1954387.48</v>
      </c>
      <c r="O643" s="59">
        <v>2724708.3</v>
      </c>
      <c r="P643" s="84">
        <f t="shared" si="20"/>
        <v>0.85794753662478496</v>
      </c>
    </row>
    <row r="644" spans="1:16" ht="14.4" x14ac:dyDescent="0.2">
      <c r="A644" s="60" t="s">
        <v>369</v>
      </c>
      <c r="B644" s="60" t="s">
        <v>370</v>
      </c>
      <c r="C644" s="83" t="str">
        <f t="shared" si="19"/>
        <v>21375106 MUSEO DE ARTE Y DISEÑO CONTEMPORÁNEO</v>
      </c>
      <c r="D644" s="60" t="s">
        <v>18</v>
      </c>
      <c r="E644" s="60" t="s">
        <v>153</v>
      </c>
      <c r="F644" s="60" t="s">
        <v>154</v>
      </c>
      <c r="G644" s="59">
        <v>2030000</v>
      </c>
      <c r="H644" s="59">
        <v>480000</v>
      </c>
      <c r="I644" s="59">
        <v>480000</v>
      </c>
      <c r="J644" s="59">
        <v>0</v>
      </c>
      <c r="K644" s="59">
        <v>0</v>
      </c>
      <c r="L644" s="59">
        <v>0</v>
      </c>
      <c r="M644" s="59">
        <v>241848.05</v>
      </c>
      <c r="N644" s="59">
        <v>241848.05</v>
      </c>
      <c r="O644" s="59">
        <v>238151.95</v>
      </c>
      <c r="P644" s="84">
        <f t="shared" si="20"/>
        <v>0.50385010416666665</v>
      </c>
    </row>
    <row r="645" spans="1:16" ht="14.4" x14ac:dyDescent="0.2">
      <c r="A645" s="60" t="s">
        <v>369</v>
      </c>
      <c r="B645" s="60" t="s">
        <v>370</v>
      </c>
      <c r="C645" s="83" t="str">
        <f t="shared" si="19"/>
        <v>21375106 MUSEO DE ARTE Y DISEÑO CONTEMPORÁNEO</v>
      </c>
      <c r="D645" s="60" t="s">
        <v>18</v>
      </c>
      <c r="E645" s="60" t="s">
        <v>155</v>
      </c>
      <c r="F645" s="60" t="s">
        <v>156</v>
      </c>
      <c r="G645" s="59">
        <v>480000</v>
      </c>
      <c r="H645" s="59">
        <v>480000</v>
      </c>
      <c r="I645" s="59">
        <v>480000</v>
      </c>
      <c r="J645" s="59">
        <v>0</v>
      </c>
      <c r="K645" s="59">
        <v>0</v>
      </c>
      <c r="L645" s="59">
        <v>0</v>
      </c>
      <c r="M645" s="59">
        <v>241848.05</v>
      </c>
      <c r="N645" s="59">
        <v>241848.05</v>
      </c>
      <c r="O645" s="59">
        <v>238151.95</v>
      </c>
      <c r="P645" s="84">
        <f t="shared" si="20"/>
        <v>0.50385010416666665</v>
      </c>
    </row>
    <row r="646" spans="1:16" ht="14.4" x14ac:dyDescent="0.2">
      <c r="A646" s="60" t="s">
        <v>369</v>
      </c>
      <c r="B646" s="60" t="s">
        <v>370</v>
      </c>
      <c r="C646" s="83" t="str">
        <f t="shared" si="19"/>
        <v>21375106 MUSEO DE ARTE Y DISEÑO CONTEMPORÁNEO</v>
      </c>
      <c r="D646" s="60" t="s">
        <v>18</v>
      </c>
      <c r="E646" s="60" t="s">
        <v>159</v>
      </c>
      <c r="F646" s="60" t="s">
        <v>160</v>
      </c>
      <c r="G646" s="59">
        <v>1520000</v>
      </c>
      <c r="H646" s="59">
        <v>0</v>
      </c>
      <c r="I646" s="59">
        <v>0</v>
      </c>
      <c r="J646" s="59">
        <v>0</v>
      </c>
      <c r="K646" s="59">
        <v>0</v>
      </c>
      <c r="L646" s="59">
        <v>0</v>
      </c>
      <c r="M646" s="59">
        <v>0</v>
      </c>
      <c r="N646" s="59">
        <v>0</v>
      </c>
      <c r="O646" s="59">
        <v>0</v>
      </c>
      <c r="P646" s="84">
        <f t="shared" si="20"/>
        <v>0</v>
      </c>
    </row>
    <row r="647" spans="1:16" ht="14.4" x14ac:dyDescent="0.2">
      <c r="A647" s="60" t="s">
        <v>369</v>
      </c>
      <c r="B647" s="60" t="s">
        <v>370</v>
      </c>
      <c r="C647" s="83" t="str">
        <f t="shared" ref="C647:C710" si="21">+CONCATENATE(A647," ",B647)</f>
        <v>21375106 MUSEO DE ARTE Y DISEÑO CONTEMPORÁNEO</v>
      </c>
      <c r="D647" s="60" t="s">
        <v>18</v>
      </c>
      <c r="E647" s="60" t="s">
        <v>161</v>
      </c>
      <c r="F647" s="60" t="s">
        <v>162</v>
      </c>
      <c r="G647" s="59">
        <v>30000</v>
      </c>
      <c r="H647" s="59">
        <v>0</v>
      </c>
      <c r="I647" s="59">
        <v>0</v>
      </c>
      <c r="J647" s="59">
        <v>0</v>
      </c>
      <c r="K647" s="59">
        <v>0</v>
      </c>
      <c r="L647" s="59">
        <v>0</v>
      </c>
      <c r="M647" s="59">
        <v>0</v>
      </c>
      <c r="N647" s="59">
        <v>0</v>
      </c>
      <c r="O647" s="59">
        <v>0</v>
      </c>
      <c r="P647" s="84">
        <f t="shared" ref="P647:P710" si="22">+IFERROR(M647/H647,0)</f>
        <v>0</v>
      </c>
    </row>
    <row r="648" spans="1:16" ht="14.4" x14ac:dyDescent="0.2">
      <c r="A648" s="60" t="s">
        <v>369</v>
      </c>
      <c r="B648" s="60" t="s">
        <v>370</v>
      </c>
      <c r="C648" s="83" t="str">
        <f t="shared" si="21"/>
        <v>21375106 MUSEO DE ARTE Y DISEÑO CONTEMPORÁNEO</v>
      </c>
      <c r="D648" s="60" t="s">
        <v>18</v>
      </c>
      <c r="E648" s="60" t="s">
        <v>169</v>
      </c>
      <c r="F648" s="60" t="s">
        <v>170</v>
      </c>
      <c r="G648" s="59">
        <v>4068800</v>
      </c>
      <c r="H648" s="59">
        <v>16600000</v>
      </c>
      <c r="I648" s="59">
        <v>16600000</v>
      </c>
      <c r="J648" s="59">
        <v>0</v>
      </c>
      <c r="K648" s="59">
        <v>0</v>
      </c>
      <c r="L648" s="59">
        <v>0</v>
      </c>
      <c r="M648" s="59">
        <v>16163593.65</v>
      </c>
      <c r="N648" s="59">
        <v>1661689.43</v>
      </c>
      <c r="O648" s="59">
        <v>436406.35</v>
      </c>
      <c r="P648" s="84">
        <f t="shared" si="22"/>
        <v>0.97371046084337354</v>
      </c>
    </row>
    <row r="649" spans="1:16" ht="14.4" x14ac:dyDescent="0.2">
      <c r="A649" s="60" t="s">
        <v>369</v>
      </c>
      <c r="B649" s="60" t="s">
        <v>370</v>
      </c>
      <c r="C649" s="83" t="str">
        <f t="shared" si="21"/>
        <v>21375106 MUSEO DE ARTE Y DISEÑO CONTEMPORÁNEO</v>
      </c>
      <c r="D649" s="60" t="s">
        <v>18</v>
      </c>
      <c r="E649" s="60" t="s">
        <v>171</v>
      </c>
      <c r="F649" s="60" t="s">
        <v>172</v>
      </c>
      <c r="G649" s="59">
        <v>900000</v>
      </c>
      <c r="H649" s="59">
        <v>700000</v>
      </c>
      <c r="I649" s="59">
        <v>700000</v>
      </c>
      <c r="J649" s="59">
        <v>0</v>
      </c>
      <c r="K649" s="59">
        <v>0</v>
      </c>
      <c r="L649" s="59">
        <v>0</v>
      </c>
      <c r="M649" s="59">
        <v>611330</v>
      </c>
      <c r="N649" s="59">
        <v>611330</v>
      </c>
      <c r="O649" s="59">
        <v>88670</v>
      </c>
      <c r="P649" s="84">
        <f t="shared" si="22"/>
        <v>0.87332857142857145</v>
      </c>
    </row>
    <row r="650" spans="1:16" ht="14.4" x14ac:dyDescent="0.2">
      <c r="A650" s="60" t="s">
        <v>369</v>
      </c>
      <c r="B650" s="60" t="s">
        <v>370</v>
      </c>
      <c r="C650" s="83" t="str">
        <f t="shared" si="21"/>
        <v>21375106 MUSEO DE ARTE Y DISEÑO CONTEMPORÁNEO</v>
      </c>
      <c r="D650" s="60" t="s">
        <v>18</v>
      </c>
      <c r="E650" s="60" t="s">
        <v>173</v>
      </c>
      <c r="F650" s="60" t="s">
        <v>174</v>
      </c>
      <c r="G650" s="59">
        <v>118800</v>
      </c>
      <c r="H650" s="59">
        <v>0</v>
      </c>
      <c r="I650" s="59">
        <v>0</v>
      </c>
      <c r="J650" s="59">
        <v>0</v>
      </c>
      <c r="K650" s="59">
        <v>0</v>
      </c>
      <c r="L650" s="59">
        <v>0</v>
      </c>
      <c r="M650" s="59">
        <v>0</v>
      </c>
      <c r="N650" s="59">
        <v>0</v>
      </c>
      <c r="O650" s="59">
        <v>0</v>
      </c>
      <c r="P650" s="84">
        <f t="shared" si="22"/>
        <v>0</v>
      </c>
    </row>
    <row r="651" spans="1:16" ht="14.4" x14ac:dyDescent="0.2">
      <c r="A651" s="60" t="s">
        <v>369</v>
      </c>
      <c r="B651" s="60" t="s">
        <v>370</v>
      </c>
      <c r="C651" s="83" t="str">
        <f t="shared" si="21"/>
        <v>21375106 MUSEO DE ARTE Y DISEÑO CONTEMPORÁNEO</v>
      </c>
      <c r="D651" s="60" t="s">
        <v>18</v>
      </c>
      <c r="E651" s="60" t="s">
        <v>175</v>
      </c>
      <c r="F651" s="60" t="s">
        <v>176</v>
      </c>
      <c r="G651" s="59">
        <v>1000000</v>
      </c>
      <c r="H651" s="59">
        <v>0</v>
      </c>
      <c r="I651" s="59">
        <v>0</v>
      </c>
      <c r="J651" s="59">
        <v>0</v>
      </c>
      <c r="K651" s="59">
        <v>0</v>
      </c>
      <c r="L651" s="59">
        <v>0</v>
      </c>
      <c r="M651" s="59">
        <v>0</v>
      </c>
      <c r="N651" s="59">
        <v>0</v>
      </c>
      <c r="O651" s="59">
        <v>0</v>
      </c>
      <c r="P651" s="84">
        <f t="shared" si="22"/>
        <v>0</v>
      </c>
    </row>
    <row r="652" spans="1:16" ht="14.4" x14ac:dyDescent="0.2">
      <c r="A652" s="60" t="s">
        <v>369</v>
      </c>
      <c r="B652" s="60" t="s">
        <v>370</v>
      </c>
      <c r="C652" s="83" t="str">
        <f t="shared" si="21"/>
        <v>21375106 MUSEO DE ARTE Y DISEÑO CONTEMPORÁNEO</v>
      </c>
      <c r="D652" s="60" t="s">
        <v>18</v>
      </c>
      <c r="E652" s="60" t="s">
        <v>177</v>
      </c>
      <c r="F652" s="60" t="s">
        <v>178</v>
      </c>
      <c r="G652" s="59">
        <v>1100000</v>
      </c>
      <c r="H652" s="59">
        <v>15100000</v>
      </c>
      <c r="I652" s="59">
        <v>15100000</v>
      </c>
      <c r="J652" s="59">
        <v>0</v>
      </c>
      <c r="K652" s="59">
        <v>0</v>
      </c>
      <c r="L652" s="59">
        <v>0</v>
      </c>
      <c r="M652" s="59">
        <v>14988789.58</v>
      </c>
      <c r="N652" s="59">
        <v>486885.36</v>
      </c>
      <c r="O652" s="59">
        <v>111210.42</v>
      </c>
      <c r="P652" s="84">
        <f t="shared" si="22"/>
        <v>0.99263507152317876</v>
      </c>
    </row>
    <row r="653" spans="1:16" ht="14.4" x14ac:dyDescent="0.2">
      <c r="A653" s="60" t="s">
        <v>369</v>
      </c>
      <c r="B653" s="60" t="s">
        <v>370</v>
      </c>
      <c r="C653" s="83" t="str">
        <f t="shared" si="21"/>
        <v>21375106 MUSEO DE ARTE Y DISEÑO CONTEMPORÁNEO</v>
      </c>
      <c r="D653" s="60" t="s">
        <v>18</v>
      </c>
      <c r="E653" s="60" t="s">
        <v>179</v>
      </c>
      <c r="F653" s="60" t="s">
        <v>180</v>
      </c>
      <c r="G653" s="59">
        <v>150000</v>
      </c>
      <c r="H653" s="59">
        <v>150000</v>
      </c>
      <c r="I653" s="59">
        <v>150000</v>
      </c>
      <c r="J653" s="59">
        <v>0</v>
      </c>
      <c r="K653" s="59">
        <v>0</v>
      </c>
      <c r="L653" s="59">
        <v>0</v>
      </c>
      <c r="M653" s="59">
        <v>112293.75</v>
      </c>
      <c r="N653" s="59">
        <v>112293.75</v>
      </c>
      <c r="O653" s="59">
        <v>37706.25</v>
      </c>
      <c r="P653" s="84">
        <f t="shared" si="22"/>
        <v>0.74862499999999998</v>
      </c>
    </row>
    <row r="654" spans="1:16" ht="14.4" x14ac:dyDescent="0.2">
      <c r="A654" s="60" t="s">
        <v>369</v>
      </c>
      <c r="B654" s="60" t="s">
        <v>370</v>
      </c>
      <c r="C654" s="83" t="str">
        <f t="shared" si="21"/>
        <v>21375106 MUSEO DE ARTE Y DISEÑO CONTEMPORÁNEO</v>
      </c>
      <c r="D654" s="60" t="s">
        <v>18</v>
      </c>
      <c r="E654" s="60" t="s">
        <v>181</v>
      </c>
      <c r="F654" s="60" t="s">
        <v>182</v>
      </c>
      <c r="G654" s="59">
        <v>800000</v>
      </c>
      <c r="H654" s="59">
        <v>650000</v>
      </c>
      <c r="I654" s="59">
        <v>650000</v>
      </c>
      <c r="J654" s="59">
        <v>0</v>
      </c>
      <c r="K654" s="59">
        <v>0</v>
      </c>
      <c r="L654" s="59">
        <v>0</v>
      </c>
      <c r="M654" s="59">
        <v>451180.32</v>
      </c>
      <c r="N654" s="59">
        <v>451180.32</v>
      </c>
      <c r="O654" s="59">
        <v>198819.68</v>
      </c>
      <c r="P654" s="84">
        <f t="shared" si="22"/>
        <v>0.69412356923076923</v>
      </c>
    </row>
    <row r="655" spans="1:16" ht="14.4" x14ac:dyDescent="0.2">
      <c r="A655" s="60" t="s">
        <v>369</v>
      </c>
      <c r="B655" s="60" t="s">
        <v>370</v>
      </c>
      <c r="C655" s="83" t="str">
        <f t="shared" si="21"/>
        <v>21375106 MUSEO DE ARTE Y DISEÑO CONTEMPORÁNEO</v>
      </c>
      <c r="D655" s="60" t="s">
        <v>18</v>
      </c>
      <c r="E655" s="60" t="s">
        <v>183</v>
      </c>
      <c r="F655" s="60" t="s">
        <v>184</v>
      </c>
      <c r="G655" s="59">
        <v>1100000</v>
      </c>
      <c r="H655" s="59">
        <v>1070000</v>
      </c>
      <c r="I655" s="59">
        <v>1070000</v>
      </c>
      <c r="J655" s="59">
        <v>0</v>
      </c>
      <c r="K655" s="59">
        <v>0</v>
      </c>
      <c r="L655" s="59">
        <v>0</v>
      </c>
      <c r="M655" s="59">
        <v>50850</v>
      </c>
      <c r="N655" s="59">
        <v>50850</v>
      </c>
      <c r="O655" s="59">
        <v>1019150</v>
      </c>
      <c r="P655" s="84">
        <f t="shared" si="22"/>
        <v>4.7523364485981309E-2</v>
      </c>
    </row>
    <row r="656" spans="1:16" ht="14.4" x14ac:dyDescent="0.2">
      <c r="A656" s="60" t="s">
        <v>369</v>
      </c>
      <c r="B656" s="60" t="s">
        <v>370</v>
      </c>
      <c r="C656" s="83" t="str">
        <f t="shared" si="21"/>
        <v>21375106 MUSEO DE ARTE Y DISEÑO CONTEMPORÁNEO</v>
      </c>
      <c r="D656" s="60" t="s">
        <v>18</v>
      </c>
      <c r="E656" s="60" t="s">
        <v>185</v>
      </c>
      <c r="F656" s="60" t="s">
        <v>186</v>
      </c>
      <c r="G656" s="59">
        <v>300000</v>
      </c>
      <c r="H656" s="59">
        <v>300000</v>
      </c>
      <c r="I656" s="59">
        <v>300000</v>
      </c>
      <c r="J656" s="59">
        <v>0</v>
      </c>
      <c r="K656" s="59">
        <v>0</v>
      </c>
      <c r="L656" s="59">
        <v>0</v>
      </c>
      <c r="M656" s="59">
        <v>50850</v>
      </c>
      <c r="N656" s="59">
        <v>50850</v>
      </c>
      <c r="O656" s="59">
        <v>249150</v>
      </c>
      <c r="P656" s="84">
        <f t="shared" si="22"/>
        <v>0.16950000000000001</v>
      </c>
    </row>
    <row r="657" spans="1:16" ht="14.4" x14ac:dyDescent="0.2">
      <c r="A657" s="60" t="s">
        <v>369</v>
      </c>
      <c r="B657" s="60" t="s">
        <v>370</v>
      </c>
      <c r="C657" s="83" t="str">
        <f t="shared" si="21"/>
        <v>21375106 MUSEO DE ARTE Y DISEÑO CONTEMPORÁNEO</v>
      </c>
      <c r="D657" s="60" t="s">
        <v>18</v>
      </c>
      <c r="E657" s="60" t="s">
        <v>187</v>
      </c>
      <c r="F657" s="60" t="s">
        <v>188</v>
      </c>
      <c r="G657" s="59">
        <v>800000</v>
      </c>
      <c r="H657" s="59">
        <v>770000</v>
      </c>
      <c r="I657" s="59">
        <v>770000</v>
      </c>
      <c r="J657" s="59">
        <v>0</v>
      </c>
      <c r="K657" s="59">
        <v>0</v>
      </c>
      <c r="L657" s="59">
        <v>0</v>
      </c>
      <c r="M657" s="59">
        <v>0</v>
      </c>
      <c r="N657" s="59">
        <v>0</v>
      </c>
      <c r="O657" s="59">
        <v>770000</v>
      </c>
      <c r="P657" s="84">
        <f t="shared" si="22"/>
        <v>0</v>
      </c>
    </row>
    <row r="658" spans="1:16" ht="14.4" x14ac:dyDescent="0.2">
      <c r="A658" s="60" t="s">
        <v>369</v>
      </c>
      <c r="B658" s="60" t="s">
        <v>370</v>
      </c>
      <c r="C658" s="83" t="str">
        <f t="shared" si="21"/>
        <v>21375106 MUSEO DE ARTE Y DISEÑO CONTEMPORÁNEO</v>
      </c>
      <c r="D658" s="60" t="s">
        <v>18</v>
      </c>
      <c r="E658" s="60" t="s">
        <v>189</v>
      </c>
      <c r="F658" s="60" t="s">
        <v>190</v>
      </c>
      <c r="G658" s="59">
        <v>2931000</v>
      </c>
      <c r="H658" s="59">
        <v>1031000</v>
      </c>
      <c r="I658" s="59">
        <v>1031000</v>
      </c>
      <c r="J658" s="59">
        <v>0</v>
      </c>
      <c r="K658" s="59">
        <v>0</v>
      </c>
      <c r="L658" s="59">
        <v>0</v>
      </c>
      <c r="M658" s="59">
        <v>0</v>
      </c>
      <c r="N658" s="59">
        <v>0</v>
      </c>
      <c r="O658" s="59">
        <v>1031000</v>
      </c>
      <c r="P658" s="84">
        <f t="shared" si="22"/>
        <v>0</v>
      </c>
    </row>
    <row r="659" spans="1:16" ht="14.4" x14ac:dyDescent="0.2">
      <c r="A659" s="60" t="s">
        <v>369</v>
      </c>
      <c r="B659" s="60" t="s">
        <v>370</v>
      </c>
      <c r="C659" s="83" t="str">
        <f t="shared" si="21"/>
        <v>21375106 MUSEO DE ARTE Y DISEÑO CONTEMPORÁNEO</v>
      </c>
      <c r="D659" s="60" t="s">
        <v>18</v>
      </c>
      <c r="E659" s="60" t="s">
        <v>191</v>
      </c>
      <c r="F659" s="60" t="s">
        <v>192</v>
      </c>
      <c r="G659" s="59">
        <v>200000</v>
      </c>
      <c r="H659" s="59">
        <v>150000</v>
      </c>
      <c r="I659" s="59">
        <v>150000</v>
      </c>
      <c r="J659" s="59">
        <v>0</v>
      </c>
      <c r="K659" s="59">
        <v>0</v>
      </c>
      <c r="L659" s="59">
        <v>0</v>
      </c>
      <c r="M659" s="59">
        <v>0</v>
      </c>
      <c r="N659" s="59">
        <v>0</v>
      </c>
      <c r="O659" s="59">
        <v>150000</v>
      </c>
      <c r="P659" s="84">
        <f t="shared" si="22"/>
        <v>0</v>
      </c>
    </row>
    <row r="660" spans="1:16" ht="14.4" x14ac:dyDescent="0.2">
      <c r="A660" s="60" t="s">
        <v>369</v>
      </c>
      <c r="B660" s="60" t="s">
        <v>370</v>
      </c>
      <c r="C660" s="83" t="str">
        <f t="shared" si="21"/>
        <v>21375106 MUSEO DE ARTE Y DISEÑO CONTEMPORÁNEO</v>
      </c>
      <c r="D660" s="60" t="s">
        <v>18</v>
      </c>
      <c r="E660" s="60" t="s">
        <v>195</v>
      </c>
      <c r="F660" s="60" t="s">
        <v>196</v>
      </c>
      <c r="G660" s="59">
        <v>500000</v>
      </c>
      <c r="H660" s="59">
        <v>0</v>
      </c>
      <c r="I660" s="59">
        <v>0</v>
      </c>
      <c r="J660" s="59">
        <v>0</v>
      </c>
      <c r="K660" s="59">
        <v>0</v>
      </c>
      <c r="L660" s="59">
        <v>0</v>
      </c>
      <c r="M660" s="59">
        <v>0</v>
      </c>
      <c r="N660" s="59">
        <v>0</v>
      </c>
      <c r="O660" s="59">
        <v>0</v>
      </c>
      <c r="P660" s="84">
        <f t="shared" si="22"/>
        <v>0</v>
      </c>
    </row>
    <row r="661" spans="1:16" ht="14.4" x14ac:dyDescent="0.2">
      <c r="A661" s="60" t="s">
        <v>369</v>
      </c>
      <c r="B661" s="60" t="s">
        <v>370</v>
      </c>
      <c r="C661" s="83" t="str">
        <f t="shared" si="21"/>
        <v>21375106 MUSEO DE ARTE Y DISEÑO CONTEMPORÁNEO</v>
      </c>
      <c r="D661" s="60" t="s">
        <v>18</v>
      </c>
      <c r="E661" s="60" t="s">
        <v>197</v>
      </c>
      <c r="F661" s="60" t="s">
        <v>198</v>
      </c>
      <c r="G661" s="59">
        <v>1000000</v>
      </c>
      <c r="H661" s="59">
        <v>800000</v>
      </c>
      <c r="I661" s="59">
        <v>800000</v>
      </c>
      <c r="J661" s="59">
        <v>0</v>
      </c>
      <c r="K661" s="59">
        <v>0</v>
      </c>
      <c r="L661" s="59">
        <v>0</v>
      </c>
      <c r="M661" s="59">
        <v>0</v>
      </c>
      <c r="N661" s="59">
        <v>0</v>
      </c>
      <c r="O661" s="59">
        <v>800000</v>
      </c>
      <c r="P661" s="84">
        <f t="shared" si="22"/>
        <v>0</v>
      </c>
    </row>
    <row r="662" spans="1:16" ht="14.4" x14ac:dyDescent="0.2">
      <c r="A662" s="60" t="s">
        <v>369</v>
      </c>
      <c r="B662" s="60" t="s">
        <v>370</v>
      </c>
      <c r="C662" s="83" t="str">
        <f t="shared" si="21"/>
        <v>21375106 MUSEO DE ARTE Y DISEÑO CONTEMPORÁNEO</v>
      </c>
      <c r="D662" s="60" t="s">
        <v>18</v>
      </c>
      <c r="E662" s="60" t="s">
        <v>199</v>
      </c>
      <c r="F662" s="60" t="s">
        <v>200</v>
      </c>
      <c r="G662" s="59">
        <v>650000</v>
      </c>
      <c r="H662" s="59">
        <v>0</v>
      </c>
      <c r="I662" s="59">
        <v>0</v>
      </c>
      <c r="J662" s="59">
        <v>0</v>
      </c>
      <c r="K662" s="59">
        <v>0</v>
      </c>
      <c r="L662" s="59">
        <v>0</v>
      </c>
      <c r="M662" s="59">
        <v>0</v>
      </c>
      <c r="N662" s="59">
        <v>0</v>
      </c>
      <c r="O662" s="59">
        <v>0</v>
      </c>
      <c r="P662" s="84">
        <f t="shared" si="22"/>
        <v>0</v>
      </c>
    </row>
    <row r="663" spans="1:16" ht="14.4" x14ac:dyDescent="0.2">
      <c r="A663" s="60" t="s">
        <v>369</v>
      </c>
      <c r="B663" s="60" t="s">
        <v>370</v>
      </c>
      <c r="C663" s="83" t="str">
        <f t="shared" si="21"/>
        <v>21375106 MUSEO DE ARTE Y DISEÑO CONTEMPORÁNEO</v>
      </c>
      <c r="D663" s="60" t="s">
        <v>18</v>
      </c>
      <c r="E663" s="60" t="s">
        <v>201</v>
      </c>
      <c r="F663" s="60" t="s">
        <v>202</v>
      </c>
      <c r="G663" s="59">
        <v>81000</v>
      </c>
      <c r="H663" s="59">
        <v>81000</v>
      </c>
      <c r="I663" s="59">
        <v>81000</v>
      </c>
      <c r="J663" s="59">
        <v>0</v>
      </c>
      <c r="K663" s="59">
        <v>0</v>
      </c>
      <c r="L663" s="59">
        <v>0</v>
      </c>
      <c r="M663" s="59">
        <v>0</v>
      </c>
      <c r="N663" s="59">
        <v>0</v>
      </c>
      <c r="O663" s="59">
        <v>81000</v>
      </c>
      <c r="P663" s="84">
        <f t="shared" si="22"/>
        <v>0</v>
      </c>
    </row>
    <row r="664" spans="1:16" ht="14.4" x14ac:dyDescent="0.2">
      <c r="A664" s="60" t="s">
        <v>369</v>
      </c>
      <c r="B664" s="60" t="s">
        <v>370</v>
      </c>
      <c r="C664" s="83" t="str">
        <f t="shared" si="21"/>
        <v>21375106 MUSEO DE ARTE Y DISEÑO CONTEMPORÁNEO</v>
      </c>
      <c r="D664" s="60" t="s">
        <v>18</v>
      </c>
      <c r="E664" s="60" t="s">
        <v>205</v>
      </c>
      <c r="F664" s="60" t="s">
        <v>206</v>
      </c>
      <c r="G664" s="59">
        <v>500000</v>
      </c>
      <c r="H664" s="59">
        <v>0</v>
      </c>
      <c r="I664" s="59">
        <v>0</v>
      </c>
      <c r="J664" s="59">
        <v>0</v>
      </c>
      <c r="K664" s="59">
        <v>0</v>
      </c>
      <c r="L664" s="59">
        <v>0</v>
      </c>
      <c r="M664" s="59">
        <v>0</v>
      </c>
      <c r="N664" s="59">
        <v>0</v>
      </c>
      <c r="O664" s="59">
        <v>0</v>
      </c>
      <c r="P664" s="84">
        <f t="shared" si="22"/>
        <v>0</v>
      </c>
    </row>
    <row r="665" spans="1:16" ht="14.4" x14ac:dyDescent="0.2">
      <c r="A665" s="60" t="s">
        <v>369</v>
      </c>
      <c r="B665" s="60" t="s">
        <v>370</v>
      </c>
      <c r="C665" s="83" t="str">
        <f t="shared" si="21"/>
        <v>21375106 MUSEO DE ARTE Y DISEÑO CONTEMPORÁNEO</v>
      </c>
      <c r="D665" s="60" t="s">
        <v>18</v>
      </c>
      <c r="E665" s="60" t="s">
        <v>207</v>
      </c>
      <c r="F665" s="60" t="s">
        <v>208</v>
      </c>
      <c r="G665" s="59">
        <v>21084777</v>
      </c>
      <c r="H665" s="59">
        <v>20996809</v>
      </c>
      <c r="I665" s="59">
        <v>20996809</v>
      </c>
      <c r="J665" s="59">
        <v>0</v>
      </c>
      <c r="K665" s="59">
        <v>0</v>
      </c>
      <c r="L665" s="59">
        <v>0</v>
      </c>
      <c r="M665" s="59">
        <v>20003931.050000001</v>
      </c>
      <c r="N665" s="59">
        <v>19257230.289999999</v>
      </c>
      <c r="O665" s="59">
        <v>992877.95</v>
      </c>
      <c r="P665" s="84">
        <f t="shared" si="22"/>
        <v>0.95271291223347321</v>
      </c>
    </row>
    <row r="666" spans="1:16" ht="14.4" x14ac:dyDescent="0.2">
      <c r="A666" s="60" t="s">
        <v>369</v>
      </c>
      <c r="B666" s="60" t="s">
        <v>370</v>
      </c>
      <c r="C666" s="83" t="str">
        <f t="shared" si="21"/>
        <v>21375106 MUSEO DE ARTE Y DISEÑO CONTEMPORÁNEO</v>
      </c>
      <c r="D666" s="60" t="s">
        <v>18</v>
      </c>
      <c r="E666" s="60" t="s">
        <v>209</v>
      </c>
      <c r="F666" s="60" t="s">
        <v>210</v>
      </c>
      <c r="G666" s="59">
        <v>3984777</v>
      </c>
      <c r="H666" s="59">
        <v>3896809</v>
      </c>
      <c r="I666" s="59">
        <v>3896809</v>
      </c>
      <c r="J666" s="59">
        <v>0</v>
      </c>
      <c r="K666" s="59">
        <v>0</v>
      </c>
      <c r="L666" s="59">
        <v>0</v>
      </c>
      <c r="M666" s="59">
        <v>3277735.35</v>
      </c>
      <c r="N666" s="59">
        <v>2531034.59</v>
      </c>
      <c r="O666" s="59">
        <v>619073.65</v>
      </c>
      <c r="P666" s="84">
        <f t="shared" si="22"/>
        <v>0.84113318102067614</v>
      </c>
    </row>
    <row r="667" spans="1:16" ht="14.4" x14ac:dyDescent="0.2">
      <c r="A667" s="60" t="s">
        <v>369</v>
      </c>
      <c r="B667" s="60" t="s">
        <v>370</v>
      </c>
      <c r="C667" s="83" t="str">
        <f t="shared" si="21"/>
        <v>21375106 MUSEO DE ARTE Y DISEÑO CONTEMPORÁNEO</v>
      </c>
      <c r="D667" s="60" t="s">
        <v>18</v>
      </c>
      <c r="E667" s="60" t="s">
        <v>377</v>
      </c>
      <c r="F667" s="60" t="s">
        <v>212</v>
      </c>
      <c r="G667" s="59">
        <v>3437417</v>
      </c>
      <c r="H667" s="59">
        <v>3343544</v>
      </c>
      <c r="I667" s="59">
        <v>3343544</v>
      </c>
      <c r="J667" s="59">
        <v>0</v>
      </c>
      <c r="K667" s="59">
        <v>0</v>
      </c>
      <c r="L667" s="59">
        <v>0</v>
      </c>
      <c r="M667" s="59">
        <v>2827497.45</v>
      </c>
      <c r="N667" s="59">
        <v>2183364.9900000002</v>
      </c>
      <c r="O667" s="59">
        <v>516046.55</v>
      </c>
      <c r="P667" s="84">
        <f t="shared" si="22"/>
        <v>0.84565881292425049</v>
      </c>
    </row>
    <row r="668" spans="1:16" ht="14.4" x14ac:dyDescent="0.2">
      <c r="A668" s="60" t="s">
        <v>369</v>
      </c>
      <c r="B668" s="60" t="s">
        <v>370</v>
      </c>
      <c r="C668" s="83" t="str">
        <f t="shared" si="21"/>
        <v>21375106 MUSEO DE ARTE Y DISEÑO CONTEMPORÁNEO</v>
      </c>
      <c r="D668" s="60" t="s">
        <v>18</v>
      </c>
      <c r="E668" s="60" t="s">
        <v>378</v>
      </c>
      <c r="F668" s="60" t="s">
        <v>214</v>
      </c>
      <c r="G668" s="59">
        <v>547360</v>
      </c>
      <c r="H668" s="59">
        <v>553265</v>
      </c>
      <c r="I668" s="59">
        <v>553265</v>
      </c>
      <c r="J668" s="59">
        <v>0</v>
      </c>
      <c r="K668" s="59">
        <v>0</v>
      </c>
      <c r="L668" s="59">
        <v>0</v>
      </c>
      <c r="M668" s="59">
        <v>450237.9</v>
      </c>
      <c r="N668" s="59">
        <v>347669.6</v>
      </c>
      <c r="O668" s="59">
        <v>103027.1</v>
      </c>
      <c r="P668" s="84">
        <f t="shared" si="22"/>
        <v>0.8137834491608904</v>
      </c>
    </row>
    <row r="669" spans="1:16" ht="14.4" x14ac:dyDescent="0.2">
      <c r="A669" s="60" t="s">
        <v>369</v>
      </c>
      <c r="B669" s="60" t="s">
        <v>370</v>
      </c>
      <c r="C669" s="83" t="str">
        <f t="shared" si="21"/>
        <v>21375106 MUSEO DE ARTE Y DISEÑO CONTEMPORÁNEO</v>
      </c>
      <c r="D669" s="60" t="s">
        <v>18</v>
      </c>
      <c r="E669" s="60" t="s">
        <v>217</v>
      </c>
      <c r="F669" s="60" t="s">
        <v>218</v>
      </c>
      <c r="G669" s="59">
        <v>15000000</v>
      </c>
      <c r="H669" s="59">
        <v>15000000</v>
      </c>
      <c r="I669" s="59">
        <v>15000000</v>
      </c>
      <c r="J669" s="59">
        <v>0</v>
      </c>
      <c r="K669" s="59">
        <v>0</v>
      </c>
      <c r="L669" s="59">
        <v>0</v>
      </c>
      <c r="M669" s="59">
        <v>15000000</v>
      </c>
      <c r="N669" s="59">
        <v>15000000</v>
      </c>
      <c r="O669" s="59">
        <v>0</v>
      </c>
      <c r="P669" s="84">
        <f t="shared" si="22"/>
        <v>1</v>
      </c>
    </row>
    <row r="670" spans="1:16" ht="14.4" x14ac:dyDescent="0.2">
      <c r="A670" s="60" t="s">
        <v>369</v>
      </c>
      <c r="B670" s="60" t="s">
        <v>370</v>
      </c>
      <c r="C670" s="83" t="str">
        <f t="shared" si="21"/>
        <v>21375106 MUSEO DE ARTE Y DISEÑO CONTEMPORÁNEO</v>
      </c>
      <c r="D670" s="60" t="s">
        <v>18</v>
      </c>
      <c r="E670" s="60" t="s">
        <v>221</v>
      </c>
      <c r="F670" s="60" t="s">
        <v>222</v>
      </c>
      <c r="G670" s="59">
        <v>15000000</v>
      </c>
      <c r="H670" s="59">
        <v>15000000</v>
      </c>
      <c r="I670" s="59">
        <v>15000000</v>
      </c>
      <c r="J670" s="59">
        <v>0</v>
      </c>
      <c r="K670" s="59">
        <v>0</v>
      </c>
      <c r="L670" s="59">
        <v>0</v>
      </c>
      <c r="M670" s="59">
        <v>15000000</v>
      </c>
      <c r="N670" s="59">
        <v>15000000</v>
      </c>
      <c r="O670" s="59">
        <v>0</v>
      </c>
      <c r="P670" s="84">
        <f t="shared" si="22"/>
        <v>1</v>
      </c>
    </row>
    <row r="671" spans="1:16" ht="14.4" x14ac:dyDescent="0.2">
      <c r="A671" s="60" t="s">
        <v>369</v>
      </c>
      <c r="B671" s="60" t="s">
        <v>370</v>
      </c>
      <c r="C671" s="83" t="str">
        <f t="shared" si="21"/>
        <v>21375106 MUSEO DE ARTE Y DISEÑO CONTEMPORÁNEO</v>
      </c>
      <c r="D671" s="60" t="s">
        <v>18</v>
      </c>
      <c r="E671" s="60" t="s">
        <v>223</v>
      </c>
      <c r="F671" s="60" t="s">
        <v>224</v>
      </c>
      <c r="G671" s="59">
        <v>2100000</v>
      </c>
      <c r="H671" s="59">
        <v>2100000</v>
      </c>
      <c r="I671" s="59">
        <v>2100000</v>
      </c>
      <c r="J671" s="59">
        <v>0</v>
      </c>
      <c r="K671" s="59">
        <v>0</v>
      </c>
      <c r="L671" s="59">
        <v>0</v>
      </c>
      <c r="M671" s="59">
        <v>1726195.7</v>
      </c>
      <c r="N671" s="59">
        <v>1726195.7</v>
      </c>
      <c r="O671" s="59">
        <v>373804.3</v>
      </c>
      <c r="P671" s="84">
        <f t="shared" si="22"/>
        <v>0.82199795238095241</v>
      </c>
    </row>
    <row r="672" spans="1:16" ht="14.4" x14ac:dyDescent="0.2">
      <c r="A672" s="60" t="s">
        <v>369</v>
      </c>
      <c r="B672" s="60" t="s">
        <v>370</v>
      </c>
      <c r="C672" s="83" t="str">
        <f t="shared" si="21"/>
        <v>21375106 MUSEO DE ARTE Y DISEÑO CONTEMPORÁNEO</v>
      </c>
      <c r="D672" s="60" t="s">
        <v>18</v>
      </c>
      <c r="E672" s="60" t="s">
        <v>225</v>
      </c>
      <c r="F672" s="60" t="s">
        <v>226</v>
      </c>
      <c r="G672" s="59">
        <v>800000</v>
      </c>
      <c r="H672" s="59">
        <v>0</v>
      </c>
      <c r="I672" s="59">
        <v>0</v>
      </c>
      <c r="J672" s="59">
        <v>0</v>
      </c>
      <c r="K672" s="59">
        <v>0</v>
      </c>
      <c r="L672" s="59">
        <v>0</v>
      </c>
      <c r="M672" s="59">
        <v>0</v>
      </c>
      <c r="N672" s="59">
        <v>0</v>
      </c>
      <c r="O672" s="59">
        <v>0</v>
      </c>
      <c r="P672" s="84">
        <f t="shared" si="22"/>
        <v>0</v>
      </c>
    </row>
    <row r="673" spans="1:16" ht="14.4" x14ac:dyDescent="0.2">
      <c r="A673" s="60" t="s">
        <v>369</v>
      </c>
      <c r="B673" s="60" t="s">
        <v>370</v>
      </c>
      <c r="C673" s="83" t="str">
        <f t="shared" si="21"/>
        <v>21375106 MUSEO DE ARTE Y DISEÑO CONTEMPORÁNEO</v>
      </c>
      <c r="D673" s="60" t="s">
        <v>18</v>
      </c>
      <c r="E673" s="60" t="s">
        <v>227</v>
      </c>
      <c r="F673" s="60" t="s">
        <v>228</v>
      </c>
      <c r="G673" s="59">
        <v>1300000</v>
      </c>
      <c r="H673" s="59">
        <v>2100000</v>
      </c>
      <c r="I673" s="59">
        <v>2100000</v>
      </c>
      <c r="J673" s="59">
        <v>0</v>
      </c>
      <c r="K673" s="59">
        <v>0</v>
      </c>
      <c r="L673" s="59">
        <v>0</v>
      </c>
      <c r="M673" s="59">
        <v>1726195.7</v>
      </c>
      <c r="N673" s="59">
        <v>1726195.7</v>
      </c>
      <c r="O673" s="59">
        <v>373804.3</v>
      </c>
      <c r="P673" s="84">
        <f t="shared" si="22"/>
        <v>0.82199795238095241</v>
      </c>
    </row>
    <row r="674" spans="1:16" ht="14.4" x14ac:dyDescent="0.2">
      <c r="A674" s="60" t="s">
        <v>369</v>
      </c>
      <c r="B674" s="60" t="s">
        <v>370</v>
      </c>
      <c r="C674" s="83" t="str">
        <f t="shared" si="21"/>
        <v>21375106 MUSEO DE ARTE Y DISEÑO CONTEMPORÁNEO</v>
      </c>
      <c r="D674" s="60" t="s">
        <v>251</v>
      </c>
      <c r="E674" s="60" t="s">
        <v>252</v>
      </c>
      <c r="F674" s="60" t="s">
        <v>253</v>
      </c>
      <c r="G674" s="59">
        <v>25786000</v>
      </c>
      <c r="H674" s="59">
        <v>17576049</v>
      </c>
      <c r="I674" s="59">
        <v>17576049</v>
      </c>
      <c r="J674" s="59">
        <v>0</v>
      </c>
      <c r="K674" s="59">
        <v>0</v>
      </c>
      <c r="L674" s="59">
        <v>0</v>
      </c>
      <c r="M674" s="59">
        <v>13912499.73</v>
      </c>
      <c r="N674" s="59">
        <v>13760061.359999999</v>
      </c>
      <c r="O674" s="59">
        <v>3663549.27</v>
      </c>
      <c r="P674" s="84">
        <f t="shared" si="22"/>
        <v>0.79156013561409622</v>
      </c>
    </row>
    <row r="675" spans="1:16" ht="14.4" x14ac:dyDescent="0.2">
      <c r="A675" s="60" t="s">
        <v>369</v>
      </c>
      <c r="B675" s="60" t="s">
        <v>370</v>
      </c>
      <c r="C675" s="83" t="str">
        <f t="shared" si="21"/>
        <v>21375106 MUSEO DE ARTE Y DISEÑO CONTEMPORÁNEO</v>
      </c>
      <c r="D675" s="60" t="s">
        <v>251</v>
      </c>
      <c r="E675" s="60" t="s">
        <v>254</v>
      </c>
      <c r="F675" s="60" t="s">
        <v>255</v>
      </c>
      <c r="G675" s="59">
        <v>19758000</v>
      </c>
      <c r="H675" s="59">
        <v>14340000</v>
      </c>
      <c r="I675" s="59">
        <v>14340000</v>
      </c>
      <c r="J675" s="59">
        <v>0</v>
      </c>
      <c r="K675" s="59">
        <v>0</v>
      </c>
      <c r="L675" s="59">
        <v>0</v>
      </c>
      <c r="M675" s="59">
        <v>13071681.060000001</v>
      </c>
      <c r="N675" s="59">
        <v>12922079.16</v>
      </c>
      <c r="O675" s="59">
        <v>1268318.94</v>
      </c>
      <c r="P675" s="84">
        <f t="shared" si="22"/>
        <v>0.911553769874477</v>
      </c>
    </row>
    <row r="676" spans="1:16" ht="14.4" x14ac:dyDescent="0.2">
      <c r="A676" s="60" t="s">
        <v>369</v>
      </c>
      <c r="B676" s="60" t="s">
        <v>370</v>
      </c>
      <c r="C676" s="83" t="str">
        <f t="shared" si="21"/>
        <v>21375106 MUSEO DE ARTE Y DISEÑO CONTEMPORÁNEO</v>
      </c>
      <c r="D676" s="60" t="s">
        <v>251</v>
      </c>
      <c r="E676" s="60" t="s">
        <v>258</v>
      </c>
      <c r="F676" s="60" t="s">
        <v>259</v>
      </c>
      <c r="G676" s="59">
        <v>4480000</v>
      </c>
      <c r="H676" s="59">
        <v>4480000</v>
      </c>
      <c r="I676" s="59">
        <v>4480000</v>
      </c>
      <c r="J676" s="59">
        <v>0</v>
      </c>
      <c r="K676" s="59">
        <v>0</v>
      </c>
      <c r="L676" s="59">
        <v>0</v>
      </c>
      <c r="M676" s="59">
        <v>4127965.6</v>
      </c>
      <c r="N676" s="59">
        <v>4127965.39</v>
      </c>
      <c r="O676" s="59">
        <v>352034.4</v>
      </c>
      <c r="P676" s="84">
        <f t="shared" si="22"/>
        <v>0.9214208928571429</v>
      </c>
    </row>
    <row r="677" spans="1:16" ht="14.4" x14ac:dyDescent="0.2">
      <c r="A677" s="60" t="s">
        <v>369</v>
      </c>
      <c r="B677" s="60" t="s">
        <v>370</v>
      </c>
      <c r="C677" s="83" t="str">
        <f t="shared" si="21"/>
        <v>21375106 MUSEO DE ARTE Y DISEÑO CONTEMPORÁNEO</v>
      </c>
      <c r="D677" s="60" t="s">
        <v>251</v>
      </c>
      <c r="E677" s="60" t="s">
        <v>262</v>
      </c>
      <c r="F677" s="60" t="s">
        <v>263</v>
      </c>
      <c r="G677" s="59">
        <v>15264000</v>
      </c>
      <c r="H677" s="59">
        <v>9860000</v>
      </c>
      <c r="I677" s="59">
        <v>9860000</v>
      </c>
      <c r="J677" s="59">
        <v>0</v>
      </c>
      <c r="K677" s="59">
        <v>0</v>
      </c>
      <c r="L677" s="59">
        <v>0</v>
      </c>
      <c r="M677" s="59">
        <v>8943715.4600000009</v>
      </c>
      <c r="N677" s="59">
        <v>8794113.7699999996</v>
      </c>
      <c r="O677" s="59">
        <v>916284.54</v>
      </c>
      <c r="P677" s="84">
        <f t="shared" si="22"/>
        <v>0.90707053346855993</v>
      </c>
    </row>
    <row r="678" spans="1:16" ht="14.4" x14ac:dyDescent="0.2">
      <c r="A678" s="60" t="s">
        <v>369</v>
      </c>
      <c r="B678" s="60" t="s">
        <v>370</v>
      </c>
      <c r="C678" s="83" t="str">
        <f t="shared" si="21"/>
        <v>21375106 MUSEO DE ARTE Y DISEÑO CONTEMPORÁNEO</v>
      </c>
      <c r="D678" s="60" t="s">
        <v>251</v>
      </c>
      <c r="E678" s="60" t="s">
        <v>353</v>
      </c>
      <c r="F678" s="60" t="s">
        <v>354</v>
      </c>
      <c r="G678" s="59">
        <v>14000</v>
      </c>
      <c r="H678" s="59">
        <v>0</v>
      </c>
      <c r="I678" s="59">
        <v>0</v>
      </c>
      <c r="J678" s="59">
        <v>0</v>
      </c>
      <c r="K678" s="59">
        <v>0</v>
      </c>
      <c r="L678" s="59">
        <v>0</v>
      </c>
      <c r="M678" s="59">
        <v>0</v>
      </c>
      <c r="N678" s="59">
        <v>0</v>
      </c>
      <c r="O678" s="59">
        <v>0</v>
      </c>
      <c r="P678" s="84">
        <f t="shared" si="22"/>
        <v>0</v>
      </c>
    </row>
    <row r="679" spans="1:16" ht="14.4" x14ac:dyDescent="0.2">
      <c r="A679" s="60" t="s">
        <v>369</v>
      </c>
      <c r="B679" s="60" t="s">
        <v>370</v>
      </c>
      <c r="C679" s="83" t="str">
        <f t="shared" si="21"/>
        <v>21375106 MUSEO DE ARTE Y DISEÑO CONTEMPORÁNEO</v>
      </c>
      <c r="D679" s="60" t="s">
        <v>251</v>
      </c>
      <c r="E679" s="60" t="s">
        <v>272</v>
      </c>
      <c r="F679" s="60" t="s">
        <v>273</v>
      </c>
      <c r="G679" s="59">
        <v>6028000</v>
      </c>
      <c r="H679" s="59">
        <v>3236049</v>
      </c>
      <c r="I679" s="59">
        <v>3236049</v>
      </c>
      <c r="J679" s="59">
        <v>0</v>
      </c>
      <c r="K679" s="59">
        <v>0</v>
      </c>
      <c r="L679" s="59">
        <v>0</v>
      </c>
      <c r="M679" s="59">
        <v>840818.67</v>
      </c>
      <c r="N679" s="59">
        <v>837982.2</v>
      </c>
      <c r="O679" s="59">
        <v>2395230.33</v>
      </c>
      <c r="P679" s="85">
        <f t="shared" si="22"/>
        <v>0.25982878194984071</v>
      </c>
    </row>
    <row r="680" spans="1:16" ht="14.4" x14ac:dyDescent="0.2">
      <c r="A680" s="60" t="s">
        <v>369</v>
      </c>
      <c r="B680" s="60" t="s">
        <v>370</v>
      </c>
      <c r="C680" s="83" t="str">
        <f t="shared" si="21"/>
        <v>21375106 MUSEO DE ARTE Y DISEÑO CONTEMPORÁNEO</v>
      </c>
      <c r="D680" s="60" t="s">
        <v>251</v>
      </c>
      <c r="E680" s="60" t="s">
        <v>274</v>
      </c>
      <c r="F680" s="60" t="s">
        <v>275</v>
      </c>
      <c r="G680" s="59">
        <v>6028000</v>
      </c>
      <c r="H680" s="59">
        <v>3236049</v>
      </c>
      <c r="I680" s="59">
        <v>3236049</v>
      </c>
      <c r="J680" s="59">
        <v>0</v>
      </c>
      <c r="K680" s="59">
        <v>0</v>
      </c>
      <c r="L680" s="59">
        <v>0</v>
      </c>
      <c r="M680" s="59">
        <v>840818.67</v>
      </c>
      <c r="N680" s="59">
        <v>837982.2</v>
      </c>
      <c r="O680" s="59">
        <v>2395230.33</v>
      </c>
      <c r="P680" s="82">
        <f t="shared" si="22"/>
        <v>0.25982878194984071</v>
      </c>
    </row>
    <row r="681" spans="1:16" ht="14.4" x14ac:dyDescent="0.2">
      <c r="A681" s="74" t="s">
        <v>379</v>
      </c>
      <c r="B681" s="74" t="s">
        <v>772</v>
      </c>
      <c r="C681" s="83" t="str">
        <f t="shared" si="21"/>
        <v>21375107 CENTRO C.H. JOSÉ FIGUERES FERRER</v>
      </c>
      <c r="D681" s="74" t="s">
        <v>18</v>
      </c>
      <c r="E681" s="74" t="s">
        <v>19</v>
      </c>
      <c r="F681" s="74" t="s">
        <v>19</v>
      </c>
      <c r="G681" s="75">
        <v>180396029</v>
      </c>
      <c r="H681" s="75">
        <v>178896029</v>
      </c>
      <c r="I681" s="59">
        <v>178896029</v>
      </c>
      <c r="J681" s="59">
        <v>0</v>
      </c>
      <c r="K681" s="59">
        <v>0</v>
      </c>
      <c r="L681" s="59">
        <v>0</v>
      </c>
      <c r="M681" s="75">
        <v>155565061.05000001</v>
      </c>
      <c r="N681" s="75">
        <v>135328679.69</v>
      </c>
      <c r="O681" s="75">
        <v>23330967.949999999</v>
      </c>
      <c r="P681" s="82">
        <f t="shared" si="22"/>
        <v>0.86958364542569033</v>
      </c>
    </row>
    <row r="682" spans="1:16" ht="14.4" x14ac:dyDescent="0.2">
      <c r="A682" s="60" t="s">
        <v>379</v>
      </c>
      <c r="B682" s="60" t="s">
        <v>380</v>
      </c>
      <c r="C682" s="83" t="str">
        <f t="shared" si="21"/>
        <v>21375107 CENTRO CULTURAL E HISTÓRICO JOSÉ FIGUERE</v>
      </c>
      <c r="D682" s="60" t="s">
        <v>18</v>
      </c>
      <c r="E682" s="60" t="s">
        <v>21</v>
      </c>
      <c r="F682" s="60" t="s">
        <v>22</v>
      </c>
      <c r="G682" s="59">
        <v>125751114</v>
      </c>
      <c r="H682" s="59">
        <v>130017561</v>
      </c>
      <c r="I682" s="59">
        <v>130017561</v>
      </c>
      <c r="J682" s="59">
        <v>0</v>
      </c>
      <c r="K682" s="59">
        <v>0</v>
      </c>
      <c r="L682" s="59">
        <v>0</v>
      </c>
      <c r="M682" s="59">
        <v>118661836.06</v>
      </c>
      <c r="N682" s="59">
        <v>108268305.33</v>
      </c>
      <c r="O682" s="59">
        <v>11355724.939999999</v>
      </c>
      <c r="P682" s="84">
        <f t="shared" si="22"/>
        <v>0.91266006797343324</v>
      </c>
    </row>
    <row r="683" spans="1:16" ht="14.4" x14ac:dyDescent="0.2">
      <c r="A683" s="60" t="s">
        <v>379</v>
      </c>
      <c r="B683" s="60" t="s">
        <v>380</v>
      </c>
      <c r="C683" s="83" t="str">
        <f t="shared" si="21"/>
        <v>21375107 CENTRO CULTURAL E HISTÓRICO JOSÉ FIGUERE</v>
      </c>
      <c r="D683" s="60" t="s">
        <v>18</v>
      </c>
      <c r="E683" s="60" t="s">
        <v>23</v>
      </c>
      <c r="F683" s="60" t="s">
        <v>24</v>
      </c>
      <c r="G683" s="59">
        <v>60894050</v>
      </c>
      <c r="H683" s="59">
        <v>64820735</v>
      </c>
      <c r="I683" s="59">
        <v>64820735</v>
      </c>
      <c r="J683" s="59">
        <v>0</v>
      </c>
      <c r="K683" s="59">
        <v>0</v>
      </c>
      <c r="L683" s="59">
        <v>0</v>
      </c>
      <c r="M683" s="59">
        <v>57879289.909999996</v>
      </c>
      <c r="N683" s="59">
        <v>57341992.259999998</v>
      </c>
      <c r="O683" s="59">
        <v>6941445.0899999999</v>
      </c>
      <c r="P683" s="84">
        <f t="shared" si="22"/>
        <v>0.89291319991974782</v>
      </c>
    </row>
    <row r="684" spans="1:16" ht="14.4" x14ac:dyDescent="0.2">
      <c r="A684" s="60" t="s">
        <v>379</v>
      </c>
      <c r="B684" s="60" t="s">
        <v>380</v>
      </c>
      <c r="C684" s="83" t="str">
        <f t="shared" si="21"/>
        <v>21375107 CENTRO CULTURAL E HISTÓRICO JOSÉ FIGUERE</v>
      </c>
      <c r="D684" s="60" t="s">
        <v>18</v>
      </c>
      <c r="E684" s="60" t="s">
        <v>25</v>
      </c>
      <c r="F684" s="60" t="s">
        <v>26</v>
      </c>
      <c r="G684" s="59">
        <v>60894050</v>
      </c>
      <c r="H684" s="59">
        <v>64820735</v>
      </c>
      <c r="I684" s="59">
        <v>64820735</v>
      </c>
      <c r="J684" s="59">
        <v>0</v>
      </c>
      <c r="K684" s="59">
        <v>0</v>
      </c>
      <c r="L684" s="59">
        <v>0</v>
      </c>
      <c r="M684" s="59">
        <v>57879289.909999996</v>
      </c>
      <c r="N684" s="59">
        <v>57341992.259999998</v>
      </c>
      <c r="O684" s="59">
        <v>6941445.0899999999</v>
      </c>
      <c r="P684" s="84">
        <f t="shared" si="22"/>
        <v>0.89291319991974782</v>
      </c>
    </row>
    <row r="685" spans="1:16" ht="14.4" x14ac:dyDescent="0.2">
      <c r="A685" s="60" t="s">
        <v>379</v>
      </c>
      <c r="B685" s="60" t="s">
        <v>380</v>
      </c>
      <c r="C685" s="83" t="str">
        <f t="shared" si="21"/>
        <v>21375107 CENTRO CULTURAL E HISTÓRICO JOSÉ FIGUERE</v>
      </c>
      <c r="D685" s="60" t="s">
        <v>18</v>
      </c>
      <c r="E685" s="60" t="s">
        <v>29</v>
      </c>
      <c r="F685" s="60" t="s">
        <v>30</v>
      </c>
      <c r="G685" s="59">
        <v>700000</v>
      </c>
      <c r="H685" s="59">
        <v>700000</v>
      </c>
      <c r="I685" s="59">
        <v>700000</v>
      </c>
      <c r="J685" s="59">
        <v>0</v>
      </c>
      <c r="K685" s="59">
        <v>0</v>
      </c>
      <c r="L685" s="59">
        <v>0</v>
      </c>
      <c r="M685" s="59">
        <v>662889.06999999995</v>
      </c>
      <c r="N685" s="59">
        <v>661831.32999999996</v>
      </c>
      <c r="O685" s="59">
        <v>37110.93</v>
      </c>
      <c r="P685" s="84">
        <f t="shared" si="22"/>
        <v>0.94698438571428567</v>
      </c>
    </row>
    <row r="686" spans="1:16" ht="14.4" x14ac:dyDescent="0.2">
      <c r="A686" s="60" t="s">
        <v>379</v>
      </c>
      <c r="B686" s="60" t="s">
        <v>380</v>
      </c>
      <c r="C686" s="83" t="str">
        <f t="shared" si="21"/>
        <v>21375107 CENTRO CULTURAL E HISTÓRICO JOSÉ FIGUERE</v>
      </c>
      <c r="D686" s="60" t="s">
        <v>18</v>
      </c>
      <c r="E686" s="60" t="s">
        <v>31</v>
      </c>
      <c r="F686" s="60" t="s">
        <v>32</v>
      </c>
      <c r="G686" s="59">
        <v>700000</v>
      </c>
      <c r="H686" s="59">
        <v>700000</v>
      </c>
      <c r="I686" s="59">
        <v>700000</v>
      </c>
      <c r="J686" s="59">
        <v>0</v>
      </c>
      <c r="K686" s="59">
        <v>0</v>
      </c>
      <c r="L686" s="59">
        <v>0</v>
      </c>
      <c r="M686" s="59">
        <v>662889.06999999995</v>
      </c>
      <c r="N686" s="59">
        <v>661831.32999999996</v>
      </c>
      <c r="O686" s="59">
        <v>37110.93</v>
      </c>
      <c r="P686" s="84">
        <f t="shared" si="22"/>
        <v>0.94698438571428567</v>
      </c>
    </row>
    <row r="687" spans="1:16" ht="14.4" x14ac:dyDescent="0.2">
      <c r="A687" s="60" t="s">
        <v>379</v>
      </c>
      <c r="B687" s="60" t="s">
        <v>380</v>
      </c>
      <c r="C687" s="83" t="str">
        <f t="shared" si="21"/>
        <v>21375107 CENTRO CULTURAL E HISTÓRICO JOSÉ FIGUERE</v>
      </c>
      <c r="D687" s="60" t="s">
        <v>18</v>
      </c>
      <c r="E687" s="60" t="s">
        <v>33</v>
      </c>
      <c r="F687" s="60" t="s">
        <v>34</v>
      </c>
      <c r="G687" s="59">
        <v>44831160</v>
      </c>
      <c r="H687" s="59">
        <v>44510229</v>
      </c>
      <c r="I687" s="59">
        <v>44510229</v>
      </c>
      <c r="J687" s="59">
        <v>0</v>
      </c>
      <c r="K687" s="59">
        <v>0</v>
      </c>
      <c r="L687" s="59">
        <v>0</v>
      </c>
      <c r="M687" s="59">
        <v>40733463.079999998</v>
      </c>
      <c r="N687" s="59">
        <v>32326683.739999998</v>
      </c>
      <c r="O687" s="59">
        <v>3776765.92</v>
      </c>
      <c r="P687" s="84">
        <f t="shared" si="22"/>
        <v>0.9151483601668281</v>
      </c>
    </row>
    <row r="688" spans="1:16" ht="14.4" x14ac:dyDescent="0.2">
      <c r="A688" s="60" t="s">
        <v>379</v>
      </c>
      <c r="B688" s="60" t="s">
        <v>380</v>
      </c>
      <c r="C688" s="83" t="str">
        <f t="shared" si="21"/>
        <v>21375107 CENTRO CULTURAL E HISTÓRICO JOSÉ FIGUERE</v>
      </c>
      <c r="D688" s="60" t="s">
        <v>18</v>
      </c>
      <c r="E688" s="60" t="s">
        <v>35</v>
      </c>
      <c r="F688" s="60" t="s">
        <v>36</v>
      </c>
      <c r="G688" s="59">
        <v>12500000</v>
      </c>
      <c r="H688" s="59">
        <v>11951275</v>
      </c>
      <c r="I688" s="59">
        <v>11951275</v>
      </c>
      <c r="J688" s="59">
        <v>0</v>
      </c>
      <c r="K688" s="59">
        <v>0</v>
      </c>
      <c r="L688" s="59">
        <v>0</v>
      </c>
      <c r="M688" s="59">
        <v>10640264.02</v>
      </c>
      <c r="N688" s="59">
        <v>10536012.029999999</v>
      </c>
      <c r="O688" s="59">
        <v>1311010.98</v>
      </c>
      <c r="P688" s="84">
        <f t="shared" si="22"/>
        <v>0.89030367220233819</v>
      </c>
    </row>
    <row r="689" spans="1:16" ht="14.4" x14ac:dyDescent="0.2">
      <c r="A689" s="60" t="s">
        <v>379</v>
      </c>
      <c r="B689" s="60" t="s">
        <v>380</v>
      </c>
      <c r="C689" s="83" t="str">
        <f t="shared" si="21"/>
        <v>21375107 CENTRO CULTURAL E HISTÓRICO JOSÉ FIGUERE</v>
      </c>
      <c r="D689" s="60" t="s">
        <v>18</v>
      </c>
      <c r="E689" s="60" t="s">
        <v>37</v>
      </c>
      <c r="F689" s="60" t="s">
        <v>38</v>
      </c>
      <c r="G689" s="59">
        <v>13029470</v>
      </c>
      <c r="H689" s="59">
        <v>13029470</v>
      </c>
      <c r="I689" s="59">
        <v>13029470</v>
      </c>
      <c r="J689" s="59">
        <v>0</v>
      </c>
      <c r="K689" s="59">
        <v>0</v>
      </c>
      <c r="L689" s="59">
        <v>0</v>
      </c>
      <c r="M689" s="59">
        <v>11902724.720000001</v>
      </c>
      <c r="N689" s="59">
        <v>11792619.92</v>
      </c>
      <c r="O689" s="59">
        <v>1126745.28</v>
      </c>
      <c r="P689" s="84">
        <f t="shared" si="22"/>
        <v>0.91352332213052412</v>
      </c>
    </row>
    <row r="690" spans="1:16" ht="14.4" x14ac:dyDescent="0.2">
      <c r="A690" s="60" t="s">
        <v>379</v>
      </c>
      <c r="B690" s="60" t="s">
        <v>380</v>
      </c>
      <c r="C690" s="83" t="str">
        <f t="shared" si="21"/>
        <v>21375107 CENTRO CULTURAL E HISTÓRICO JOSÉ FIGUERE</v>
      </c>
      <c r="D690" s="60" t="s">
        <v>18</v>
      </c>
      <c r="E690" s="60" t="s">
        <v>39</v>
      </c>
      <c r="F690" s="60" t="s">
        <v>40</v>
      </c>
      <c r="G690" s="59">
        <v>8174569</v>
      </c>
      <c r="H690" s="59">
        <v>8402363</v>
      </c>
      <c r="I690" s="59">
        <v>8402363</v>
      </c>
      <c r="J690" s="59">
        <v>0</v>
      </c>
      <c r="K690" s="59">
        <v>0</v>
      </c>
      <c r="L690" s="59">
        <v>0</v>
      </c>
      <c r="M690" s="59">
        <v>8201767.6600000001</v>
      </c>
      <c r="N690" s="59">
        <v>43056.66</v>
      </c>
      <c r="O690" s="59">
        <v>200595.34</v>
      </c>
      <c r="P690" s="84">
        <f t="shared" si="22"/>
        <v>0.97612631827499008</v>
      </c>
    </row>
    <row r="691" spans="1:16" ht="14.4" x14ac:dyDescent="0.2">
      <c r="A691" s="60" t="s">
        <v>379</v>
      </c>
      <c r="B691" s="60" t="s">
        <v>380</v>
      </c>
      <c r="C691" s="83" t="str">
        <f t="shared" si="21"/>
        <v>21375107 CENTRO CULTURAL E HISTÓRICO JOSÉ FIGUERE</v>
      </c>
      <c r="D691" s="60" t="s">
        <v>18</v>
      </c>
      <c r="E691" s="60" t="s">
        <v>41</v>
      </c>
      <c r="F691" s="60" t="s">
        <v>42</v>
      </c>
      <c r="G691" s="59">
        <v>7127121</v>
      </c>
      <c r="H691" s="59">
        <v>7127121</v>
      </c>
      <c r="I691" s="59">
        <v>7127121</v>
      </c>
      <c r="J691" s="59">
        <v>0</v>
      </c>
      <c r="K691" s="59">
        <v>0</v>
      </c>
      <c r="L691" s="59">
        <v>0</v>
      </c>
      <c r="M691" s="59">
        <v>6515228.6200000001</v>
      </c>
      <c r="N691" s="59">
        <v>6515228.6200000001</v>
      </c>
      <c r="O691" s="59">
        <v>611892.38</v>
      </c>
      <c r="P691" s="84">
        <f t="shared" si="22"/>
        <v>0.91414592512179882</v>
      </c>
    </row>
    <row r="692" spans="1:16" ht="14.4" x14ac:dyDescent="0.2">
      <c r="A692" s="60" t="s">
        <v>379</v>
      </c>
      <c r="B692" s="60" t="s">
        <v>380</v>
      </c>
      <c r="C692" s="83" t="str">
        <f t="shared" si="21"/>
        <v>21375107 CENTRO CULTURAL E HISTÓRICO JOSÉ FIGUERE</v>
      </c>
      <c r="D692" s="60" t="s">
        <v>18</v>
      </c>
      <c r="E692" s="60" t="s">
        <v>43</v>
      </c>
      <c r="F692" s="60" t="s">
        <v>44</v>
      </c>
      <c r="G692" s="59">
        <v>4000000</v>
      </c>
      <c r="H692" s="59">
        <v>4000000</v>
      </c>
      <c r="I692" s="59">
        <v>4000000</v>
      </c>
      <c r="J692" s="59">
        <v>0</v>
      </c>
      <c r="K692" s="59">
        <v>0</v>
      </c>
      <c r="L692" s="59">
        <v>0</v>
      </c>
      <c r="M692" s="59">
        <v>3473478.06</v>
      </c>
      <c r="N692" s="59">
        <v>3439766.51</v>
      </c>
      <c r="O692" s="59">
        <v>526521.93999999994</v>
      </c>
      <c r="P692" s="84">
        <f t="shared" si="22"/>
        <v>0.86836951500000004</v>
      </c>
    </row>
    <row r="693" spans="1:16" ht="14.4" x14ac:dyDescent="0.2">
      <c r="A693" s="60" t="s">
        <v>379</v>
      </c>
      <c r="B693" s="60" t="s">
        <v>380</v>
      </c>
      <c r="C693" s="83" t="str">
        <f t="shared" si="21"/>
        <v>21375107 CENTRO CULTURAL E HISTÓRICO JOSÉ FIGUERE</v>
      </c>
      <c r="D693" s="60" t="s">
        <v>18</v>
      </c>
      <c r="E693" s="60" t="s">
        <v>45</v>
      </c>
      <c r="F693" s="60" t="s">
        <v>46</v>
      </c>
      <c r="G693" s="59">
        <v>9579439</v>
      </c>
      <c r="H693" s="59">
        <v>9968966</v>
      </c>
      <c r="I693" s="59">
        <v>9968966</v>
      </c>
      <c r="J693" s="59">
        <v>0</v>
      </c>
      <c r="K693" s="59">
        <v>0</v>
      </c>
      <c r="L693" s="59">
        <v>0</v>
      </c>
      <c r="M693" s="59">
        <v>9520229</v>
      </c>
      <c r="N693" s="59">
        <v>8663392</v>
      </c>
      <c r="O693" s="59">
        <v>448737</v>
      </c>
      <c r="P693" s="84">
        <f t="shared" si="22"/>
        <v>0.95498660543129543</v>
      </c>
    </row>
    <row r="694" spans="1:16" ht="14.4" x14ac:dyDescent="0.2">
      <c r="A694" s="60" t="s">
        <v>379</v>
      </c>
      <c r="B694" s="60" t="s">
        <v>380</v>
      </c>
      <c r="C694" s="83" t="str">
        <f t="shared" si="21"/>
        <v>21375107 CENTRO CULTURAL E HISTÓRICO JOSÉ FIGUERE</v>
      </c>
      <c r="D694" s="60" t="s">
        <v>18</v>
      </c>
      <c r="E694" s="60" t="s">
        <v>381</v>
      </c>
      <c r="F694" s="60" t="s">
        <v>48</v>
      </c>
      <c r="G694" s="59">
        <v>9088185</v>
      </c>
      <c r="H694" s="59">
        <v>9341036</v>
      </c>
      <c r="I694" s="59">
        <v>9341036</v>
      </c>
      <c r="J694" s="59">
        <v>0</v>
      </c>
      <c r="K694" s="59">
        <v>0</v>
      </c>
      <c r="L694" s="59">
        <v>0</v>
      </c>
      <c r="M694" s="59">
        <v>9116528</v>
      </c>
      <c r="N694" s="59">
        <v>8435408</v>
      </c>
      <c r="O694" s="59">
        <v>224508</v>
      </c>
      <c r="P694" s="84">
        <f t="shared" si="22"/>
        <v>0.97596540683495925</v>
      </c>
    </row>
    <row r="695" spans="1:16" ht="14.4" x14ac:dyDescent="0.2">
      <c r="A695" s="60" t="s">
        <v>379</v>
      </c>
      <c r="B695" s="60" t="s">
        <v>380</v>
      </c>
      <c r="C695" s="83" t="str">
        <f t="shared" si="21"/>
        <v>21375107 CENTRO CULTURAL E HISTÓRICO JOSÉ FIGUERE</v>
      </c>
      <c r="D695" s="60" t="s">
        <v>18</v>
      </c>
      <c r="E695" s="60" t="s">
        <v>382</v>
      </c>
      <c r="F695" s="60" t="s">
        <v>50</v>
      </c>
      <c r="G695" s="59">
        <v>491254</v>
      </c>
      <c r="H695" s="59">
        <v>627930</v>
      </c>
      <c r="I695" s="59">
        <v>627930</v>
      </c>
      <c r="J695" s="59">
        <v>0</v>
      </c>
      <c r="K695" s="59">
        <v>0</v>
      </c>
      <c r="L695" s="59">
        <v>0</v>
      </c>
      <c r="M695" s="59">
        <v>403701</v>
      </c>
      <c r="N695" s="59">
        <v>227984</v>
      </c>
      <c r="O695" s="59">
        <v>224229</v>
      </c>
      <c r="P695" s="84">
        <f t="shared" si="22"/>
        <v>0.642907648941761</v>
      </c>
    </row>
    <row r="696" spans="1:16" ht="14.4" x14ac:dyDescent="0.2">
      <c r="A696" s="60" t="s">
        <v>379</v>
      </c>
      <c r="B696" s="60" t="s">
        <v>380</v>
      </c>
      <c r="C696" s="83" t="str">
        <f t="shared" si="21"/>
        <v>21375107 CENTRO CULTURAL E HISTÓRICO JOSÉ FIGUERE</v>
      </c>
      <c r="D696" s="60" t="s">
        <v>18</v>
      </c>
      <c r="E696" s="60" t="s">
        <v>51</v>
      </c>
      <c r="F696" s="60" t="s">
        <v>52</v>
      </c>
      <c r="G696" s="59">
        <v>9746465</v>
      </c>
      <c r="H696" s="59">
        <v>10017631</v>
      </c>
      <c r="I696" s="59">
        <v>10017631</v>
      </c>
      <c r="J696" s="59">
        <v>0</v>
      </c>
      <c r="K696" s="59">
        <v>0</v>
      </c>
      <c r="L696" s="59">
        <v>0</v>
      </c>
      <c r="M696" s="59">
        <v>9865965</v>
      </c>
      <c r="N696" s="59">
        <v>9274406</v>
      </c>
      <c r="O696" s="59">
        <v>151666</v>
      </c>
      <c r="P696" s="84">
        <f t="shared" si="22"/>
        <v>0.98486009316973244</v>
      </c>
    </row>
    <row r="697" spans="1:16" ht="14.4" x14ac:dyDescent="0.2">
      <c r="A697" s="60" t="s">
        <v>379</v>
      </c>
      <c r="B697" s="60" t="s">
        <v>380</v>
      </c>
      <c r="C697" s="83" t="str">
        <f t="shared" si="21"/>
        <v>21375107 CENTRO CULTURAL E HISTÓRICO JOSÉ FIGUERE</v>
      </c>
      <c r="D697" s="60" t="s">
        <v>18</v>
      </c>
      <c r="E697" s="60" t="s">
        <v>383</v>
      </c>
      <c r="F697" s="60" t="s">
        <v>54</v>
      </c>
      <c r="G697" s="59">
        <v>5325185</v>
      </c>
      <c r="H697" s="59">
        <v>5473342</v>
      </c>
      <c r="I697" s="59">
        <v>5473342</v>
      </c>
      <c r="J697" s="59">
        <v>0</v>
      </c>
      <c r="K697" s="59">
        <v>0</v>
      </c>
      <c r="L697" s="59">
        <v>0</v>
      </c>
      <c r="M697" s="59">
        <v>5341793</v>
      </c>
      <c r="N697" s="59">
        <v>4942693</v>
      </c>
      <c r="O697" s="59">
        <v>131549</v>
      </c>
      <c r="P697" s="84">
        <f t="shared" si="22"/>
        <v>0.97596550699737017</v>
      </c>
    </row>
    <row r="698" spans="1:16" ht="14.4" x14ac:dyDescent="0.2">
      <c r="A698" s="60" t="s">
        <v>379</v>
      </c>
      <c r="B698" s="60" t="s">
        <v>380</v>
      </c>
      <c r="C698" s="83" t="str">
        <f t="shared" si="21"/>
        <v>21375107 CENTRO CULTURAL E HISTÓRICO JOSÉ FIGUERE</v>
      </c>
      <c r="D698" s="60" t="s">
        <v>18</v>
      </c>
      <c r="E698" s="60" t="s">
        <v>384</v>
      </c>
      <c r="F698" s="60" t="s">
        <v>56</v>
      </c>
      <c r="G698" s="59">
        <v>2947520</v>
      </c>
      <c r="H698" s="59">
        <v>3029526</v>
      </c>
      <c r="I698" s="59">
        <v>3029526</v>
      </c>
      <c r="J698" s="59">
        <v>0</v>
      </c>
      <c r="K698" s="59">
        <v>0</v>
      </c>
      <c r="L698" s="59">
        <v>0</v>
      </c>
      <c r="M698" s="59">
        <v>3029526</v>
      </c>
      <c r="N698" s="59">
        <v>2947520</v>
      </c>
      <c r="O698" s="59">
        <v>0</v>
      </c>
      <c r="P698" s="84">
        <f t="shared" si="22"/>
        <v>1</v>
      </c>
    </row>
    <row r="699" spans="1:16" ht="14.4" x14ac:dyDescent="0.2">
      <c r="A699" s="60" t="s">
        <v>379</v>
      </c>
      <c r="B699" s="60" t="s">
        <v>380</v>
      </c>
      <c r="C699" s="83" t="str">
        <f t="shared" si="21"/>
        <v>21375107 CENTRO CULTURAL E HISTÓRICO JOSÉ FIGUERE</v>
      </c>
      <c r="D699" s="60" t="s">
        <v>18</v>
      </c>
      <c r="E699" s="60" t="s">
        <v>385</v>
      </c>
      <c r="F699" s="60" t="s">
        <v>58</v>
      </c>
      <c r="G699" s="59">
        <v>1473760</v>
      </c>
      <c r="H699" s="59">
        <v>1514763</v>
      </c>
      <c r="I699" s="59">
        <v>1514763</v>
      </c>
      <c r="J699" s="59">
        <v>0</v>
      </c>
      <c r="K699" s="59">
        <v>0</v>
      </c>
      <c r="L699" s="59">
        <v>0</v>
      </c>
      <c r="M699" s="59">
        <v>1494646</v>
      </c>
      <c r="N699" s="59">
        <v>1384193</v>
      </c>
      <c r="O699" s="59">
        <v>20117</v>
      </c>
      <c r="P699" s="84">
        <f t="shared" si="22"/>
        <v>0.9867193745820303</v>
      </c>
    </row>
    <row r="700" spans="1:16" ht="14.4" x14ac:dyDescent="0.2">
      <c r="A700" s="60" t="s">
        <v>379</v>
      </c>
      <c r="B700" s="60" t="s">
        <v>380</v>
      </c>
      <c r="C700" s="83" t="str">
        <f t="shared" si="21"/>
        <v>21375107 CENTRO CULTURAL E HISTÓRICO JOSÉ FIGUERE</v>
      </c>
      <c r="D700" s="60" t="s">
        <v>18</v>
      </c>
      <c r="E700" s="60" t="s">
        <v>61</v>
      </c>
      <c r="F700" s="60" t="s">
        <v>62</v>
      </c>
      <c r="G700" s="59">
        <v>37605321</v>
      </c>
      <c r="H700" s="59">
        <v>31018519</v>
      </c>
      <c r="I700" s="59">
        <v>31018519</v>
      </c>
      <c r="J700" s="59">
        <v>0</v>
      </c>
      <c r="K700" s="59">
        <v>0</v>
      </c>
      <c r="L700" s="59">
        <v>0</v>
      </c>
      <c r="M700" s="59">
        <v>23949654.050000001</v>
      </c>
      <c r="N700" s="59">
        <v>14106803.42</v>
      </c>
      <c r="O700" s="59">
        <v>7068864.9500000002</v>
      </c>
      <c r="P700" s="84">
        <f t="shared" si="22"/>
        <v>0.77210823798518557</v>
      </c>
    </row>
    <row r="701" spans="1:16" ht="14.4" x14ac:dyDescent="0.2">
      <c r="A701" s="60" t="s">
        <v>379</v>
      </c>
      <c r="B701" s="60" t="s">
        <v>380</v>
      </c>
      <c r="C701" s="83" t="str">
        <f t="shared" si="21"/>
        <v>21375107 CENTRO CULTURAL E HISTÓRICO JOSÉ FIGUERE</v>
      </c>
      <c r="D701" s="60" t="s">
        <v>18</v>
      </c>
      <c r="E701" s="60" t="s">
        <v>63</v>
      </c>
      <c r="F701" s="60" t="s">
        <v>64</v>
      </c>
      <c r="G701" s="59">
        <v>51877</v>
      </c>
      <c r="H701" s="59">
        <v>51877</v>
      </c>
      <c r="I701" s="59">
        <v>51877</v>
      </c>
      <c r="J701" s="59">
        <v>0</v>
      </c>
      <c r="K701" s="59">
        <v>0</v>
      </c>
      <c r="L701" s="59">
        <v>0</v>
      </c>
      <c r="M701" s="59">
        <v>0</v>
      </c>
      <c r="N701" s="59">
        <v>0</v>
      </c>
      <c r="O701" s="59">
        <v>51877</v>
      </c>
      <c r="P701" s="84">
        <f t="shared" si="22"/>
        <v>0</v>
      </c>
    </row>
    <row r="702" spans="1:16" ht="14.4" x14ac:dyDescent="0.2">
      <c r="A702" s="60" t="s">
        <v>379</v>
      </c>
      <c r="B702" s="60" t="s">
        <v>380</v>
      </c>
      <c r="C702" s="83" t="str">
        <f t="shared" si="21"/>
        <v>21375107 CENTRO CULTURAL E HISTÓRICO JOSÉ FIGUERE</v>
      </c>
      <c r="D702" s="60" t="s">
        <v>18</v>
      </c>
      <c r="E702" s="60" t="s">
        <v>283</v>
      </c>
      <c r="F702" s="60" t="s">
        <v>284</v>
      </c>
      <c r="G702" s="59">
        <v>51877</v>
      </c>
      <c r="H702" s="59">
        <v>51877</v>
      </c>
      <c r="I702" s="59">
        <v>51877</v>
      </c>
      <c r="J702" s="59">
        <v>0</v>
      </c>
      <c r="K702" s="59">
        <v>0</v>
      </c>
      <c r="L702" s="59">
        <v>0</v>
      </c>
      <c r="M702" s="59">
        <v>0</v>
      </c>
      <c r="N702" s="59">
        <v>0</v>
      </c>
      <c r="O702" s="59">
        <v>51877</v>
      </c>
      <c r="P702" s="84">
        <f t="shared" si="22"/>
        <v>0</v>
      </c>
    </row>
    <row r="703" spans="1:16" ht="14.4" x14ac:dyDescent="0.2">
      <c r="A703" s="60" t="s">
        <v>379</v>
      </c>
      <c r="B703" s="60" t="s">
        <v>380</v>
      </c>
      <c r="C703" s="83" t="str">
        <f t="shared" si="21"/>
        <v>21375107 CENTRO CULTURAL E HISTÓRICO JOSÉ FIGUERE</v>
      </c>
      <c r="D703" s="60" t="s">
        <v>18</v>
      </c>
      <c r="E703" s="60" t="s">
        <v>71</v>
      </c>
      <c r="F703" s="60" t="s">
        <v>72</v>
      </c>
      <c r="G703" s="59">
        <v>2730000</v>
      </c>
      <c r="H703" s="59">
        <v>3208120</v>
      </c>
      <c r="I703" s="59">
        <v>3208120</v>
      </c>
      <c r="J703" s="59">
        <v>0</v>
      </c>
      <c r="K703" s="59">
        <v>0</v>
      </c>
      <c r="L703" s="59">
        <v>0</v>
      </c>
      <c r="M703" s="59">
        <v>2455229.9500000002</v>
      </c>
      <c r="N703" s="59">
        <v>2455229.9500000002</v>
      </c>
      <c r="O703" s="59">
        <v>752890.05</v>
      </c>
      <c r="P703" s="84">
        <f t="shared" si="22"/>
        <v>0.76531736655736071</v>
      </c>
    </row>
    <row r="704" spans="1:16" ht="14.4" x14ac:dyDescent="0.2">
      <c r="A704" s="60" t="s">
        <v>379</v>
      </c>
      <c r="B704" s="60" t="s">
        <v>380</v>
      </c>
      <c r="C704" s="83" t="str">
        <f t="shared" si="21"/>
        <v>21375107 CENTRO CULTURAL E HISTÓRICO JOSÉ FIGUERE</v>
      </c>
      <c r="D704" s="60" t="s">
        <v>18</v>
      </c>
      <c r="E704" s="60" t="s">
        <v>73</v>
      </c>
      <c r="F704" s="60" t="s">
        <v>74</v>
      </c>
      <c r="G704" s="59">
        <v>720000</v>
      </c>
      <c r="H704" s="59">
        <v>1120000</v>
      </c>
      <c r="I704" s="59">
        <v>1120000</v>
      </c>
      <c r="J704" s="59">
        <v>0</v>
      </c>
      <c r="K704" s="59">
        <v>0</v>
      </c>
      <c r="L704" s="59">
        <v>0</v>
      </c>
      <c r="M704" s="59">
        <v>696287</v>
      </c>
      <c r="N704" s="59">
        <v>696287</v>
      </c>
      <c r="O704" s="59">
        <v>423713</v>
      </c>
      <c r="P704" s="84">
        <f t="shared" si="22"/>
        <v>0.6216848214285714</v>
      </c>
    </row>
    <row r="705" spans="1:16" ht="14.4" x14ac:dyDescent="0.2">
      <c r="A705" s="60" t="s">
        <v>379</v>
      </c>
      <c r="B705" s="60" t="s">
        <v>380</v>
      </c>
      <c r="C705" s="83" t="str">
        <f t="shared" si="21"/>
        <v>21375107 CENTRO CULTURAL E HISTÓRICO JOSÉ FIGUERE</v>
      </c>
      <c r="D705" s="60" t="s">
        <v>18</v>
      </c>
      <c r="E705" s="60" t="s">
        <v>75</v>
      </c>
      <c r="F705" s="60" t="s">
        <v>76</v>
      </c>
      <c r="G705" s="59">
        <v>960000</v>
      </c>
      <c r="H705" s="59">
        <v>1060000</v>
      </c>
      <c r="I705" s="59">
        <v>1060000</v>
      </c>
      <c r="J705" s="59">
        <v>0</v>
      </c>
      <c r="K705" s="59">
        <v>0</v>
      </c>
      <c r="L705" s="59">
        <v>0</v>
      </c>
      <c r="M705" s="59">
        <v>884900</v>
      </c>
      <c r="N705" s="59">
        <v>884900</v>
      </c>
      <c r="O705" s="59">
        <v>175100</v>
      </c>
      <c r="P705" s="84">
        <f t="shared" si="22"/>
        <v>0.83481132075471698</v>
      </c>
    </row>
    <row r="706" spans="1:16" ht="14.4" x14ac:dyDescent="0.2">
      <c r="A706" s="60" t="s">
        <v>379</v>
      </c>
      <c r="B706" s="60" t="s">
        <v>380</v>
      </c>
      <c r="C706" s="83" t="str">
        <f t="shared" si="21"/>
        <v>21375107 CENTRO CULTURAL E HISTÓRICO JOSÉ FIGUERE</v>
      </c>
      <c r="D706" s="60" t="s">
        <v>18</v>
      </c>
      <c r="E706" s="60" t="s">
        <v>79</v>
      </c>
      <c r="F706" s="60" t="s">
        <v>80</v>
      </c>
      <c r="G706" s="59">
        <v>720000</v>
      </c>
      <c r="H706" s="59">
        <v>720000</v>
      </c>
      <c r="I706" s="59">
        <v>720000</v>
      </c>
      <c r="J706" s="59">
        <v>0</v>
      </c>
      <c r="K706" s="59">
        <v>0</v>
      </c>
      <c r="L706" s="59">
        <v>0</v>
      </c>
      <c r="M706" s="59">
        <v>565923.64</v>
      </c>
      <c r="N706" s="59">
        <v>565923.64</v>
      </c>
      <c r="O706" s="59">
        <v>154076.35999999999</v>
      </c>
      <c r="P706" s="84">
        <f t="shared" si="22"/>
        <v>0.78600505555555555</v>
      </c>
    </row>
    <row r="707" spans="1:16" ht="14.4" x14ac:dyDescent="0.2">
      <c r="A707" s="60" t="s">
        <v>379</v>
      </c>
      <c r="B707" s="60" t="s">
        <v>380</v>
      </c>
      <c r="C707" s="83" t="str">
        <f t="shared" si="21"/>
        <v>21375107 CENTRO CULTURAL E HISTÓRICO JOSÉ FIGUERE</v>
      </c>
      <c r="D707" s="60" t="s">
        <v>18</v>
      </c>
      <c r="E707" s="60" t="s">
        <v>81</v>
      </c>
      <c r="F707" s="60" t="s">
        <v>82</v>
      </c>
      <c r="G707" s="59">
        <v>330000</v>
      </c>
      <c r="H707" s="59">
        <v>308120</v>
      </c>
      <c r="I707" s="59">
        <v>308120</v>
      </c>
      <c r="J707" s="59">
        <v>0</v>
      </c>
      <c r="K707" s="59">
        <v>0</v>
      </c>
      <c r="L707" s="59">
        <v>0</v>
      </c>
      <c r="M707" s="59">
        <v>308119.31</v>
      </c>
      <c r="N707" s="59">
        <v>308119.31</v>
      </c>
      <c r="O707" s="59">
        <v>0.69</v>
      </c>
      <c r="P707" s="84">
        <f t="shared" si="22"/>
        <v>0.99999776061274825</v>
      </c>
    </row>
    <row r="708" spans="1:16" ht="14.4" x14ac:dyDescent="0.2">
      <c r="A708" s="60" t="s">
        <v>379</v>
      </c>
      <c r="B708" s="60" t="s">
        <v>380</v>
      </c>
      <c r="C708" s="83" t="str">
        <f t="shared" si="21"/>
        <v>21375107 CENTRO CULTURAL E HISTÓRICO JOSÉ FIGUERE</v>
      </c>
      <c r="D708" s="60" t="s">
        <v>18</v>
      </c>
      <c r="E708" s="60" t="s">
        <v>83</v>
      </c>
      <c r="F708" s="60" t="s">
        <v>84</v>
      </c>
      <c r="G708" s="59">
        <v>3800000</v>
      </c>
      <c r="H708" s="59">
        <v>2000000</v>
      </c>
      <c r="I708" s="59">
        <v>2000000</v>
      </c>
      <c r="J708" s="59">
        <v>0</v>
      </c>
      <c r="K708" s="59">
        <v>0</v>
      </c>
      <c r="L708" s="59">
        <v>0</v>
      </c>
      <c r="M708" s="59">
        <v>1681199.54</v>
      </c>
      <c r="N708" s="59">
        <v>1681199.54</v>
      </c>
      <c r="O708" s="59">
        <v>318800.46000000002</v>
      </c>
      <c r="P708" s="84">
        <f t="shared" si="22"/>
        <v>0.84059976999999997</v>
      </c>
    </row>
    <row r="709" spans="1:16" ht="14.4" x14ac:dyDescent="0.2">
      <c r="A709" s="60" t="s">
        <v>379</v>
      </c>
      <c r="B709" s="60" t="s">
        <v>380</v>
      </c>
      <c r="C709" s="83" t="str">
        <f t="shared" si="21"/>
        <v>21375107 CENTRO CULTURAL E HISTÓRICO JOSÉ FIGUERE</v>
      </c>
      <c r="D709" s="60" t="s">
        <v>18</v>
      </c>
      <c r="E709" s="60" t="s">
        <v>85</v>
      </c>
      <c r="F709" s="60" t="s">
        <v>86</v>
      </c>
      <c r="G709" s="59">
        <v>200000</v>
      </c>
      <c r="H709" s="59">
        <v>200000</v>
      </c>
      <c r="I709" s="59">
        <v>200000</v>
      </c>
      <c r="J709" s="59">
        <v>0</v>
      </c>
      <c r="K709" s="59">
        <v>0</v>
      </c>
      <c r="L709" s="59">
        <v>0</v>
      </c>
      <c r="M709" s="59">
        <v>176178.3</v>
      </c>
      <c r="N709" s="59">
        <v>176178.3</v>
      </c>
      <c r="O709" s="59">
        <v>23821.7</v>
      </c>
      <c r="P709" s="84">
        <f t="shared" si="22"/>
        <v>0.88089149999999994</v>
      </c>
    </row>
    <row r="710" spans="1:16" ht="14.4" x14ac:dyDescent="0.2">
      <c r="A710" s="60" t="s">
        <v>379</v>
      </c>
      <c r="B710" s="60" t="s">
        <v>380</v>
      </c>
      <c r="C710" s="83" t="str">
        <f t="shared" si="21"/>
        <v>21375107 CENTRO CULTURAL E HISTÓRICO JOSÉ FIGUERE</v>
      </c>
      <c r="D710" s="60" t="s">
        <v>18</v>
      </c>
      <c r="E710" s="60" t="s">
        <v>87</v>
      </c>
      <c r="F710" s="60" t="s">
        <v>88</v>
      </c>
      <c r="G710" s="59">
        <v>1000000</v>
      </c>
      <c r="H710" s="59">
        <v>900000</v>
      </c>
      <c r="I710" s="59">
        <v>900000</v>
      </c>
      <c r="J710" s="59">
        <v>0</v>
      </c>
      <c r="K710" s="59">
        <v>0</v>
      </c>
      <c r="L710" s="59">
        <v>0</v>
      </c>
      <c r="M710" s="59">
        <v>606030.75</v>
      </c>
      <c r="N710" s="59">
        <v>606030.75</v>
      </c>
      <c r="O710" s="59">
        <v>293969.25</v>
      </c>
      <c r="P710" s="84">
        <f t="shared" si="22"/>
        <v>0.67336750000000001</v>
      </c>
    </row>
    <row r="711" spans="1:16" ht="14.4" x14ac:dyDescent="0.2">
      <c r="A711" s="60" t="s">
        <v>379</v>
      </c>
      <c r="B711" s="60" t="s">
        <v>380</v>
      </c>
      <c r="C711" s="83" t="str">
        <f t="shared" ref="C711:C774" si="23">+CONCATENATE(A711," ",B711)</f>
        <v>21375107 CENTRO CULTURAL E HISTÓRICO JOSÉ FIGUERE</v>
      </c>
      <c r="D711" s="60" t="s">
        <v>18</v>
      </c>
      <c r="E711" s="60" t="s">
        <v>89</v>
      </c>
      <c r="F711" s="60" t="s">
        <v>90</v>
      </c>
      <c r="G711" s="59">
        <v>2500000</v>
      </c>
      <c r="H711" s="59">
        <v>900000</v>
      </c>
      <c r="I711" s="59">
        <v>900000</v>
      </c>
      <c r="J711" s="59">
        <v>0</v>
      </c>
      <c r="K711" s="59">
        <v>0</v>
      </c>
      <c r="L711" s="59">
        <v>0</v>
      </c>
      <c r="M711" s="59">
        <v>898990.49</v>
      </c>
      <c r="N711" s="59">
        <v>898990.49</v>
      </c>
      <c r="O711" s="59">
        <v>1009.51</v>
      </c>
      <c r="P711" s="84">
        <f t="shared" ref="P711:P774" si="24">+IFERROR(M711/H711,0)</f>
        <v>0.99887832222222217</v>
      </c>
    </row>
    <row r="712" spans="1:16" ht="14.4" x14ac:dyDescent="0.2">
      <c r="A712" s="60" t="s">
        <v>379</v>
      </c>
      <c r="B712" s="60" t="s">
        <v>380</v>
      </c>
      <c r="C712" s="83" t="str">
        <f t="shared" si="23"/>
        <v>21375107 CENTRO CULTURAL E HISTÓRICO JOSÉ FIGUERE</v>
      </c>
      <c r="D712" s="60" t="s">
        <v>18</v>
      </c>
      <c r="E712" s="60" t="s">
        <v>91</v>
      </c>
      <c r="F712" s="60" t="s">
        <v>92</v>
      </c>
      <c r="G712" s="59">
        <v>100000</v>
      </c>
      <c r="H712" s="59">
        <v>0</v>
      </c>
      <c r="I712" s="59">
        <v>0</v>
      </c>
      <c r="J712" s="59">
        <v>0</v>
      </c>
      <c r="K712" s="59">
        <v>0</v>
      </c>
      <c r="L712" s="59">
        <v>0</v>
      </c>
      <c r="M712" s="59">
        <v>0</v>
      </c>
      <c r="N712" s="59">
        <v>0</v>
      </c>
      <c r="O712" s="59">
        <v>0</v>
      </c>
      <c r="P712" s="84">
        <f t="shared" si="24"/>
        <v>0</v>
      </c>
    </row>
    <row r="713" spans="1:16" ht="14.4" x14ac:dyDescent="0.2">
      <c r="A713" s="60" t="s">
        <v>379</v>
      </c>
      <c r="B713" s="60" t="s">
        <v>380</v>
      </c>
      <c r="C713" s="83" t="str">
        <f t="shared" si="23"/>
        <v>21375107 CENTRO CULTURAL E HISTÓRICO JOSÉ FIGUERE</v>
      </c>
      <c r="D713" s="60" t="s">
        <v>18</v>
      </c>
      <c r="E713" s="60" t="s">
        <v>93</v>
      </c>
      <c r="F713" s="60" t="s">
        <v>94</v>
      </c>
      <c r="G713" s="59">
        <v>7500000</v>
      </c>
      <c r="H713" s="59">
        <v>7500000</v>
      </c>
      <c r="I713" s="59">
        <v>7500000</v>
      </c>
      <c r="J713" s="59">
        <v>0</v>
      </c>
      <c r="K713" s="59">
        <v>0</v>
      </c>
      <c r="L713" s="59">
        <v>0</v>
      </c>
      <c r="M713" s="59">
        <v>6143246.7300000004</v>
      </c>
      <c r="N713" s="59">
        <v>5639168.0999999996</v>
      </c>
      <c r="O713" s="59">
        <v>1356753.27</v>
      </c>
      <c r="P713" s="84">
        <f t="shared" si="24"/>
        <v>0.81909956400000006</v>
      </c>
    </row>
    <row r="714" spans="1:16" ht="14.4" x14ac:dyDescent="0.2">
      <c r="A714" s="60" t="s">
        <v>379</v>
      </c>
      <c r="B714" s="60" t="s">
        <v>380</v>
      </c>
      <c r="C714" s="83" t="str">
        <f t="shared" si="23"/>
        <v>21375107 CENTRO CULTURAL E HISTÓRICO JOSÉ FIGUERE</v>
      </c>
      <c r="D714" s="60" t="s">
        <v>18</v>
      </c>
      <c r="E714" s="60" t="s">
        <v>99</v>
      </c>
      <c r="F714" s="60" t="s">
        <v>100</v>
      </c>
      <c r="G714" s="59">
        <v>7000000</v>
      </c>
      <c r="H714" s="59">
        <v>7000000</v>
      </c>
      <c r="I714" s="59">
        <v>7000000</v>
      </c>
      <c r="J714" s="59">
        <v>0</v>
      </c>
      <c r="K714" s="59">
        <v>0</v>
      </c>
      <c r="L714" s="59">
        <v>0</v>
      </c>
      <c r="M714" s="59">
        <v>5916144.5300000003</v>
      </c>
      <c r="N714" s="59">
        <v>5412065.9000000004</v>
      </c>
      <c r="O714" s="59">
        <v>1083855.47</v>
      </c>
      <c r="P714" s="84">
        <f t="shared" si="24"/>
        <v>0.8451635042857143</v>
      </c>
    </row>
    <row r="715" spans="1:16" ht="14.4" x14ac:dyDescent="0.2">
      <c r="A715" s="60" t="s">
        <v>379</v>
      </c>
      <c r="B715" s="60" t="s">
        <v>380</v>
      </c>
      <c r="C715" s="83" t="str">
        <f t="shared" si="23"/>
        <v>21375107 CENTRO CULTURAL E HISTÓRICO JOSÉ FIGUERE</v>
      </c>
      <c r="D715" s="60" t="s">
        <v>18</v>
      </c>
      <c r="E715" s="60" t="s">
        <v>101</v>
      </c>
      <c r="F715" s="60" t="s">
        <v>102</v>
      </c>
      <c r="G715" s="59">
        <v>500000</v>
      </c>
      <c r="H715" s="59">
        <v>500000</v>
      </c>
      <c r="I715" s="59">
        <v>500000</v>
      </c>
      <c r="J715" s="59">
        <v>0</v>
      </c>
      <c r="K715" s="59">
        <v>0</v>
      </c>
      <c r="L715" s="59">
        <v>0</v>
      </c>
      <c r="M715" s="59">
        <v>227102.2</v>
      </c>
      <c r="N715" s="59">
        <v>227102.2</v>
      </c>
      <c r="O715" s="59">
        <v>272897.8</v>
      </c>
      <c r="P715" s="84">
        <f t="shared" si="24"/>
        <v>0.45420440000000001</v>
      </c>
    </row>
    <row r="716" spans="1:16" ht="14.4" x14ac:dyDescent="0.2">
      <c r="A716" s="60" t="s">
        <v>379</v>
      </c>
      <c r="B716" s="60" t="s">
        <v>380</v>
      </c>
      <c r="C716" s="83" t="str">
        <f t="shared" si="23"/>
        <v>21375107 CENTRO CULTURAL E HISTÓRICO JOSÉ FIGUERE</v>
      </c>
      <c r="D716" s="60" t="s">
        <v>18</v>
      </c>
      <c r="E716" s="60" t="s">
        <v>103</v>
      </c>
      <c r="F716" s="60" t="s">
        <v>104</v>
      </c>
      <c r="G716" s="59">
        <v>595300</v>
      </c>
      <c r="H716" s="59">
        <v>695300</v>
      </c>
      <c r="I716" s="59">
        <v>695300</v>
      </c>
      <c r="J716" s="59">
        <v>0</v>
      </c>
      <c r="K716" s="59">
        <v>0</v>
      </c>
      <c r="L716" s="59">
        <v>0</v>
      </c>
      <c r="M716" s="59">
        <v>627636</v>
      </c>
      <c r="N716" s="59">
        <v>627636</v>
      </c>
      <c r="O716" s="59">
        <v>67664</v>
      </c>
      <c r="P716" s="84">
        <f t="shared" si="24"/>
        <v>0.90268373364015531</v>
      </c>
    </row>
    <row r="717" spans="1:16" ht="14.4" x14ac:dyDescent="0.2">
      <c r="A717" s="60" t="s">
        <v>379</v>
      </c>
      <c r="B717" s="60" t="s">
        <v>380</v>
      </c>
      <c r="C717" s="83" t="str">
        <f t="shared" si="23"/>
        <v>21375107 CENTRO CULTURAL E HISTÓRICO JOSÉ FIGUERE</v>
      </c>
      <c r="D717" s="60" t="s">
        <v>18</v>
      </c>
      <c r="E717" s="60" t="s">
        <v>105</v>
      </c>
      <c r="F717" s="60" t="s">
        <v>106</v>
      </c>
      <c r="G717" s="59">
        <v>100886</v>
      </c>
      <c r="H717" s="59">
        <v>100886</v>
      </c>
      <c r="I717" s="59">
        <v>100886</v>
      </c>
      <c r="J717" s="59">
        <v>0</v>
      </c>
      <c r="K717" s="59">
        <v>0</v>
      </c>
      <c r="L717" s="59">
        <v>0</v>
      </c>
      <c r="M717" s="59">
        <v>89336</v>
      </c>
      <c r="N717" s="59">
        <v>89336</v>
      </c>
      <c r="O717" s="59">
        <v>11550</v>
      </c>
      <c r="P717" s="84">
        <f t="shared" si="24"/>
        <v>0.8855143429217136</v>
      </c>
    </row>
    <row r="718" spans="1:16" ht="14.4" x14ac:dyDescent="0.2">
      <c r="A718" s="60" t="s">
        <v>379</v>
      </c>
      <c r="B718" s="60" t="s">
        <v>380</v>
      </c>
      <c r="C718" s="83" t="str">
        <f t="shared" si="23"/>
        <v>21375107 CENTRO CULTURAL E HISTÓRICO JOSÉ FIGUERE</v>
      </c>
      <c r="D718" s="60" t="s">
        <v>18</v>
      </c>
      <c r="E718" s="60" t="s">
        <v>107</v>
      </c>
      <c r="F718" s="60" t="s">
        <v>108</v>
      </c>
      <c r="G718" s="59">
        <v>494414</v>
      </c>
      <c r="H718" s="59">
        <v>594414</v>
      </c>
      <c r="I718" s="59">
        <v>594414</v>
      </c>
      <c r="J718" s="59">
        <v>0</v>
      </c>
      <c r="K718" s="59">
        <v>0</v>
      </c>
      <c r="L718" s="59">
        <v>0</v>
      </c>
      <c r="M718" s="59">
        <v>538300</v>
      </c>
      <c r="N718" s="59">
        <v>538300</v>
      </c>
      <c r="O718" s="59">
        <v>56114</v>
      </c>
      <c r="P718" s="84">
        <f t="shared" si="24"/>
        <v>0.90559778201724728</v>
      </c>
    </row>
    <row r="719" spans="1:16" ht="14.4" x14ac:dyDescent="0.2">
      <c r="A719" s="60" t="s">
        <v>379</v>
      </c>
      <c r="B719" s="60" t="s">
        <v>380</v>
      </c>
      <c r="C719" s="83" t="str">
        <f t="shared" si="23"/>
        <v>21375107 CENTRO CULTURAL E HISTÓRICO JOSÉ FIGUERE</v>
      </c>
      <c r="D719" s="60" t="s">
        <v>18</v>
      </c>
      <c r="E719" s="60" t="s">
        <v>109</v>
      </c>
      <c r="F719" s="60" t="s">
        <v>110</v>
      </c>
      <c r="G719" s="59">
        <v>3000000</v>
      </c>
      <c r="H719" s="59">
        <v>3000000</v>
      </c>
      <c r="I719" s="59">
        <v>3000000</v>
      </c>
      <c r="J719" s="59">
        <v>0</v>
      </c>
      <c r="K719" s="59">
        <v>0</v>
      </c>
      <c r="L719" s="59">
        <v>0</v>
      </c>
      <c r="M719" s="59">
        <v>2441010</v>
      </c>
      <c r="N719" s="59">
        <v>2441010</v>
      </c>
      <c r="O719" s="59">
        <v>558990</v>
      </c>
      <c r="P719" s="84">
        <f t="shared" si="24"/>
        <v>0.81367</v>
      </c>
    </row>
    <row r="720" spans="1:16" ht="14.4" x14ac:dyDescent="0.2">
      <c r="A720" s="60" t="s">
        <v>379</v>
      </c>
      <c r="B720" s="60" t="s">
        <v>380</v>
      </c>
      <c r="C720" s="83" t="str">
        <f t="shared" si="23"/>
        <v>21375107 CENTRO CULTURAL E HISTÓRICO JOSÉ FIGUERE</v>
      </c>
      <c r="D720" s="60" t="s">
        <v>18</v>
      </c>
      <c r="E720" s="60" t="s">
        <v>111</v>
      </c>
      <c r="F720" s="60" t="s">
        <v>112</v>
      </c>
      <c r="G720" s="59">
        <v>3000000</v>
      </c>
      <c r="H720" s="59">
        <v>3000000</v>
      </c>
      <c r="I720" s="59">
        <v>3000000</v>
      </c>
      <c r="J720" s="59">
        <v>0</v>
      </c>
      <c r="K720" s="59">
        <v>0</v>
      </c>
      <c r="L720" s="59">
        <v>0</v>
      </c>
      <c r="M720" s="59">
        <v>2441010</v>
      </c>
      <c r="N720" s="59">
        <v>2441010</v>
      </c>
      <c r="O720" s="59">
        <v>558990</v>
      </c>
      <c r="P720" s="84">
        <f t="shared" si="24"/>
        <v>0.81367</v>
      </c>
    </row>
    <row r="721" spans="1:16" ht="14.4" x14ac:dyDescent="0.2">
      <c r="A721" s="60" t="s">
        <v>379</v>
      </c>
      <c r="B721" s="60" t="s">
        <v>380</v>
      </c>
      <c r="C721" s="83" t="str">
        <f t="shared" si="23"/>
        <v>21375107 CENTRO CULTURAL E HISTÓRICO JOSÉ FIGUERE</v>
      </c>
      <c r="D721" s="60" t="s">
        <v>18</v>
      </c>
      <c r="E721" s="60" t="s">
        <v>121</v>
      </c>
      <c r="F721" s="60" t="s">
        <v>122</v>
      </c>
      <c r="G721" s="59">
        <v>18928144</v>
      </c>
      <c r="H721" s="59">
        <v>14063222</v>
      </c>
      <c r="I721" s="59">
        <v>14063222</v>
      </c>
      <c r="J721" s="59">
        <v>0</v>
      </c>
      <c r="K721" s="59">
        <v>0</v>
      </c>
      <c r="L721" s="59">
        <v>0</v>
      </c>
      <c r="M721" s="59">
        <v>10433740.83</v>
      </c>
      <c r="N721" s="59">
        <v>1094968.83</v>
      </c>
      <c r="O721" s="59">
        <v>3629481.17</v>
      </c>
      <c r="P721" s="84">
        <f t="shared" si="24"/>
        <v>0.74191681180884439</v>
      </c>
    </row>
    <row r="722" spans="1:16" ht="14.4" x14ac:dyDescent="0.2">
      <c r="A722" s="60" t="s">
        <v>379</v>
      </c>
      <c r="B722" s="60" t="s">
        <v>380</v>
      </c>
      <c r="C722" s="83" t="str">
        <f t="shared" si="23"/>
        <v>21375107 CENTRO CULTURAL E HISTÓRICO JOSÉ FIGUERE</v>
      </c>
      <c r="D722" s="60" t="s">
        <v>18</v>
      </c>
      <c r="E722" s="60" t="s">
        <v>123</v>
      </c>
      <c r="F722" s="60" t="s">
        <v>124</v>
      </c>
      <c r="G722" s="59">
        <v>15728144</v>
      </c>
      <c r="H722" s="59">
        <v>10863222</v>
      </c>
      <c r="I722" s="59">
        <v>10863222</v>
      </c>
      <c r="J722" s="59">
        <v>0</v>
      </c>
      <c r="K722" s="59">
        <v>0</v>
      </c>
      <c r="L722" s="59">
        <v>0</v>
      </c>
      <c r="M722" s="59">
        <v>9694722</v>
      </c>
      <c r="N722" s="59">
        <v>355950</v>
      </c>
      <c r="O722" s="59">
        <v>1168500</v>
      </c>
      <c r="P722" s="84">
        <f t="shared" si="24"/>
        <v>0.89243522778048723</v>
      </c>
    </row>
    <row r="723" spans="1:16" ht="14.4" x14ac:dyDescent="0.2">
      <c r="A723" s="60" t="s">
        <v>379</v>
      </c>
      <c r="B723" s="60" t="s">
        <v>380</v>
      </c>
      <c r="C723" s="83" t="str">
        <f t="shared" si="23"/>
        <v>21375107 CENTRO CULTURAL E HISTÓRICO JOSÉ FIGUERE</v>
      </c>
      <c r="D723" s="60" t="s">
        <v>18</v>
      </c>
      <c r="E723" s="60" t="s">
        <v>129</v>
      </c>
      <c r="F723" s="60" t="s">
        <v>130</v>
      </c>
      <c r="G723" s="59">
        <v>500000</v>
      </c>
      <c r="H723" s="59">
        <v>500000</v>
      </c>
      <c r="I723" s="59">
        <v>500000</v>
      </c>
      <c r="J723" s="59">
        <v>0</v>
      </c>
      <c r="K723" s="59">
        <v>0</v>
      </c>
      <c r="L723" s="59">
        <v>0</v>
      </c>
      <c r="M723" s="59">
        <v>5800.01</v>
      </c>
      <c r="N723" s="59">
        <v>5800.01</v>
      </c>
      <c r="O723" s="59">
        <v>494199.99</v>
      </c>
      <c r="P723" s="84">
        <f t="shared" si="24"/>
        <v>1.1600020000000001E-2</v>
      </c>
    </row>
    <row r="724" spans="1:16" ht="14.4" x14ac:dyDescent="0.2">
      <c r="A724" s="60" t="s">
        <v>379</v>
      </c>
      <c r="B724" s="60" t="s">
        <v>380</v>
      </c>
      <c r="C724" s="83" t="str">
        <f t="shared" si="23"/>
        <v>21375107 CENTRO CULTURAL E HISTÓRICO JOSÉ FIGUERE</v>
      </c>
      <c r="D724" s="60" t="s">
        <v>18</v>
      </c>
      <c r="E724" s="60" t="s">
        <v>131</v>
      </c>
      <c r="F724" s="60" t="s">
        <v>132</v>
      </c>
      <c r="G724" s="59">
        <v>200000</v>
      </c>
      <c r="H724" s="59">
        <v>200000</v>
      </c>
      <c r="I724" s="59">
        <v>200000</v>
      </c>
      <c r="J724" s="59">
        <v>0</v>
      </c>
      <c r="K724" s="59">
        <v>0</v>
      </c>
      <c r="L724" s="59">
        <v>0</v>
      </c>
      <c r="M724" s="59">
        <v>0</v>
      </c>
      <c r="N724" s="59">
        <v>0</v>
      </c>
      <c r="O724" s="59">
        <v>200000</v>
      </c>
      <c r="P724" s="84">
        <f t="shared" si="24"/>
        <v>0</v>
      </c>
    </row>
    <row r="725" spans="1:16" ht="14.4" x14ac:dyDescent="0.2">
      <c r="A725" s="60" t="s">
        <v>379</v>
      </c>
      <c r="B725" s="60" t="s">
        <v>380</v>
      </c>
      <c r="C725" s="83" t="str">
        <f t="shared" si="23"/>
        <v>21375107 CENTRO CULTURAL E HISTÓRICO JOSÉ FIGUERE</v>
      </c>
      <c r="D725" s="60" t="s">
        <v>18</v>
      </c>
      <c r="E725" s="60" t="s">
        <v>133</v>
      </c>
      <c r="F725" s="60" t="s">
        <v>134</v>
      </c>
      <c r="G725" s="59">
        <v>1000000</v>
      </c>
      <c r="H725" s="59">
        <v>1000000</v>
      </c>
      <c r="I725" s="59">
        <v>1000000</v>
      </c>
      <c r="J725" s="59">
        <v>0</v>
      </c>
      <c r="K725" s="59">
        <v>0</v>
      </c>
      <c r="L725" s="59">
        <v>0</v>
      </c>
      <c r="M725" s="59">
        <v>427397.64</v>
      </c>
      <c r="N725" s="59">
        <v>427397.64</v>
      </c>
      <c r="O725" s="59">
        <v>572602.36</v>
      </c>
      <c r="P725" s="84">
        <f t="shared" si="24"/>
        <v>0.42739764000000002</v>
      </c>
    </row>
    <row r="726" spans="1:16" ht="14.4" x14ac:dyDescent="0.2">
      <c r="A726" s="60" t="s">
        <v>379</v>
      </c>
      <c r="B726" s="60" t="s">
        <v>380</v>
      </c>
      <c r="C726" s="83" t="str">
        <f t="shared" si="23"/>
        <v>21375107 CENTRO CULTURAL E HISTÓRICO JOSÉ FIGUERE</v>
      </c>
      <c r="D726" s="60" t="s">
        <v>18</v>
      </c>
      <c r="E726" s="60" t="s">
        <v>135</v>
      </c>
      <c r="F726" s="60" t="s">
        <v>136</v>
      </c>
      <c r="G726" s="59">
        <v>1000000</v>
      </c>
      <c r="H726" s="59">
        <v>1000000</v>
      </c>
      <c r="I726" s="59">
        <v>1000000</v>
      </c>
      <c r="J726" s="59">
        <v>0</v>
      </c>
      <c r="K726" s="59">
        <v>0</v>
      </c>
      <c r="L726" s="59">
        <v>0</v>
      </c>
      <c r="M726" s="59">
        <v>0</v>
      </c>
      <c r="N726" s="59">
        <v>0</v>
      </c>
      <c r="O726" s="59">
        <v>1000000</v>
      </c>
      <c r="P726" s="84">
        <f t="shared" si="24"/>
        <v>0</v>
      </c>
    </row>
    <row r="727" spans="1:16" ht="14.4" x14ac:dyDescent="0.2">
      <c r="A727" s="60" t="s">
        <v>379</v>
      </c>
      <c r="B727" s="60" t="s">
        <v>380</v>
      </c>
      <c r="C727" s="83" t="str">
        <f t="shared" si="23"/>
        <v>21375107 CENTRO CULTURAL E HISTÓRICO JOSÉ FIGUERE</v>
      </c>
      <c r="D727" s="60" t="s">
        <v>18</v>
      </c>
      <c r="E727" s="60" t="s">
        <v>137</v>
      </c>
      <c r="F727" s="60" t="s">
        <v>138</v>
      </c>
      <c r="G727" s="59">
        <v>500000</v>
      </c>
      <c r="H727" s="59">
        <v>500000</v>
      </c>
      <c r="I727" s="59">
        <v>500000</v>
      </c>
      <c r="J727" s="59">
        <v>0</v>
      </c>
      <c r="K727" s="59">
        <v>0</v>
      </c>
      <c r="L727" s="59">
        <v>0</v>
      </c>
      <c r="M727" s="59">
        <v>305821.18</v>
      </c>
      <c r="N727" s="59">
        <v>305821.18</v>
      </c>
      <c r="O727" s="59">
        <v>194178.82</v>
      </c>
      <c r="P727" s="84">
        <f t="shared" si="24"/>
        <v>0.61164235999999994</v>
      </c>
    </row>
    <row r="728" spans="1:16" ht="14.4" x14ac:dyDescent="0.2">
      <c r="A728" s="60" t="s">
        <v>379</v>
      </c>
      <c r="B728" s="60" t="s">
        <v>380</v>
      </c>
      <c r="C728" s="83" t="str">
        <f t="shared" si="23"/>
        <v>21375107 CENTRO CULTURAL E HISTÓRICO JOSÉ FIGUERE</v>
      </c>
      <c r="D728" s="60" t="s">
        <v>18</v>
      </c>
      <c r="E728" s="60" t="s">
        <v>139</v>
      </c>
      <c r="F728" s="60" t="s">
        <v>140</v>
      </c>
      <c r="G728" s="59">
        <v>1000000</v>
      </c>
      <c r="H728" s="59">
        <v>500000</v>
      </c>
      <c r="I728" s="59">
        <v>500000</v>
      </c>
      <c r="J728" s="59">
        <v>0</v>
      </c>
      <c r="K728" s="59">
        <v>0</v>
      </c>
      <c r="L728" s="59">
        <v>0</v>
      </c>
      <c r="M728" s="59">
        <v>167591</v>
      </c>
      <c r="N728" s="59">
        <v>167591</v>
      </c>
      <c r="O728" s="59">
        <v>332409</v>
      </c>
      <c r="P728" s="84">
        <f t="shared" si="24"/>
        <v>0.33518199999999998</v>
      </c>
    </row>
    <row r="729" spans="1:16" ht="14.4" x14ac:dyDescent="0.2">
      <c r="A729" s="60" t="s">
        <v>379</v>
      </c>
      <c r="B729" s="60" t="s">
        <v>380</v>
      </c>
      <c r="C729" s="83" t="str">
        <f t="shared" si="23"/>
        <v>21375107 CENTRO CULTURAL E HISTÓRICO JOSÉ FIGUERE</v>
      </c>
      <c r="D729" s="60" t="s">
        <v>18</v>
      </c>
      <c r="E729" s="60" t="s">
        <v>143</v>
      </c>
      <c r="F729" s="60" t="s">
        <v>144</v>
      </c>
      <c r="G729" s="59">
        <v>1000000</v>
      </c>
      <c r="H729" s="59">
        <v>500000</v>
      </c>
      <c r="I729" s="59">
        <v>500000</v>
      </c>
      <c r="J729" s="59">
        <v>0</v>
      </c>
      <c r="K729" s="59">
        <v>0</v>
      </c>
      <c r="L729" s="59">
        <v>0</v>
      </c>
      <c r="M729" s="59">
        <v>167591</v>
      </c>
      <c r="N729" s="59">
        <v>167591</v>
      </c>
      <c r="O729" s="59">
        <v>332409</v>
      </c>
      <c r="P729" s="84">
        <f t="shared" si="24"/>
        <v>0.33518199999999998</v>
      </c>
    </row>
    <row r="730" spans="1:16" ht="14.4" x14ac:dyDescent="0.2">
      <c r="A730" s="60" t="s">
        <v>379</v>
      </c>
      <c r="B730" s="60" t="s">
        <v>380</v>
      </c>
      <c r="C730" s="83" t="str">
        <f t="shared" si="23"/>
        <v>21375107 CENTRO CULTURAL E HISTÓRICO JOSÉ FIGUERE</v>
      </c>
      <c r="D730" s="60" t="s">
        <v>18</v>
      </c>
      <c r="E730" s="60" t="s">
        <v>151</v>
      </c>
      <c r="F730" s="60" t="s">
        <v>152</v>
      </c>
      <c r="G730" s="59">
        <v>6171856</v>
      </c>
      <c r="H730" s="59">
        <v>5471856</v>
      </c>
      <c r="I730" s="59">
        <v>5471856</v>
      </c>
      <c r="J730" s="59">
        <v>0</v>
      </c>
      <c r="K730" s="59">
        <v>0</v>
      </c>
      <c r="L730" s="59">
        <v>0</v>
      </c>
      <c r="M730" s="59">
        <v>3696800.21</v>
      </c>
      <c r="N730" s="59">
        <v>3696800.21</v>
      </c>
      <c r="O730" s="59">
        <v>1775055.79</v>
      </c>
      <c r="P730" s="84">
        <f t="shared" si="24"/>
        <v>0.67560261271495448</v>
      </c>
    </row>
    <row r="731" spans="1:16" ht="14.4" x14ac:dyDescent="0.2">
      <c r="A731" s="60" t="s">
        <v>379</v>
      </c>
      <c r="B731" s="60" t="s">
        <v>380</v>
      </c>
      <c r="C731" s="83" t="str">
        <f t="shared" si="23"/>
        <v>21375107 CENTRO CULTURAL E HISTÓRICO JOSÉ FIGUERE</v>
      </c>
      <c r="D731" s="60" t="s">
        <v>18</v>
      </c>
      <c r="E731" s="60" t="s">
        <v>153</v>
      </c>
      <c r="F731" s="60" t="s">
        <v>154</v>
      </c>
      <c r="G731" s="59">
        <v>2271856</v>
      </c>
      <c r="H731" s="59">
        <v>2171856</v>
      </c>
      <c r="I731" s="59">
        <v>2171856</v>
      </c>
      <c r="J731" s="59">
        <v>0</v>
      </c>
      <c r="K731" s="59">
        <v>0</v>
      </c>
      <c r="L731" s="59">
        <v>0</v>
      </c>
      <c r="M731" s="59">
        <v>1981955.43</v>
      </c>
      <c r="N731" s="59">
        <v>1981955.43</v>
      </c>
      <c r="O731" s="59">
        <v>189900.57</v>
      </c>
      <c r="P731" s="84">
        <f t="shared" si="24"/>
        <v>0.91256300141445834</v>
      </c>
    </row>
    <row r="732" spans="1:16" ht="14.4" x14ac:dyDescent="0.2">
      <c r="A732" s="60" t="s">
        <v>379</v>
      </c>
      <c r="B732" s="60" t="s">
        <v>380</v>
      </c>
      <c r="C732" s="83" t="str">
        <f t="shared" si="23"/>
        <v>21375107 CENTRO CULTURAL E HISTÓRICO JOSÉ FIGUERE</v>
      </c>
      <c r="D732" s="60" t="s">
        <v>18</v>
      </c>
      <c r="E732" s="60" t="s">
        <v>155</v>
      </c>
      <c r="F732" s="60" t="s">
        <v>156</v>
      </c>
      <c r="G732" s="59">
        <v>1271856</v>
      </c>
      <c r="H732" s="59">
        <v>1271856</v>
      </c>
      <c r="I732" s="59">
        <v>1271856</v>
      </c>
      <c r="J732" s="59">
        <v>0</v>
      </c>
      <c r="K732" s="59">
        <v>0</v>
      </c>
      <c r="L732" s="59">
        <v>0</v>
      </c>
      <c r="M732" s="59">
        <v>1137440</v>
      </c>
      <c r="N732" s="59">
        <v>1137440</v>
      </c>
      <c r="O732" s="59">
        <v>134416</v>
      </c>
      <c r="P732" s="84">
        <f t="shared" si="24"/>
        <v>0.89431507969455659</v>
      </c>
    </row>
    <row r="733" spans="1:16" ht="14.4" x14ac:dyDescent="0.2">
      <c r="A733" s="60" t="s">
        <v>379</v>
      </c>
      <c r="B733" s="60" t="s">
        <v>380</v>
      </c>
      <c r="C733" s="83" t="str">
        <f t="shared" si="23"/>
        <v>21375107 CENTRO CULTURAL E HISTÓRICO JOSÉ FIGUERE</v>
      </c>
      <c r="D733" s="60" t="s">
        <v>18</v>
      </c>
      <c r="E733" s="60" t="s">
        <v>159</v>
      </c>
      <c r="F733" s="60" t="s">
        <v>160</v>
      </c>
      <c r="G733" s="59">
        <v>1000000</v>
      </c>
      <c r="H733" s="59">
        <v>900000</v>
      </c>
      <c r="I733" s="59">
        <v>900000</v>
      </c>
      <c r="J733" s="59">
        <v>0</v>
      </c>
      <c r="K733" s="59">
        <v>0</v>
      </c>
      <c r="L733" s="59">
        <v>0</v>
      </c>
      <c r="M733" s="59">
        <v>844515.43</v>
      </c>
      <c r="N733" s="59">
        <v>844515.43</v>
      </c>
      <c r="O733" s="59">
        <v>55484.57</v>
      </c>
      <c r="P733" s="84">
        <f t="shared" si="24"/>
        <v>0.9383504777777778</v>
      </c>
    </row>
    <row r="734" spans="1:16" ht="14.4" x14ac:dyDescent="0.2">
      <c r="A734" s="60" t="s">
        <v>379</v>
      </c>
      <c r="B734" s="60" t="s">
        <v>380</v>
      </c>
      <c r="C734" s="83" t="str">
        <f t="shared" si="23"/>
        <v>21375107 CENTRO CULTURAL E HISTÓRICO JOSÉ FIGUERE</v>
      </c>
      <c r="D734" s="60" t="s">
        <v>18</v>
      </c>
      <c r="E734" s="60" t="s">
        <v>163</v>
      </c>
      <c r="F734" s="60" t="s">
        <v>164</v>
      </c>
      <c r="G734" s="59">
        <v>300000</v>
      </c>
      <c r="H734" s="59">
        <v>300000</v>
      </c>
      <c r="I734" s="59">
        <v>300000</v>
      </c>
      <c r="J734" s="59">
        <v>0</v>
      </c>
      <c r="K734" s="59">
        <v>0</v>
      </c>
      <c r="L734" s="59">
        <v>0</v>
      </c>
      <c r="M734" s="59">
        <v>212477</v>
      </c>
      <c r="N734" s="59">
        <v>212477</v>
      </c>
      <c r="O734" s="59">
        <v>87523</v>
      </c>
      <c r="P734" s="84">
        <f t="shared" si="24"/>
        <v>0.70825666666666665</v>
      </c>
    </row>
    <row r="735" spans="1:16" ht="14.4" x14ac:dyDescent="0.2">
      <c r="A735" s="60" t="s">
        <v>379</v>
      </c>
      <c r="B735" s="60" t="s">
        <v>380</v>
      </c>
      <c r="C735" s="83" t="str">
        <f t="shared" si="23"/>
        <v>21375107 CENTRO CULTURAL E HISTÓRICO JOSÉ FIGUERE</v>
      </c>
      <c r="D735" s="60" t="s">
        <v>18</v>
      </c>
      <c r="E735" s="60" t="s">
        <v>167</v>
      </c>
      <c r="F735" s="60" t="s">
        <v>168</v>
      </c>
      <c r="G735" s="59">
        <v>300000</v>
      </c>
      <c r="H735" s="59">
        <v>300000</v>
      </c>
      <c r="I735" s="59">
        <v>300000</v>
      </c>
      <c r="J735" s="59">
        <v>0</v>
      </c>
      <c r="K735" s="59">
        <v>0</v>
      </c>
      <c r="L735" s="59">
        <v>0</v>
      </c>
      <c r="M735" s="59">
        <v>212477</v>
      </c>
      <c r="N735" s="59">
        <v>212477</v>
      </c>
      <c r="O735" s="59">
        <v>87523</v>
      </c>
      <c r="P735" s="84">
        <f t="shared" si="24"/>
        <v>0.70825666666666665</v>
      </c>
    </row>
    <row r="736" spans="1:16" ht="14.4" x14ac:dyDescent="0.2">
      <c r="A736" s="60" t="s">
        <v>379</v>
      </c>
      <c r="B736" s="60" t="s">
        <v>380</v>
      </c>
      <c r="C736" s="83" t="str">
        <f t="shared" si="23"/>
        <v>21375107 CENTRO CULTURAL E HISTÓRICO JOSÉ FIGUERE</v>
      </c>
      <c r="D736" s="60" t="s">
        <v>18</v>
      </c>
      <c r="E736" s="60" t="s">
        <v>169</v>
      </c>
      <c r="F736" s="60" t="s">
        <v>170</v>
      </c>
      <c r="G736" s="59">
        <v>500000</v>
      </c>
      <c r="H736" s="59">
        <v>400000</v>
      </c>
      <c r="I736" s="59">
        <v>400000</v>
      </c>
      <c r="J736" s="59">
        <v>0</v>
      </c>
      <c r="K736" s="59">
        <v>0</v>
      </c>
      <c r="L736" s="59">
        <v>0</v>
      </c>
      <c r="M736" s="59">
        <v>212950.02</v>
      </c>
      <c r="N736" s="59">
        <v>212950.02</v>
      </c>
      <c r="O736" s="59">
        <v>187049.98</v>
      </c>
      <c r="P736" s="84">
        <f t="shared" si="24"/>
        <v>0.53237504999999996</v>
      </c>
    </row>
    <row r="737" spans="1:16" ht="14.4" x14ac:dyDescent="0.2">
      <c r="A737" s="60" t="s">
        <v>379</v>
      </c>
      <c r="B737" s="60" t="s">
        <v>380</v>
      </c>
      <c r="C737" s="83" t="str">
        <f t="shared" si="23"/>
        <v>21375107 CENTRO CULTURAL E HISTÓRICO JOSÉ FIGUERE</v>
      </c>
      <c r="D737" s="60" t="s">
        <v>18</v>
      </c>
      <c r="E737" s="60" t="s">
        <v>177</v>
      </c>
      <c r="F737" s="60" t="s">
        <v>178</v>
      </c>
      <c r="G737" s="59">
        <v>500000</v>
      </c>
      <c r="H737" s="59">
        <v>400000</v>
      </c>
      <c r="I737" s="59">
        <v>400000</v>
      </c>
      <c r="J737" s="59">
        <v>0</v>
      </c>
      <c r="K737" s="59">
        <v>0</v>
      </c>
      <c r="L737" s="59">
        <v>0</v>
      </c>
      <c r="M737" s="59">
        <v>212950.02</v>
      </c>
      <c r="N737" s="59">
        <v>212950.02</v>
      </c>
      <c r="O737" s="59">
        <v>187049.98</v>
      </c>
      <c r="P737" s="84">
        <f t="shared" si="24"/>
        <v>0.53237504999999996</v>
      </c>
    </row>
    <row r="738" spans="1:16" ht="14.4" x14ac:dyDescent="0.2">
      <c r="A738" s="60" t="s">
        <v>379</v>
      </c>
      <c r="B738" s="60" t="s">
        <v>380</v>
      </c>
      <c r="C738" s="83" t="str">
        <f t="shared" si="23"/>
        <v>21375107 CENTRO CULTURAL E HISTÓRICO JOSÉ FIGUERE</v>
      </c>
      <c r="D738" s="60" t="s">
        <v>18</v>
      </c>
      <c r="E738" s="60" t="s">
        <v>183</v>
      </c>
      <c r="F738" s="60" t="s">
        <v>184</v>
      </c>
      <c r="G738" s="59">
        <v>1500000</v>
      </c>
      <c r="H738" s="59">
        <v>1400000</v>
      </c>
      <c r="I738" s="59">
        <v>1400000</v>
      </c>
      <c r="J738" s="59">
        <v>0</v>
      </c>
      <c r="K738" s="59">
        <v>0</v>
      </c>
      <c r="L738" s="59">
        <v>0</v>
      </c>
      <c r="M738" s="59">
        <v>238029.72</v>
      </c>
      <c r="N738" s="59">
        <v>238029.72</v>
      </c>
      <c r="O738" s="59">
        <v>1161970.28</v>
      </c>
      <c r="P738" s="84">
        <f t="shared" si="24"/>
        <v>0.17002122857142857</v>
      </c>
    </row>
    <row r="739" spans="1:16" ht="14.4" x14ac:dyDescent="0.2">
      <c r="A739" s="60" t="s">
        <v>379</v>
      </c>
      <c r="B739" s="60" t="s">
        <v>380</v>
      </c>
      <c r="C739" s="83" t="str">
        <f t="shared" si="23"/>
        <v>21375107 CENTRO CULTURAL E HISTÓRICO JOSÉ FIGUERE</v>
      </c>
      <c r="D739" s="60" t="s">
        <v>18</v>
      </c>
      <c r="E739" s="60" t="s">
        <v>185</v>
      </c>
      <c r="F739" s="60" t="s">
        <v>186</v>
      </c>
      <c r="G739" s="59">
        <v>500000</v>
      </c>
      <c r="H739" s="59">
        <v>400000</v>
      </c>
      <c r="I739" s="59">
        <v>400000</v>
      </c>
      <c r="J739" s="59">
        <v>0</v>
      </c>
      <c r="K739" s="59">
        <v>0</v>
      </c>
      <c r="L739" s="59">
        <v>0</v>
      </c>
      <c r="M739" s="59">
        <v>0</v>
      </c>
      <c r="N739" s="59">
        <v>0</v>
      </c>
      <c r="O739" s="59">
        <v>400000</v>
      </c>
      <c r="P739" s="84">
        <f t="shared" si="24"/>
        <v>0</v>
      </c>
    </row>
    <row r="740" spans="1:16" ht="14.4" x14ac:dyDescent="0.2">
      <c r="A740" s="60" t="s">
        <v>379</v>
      </c>
      <c r="B740" s="60" t="s">
        <v>380</v>
      </c>
      <c r="C740" s="83" t="str">
        <f t="shared" si="23"/>
        <v>21375107 CENTRO CULTURAL E HISTÓRICO JOSÉ FIGUERE</v>
      </c>
      <c r="D740" s="60" t="s">
        <v>18</v>
      </c>
      <c r="E740" s="60" t="s">
        <v>187</v>
      </c>
      <c r="F740" s="60" t="s">
        <v>188</v>
      </c>
      <c r="G740" s="59">
        <v>1000000</v>
      </c>
      <c r="H740" s="59">
        <v>1000000</v>
      </c>
      <c r="I740" s="59">
        <v>1000000</v>
      </c>
      <c r="J740" s="59">
        <v>0</v>
      </c>
      <c r="K740" s="59">
        <v>0</v>
      </c>
      <c r="L740" s="59">
        <v>0</v>
      </c>
      <c r="M740" s="59">
        <v>238029.72</v>
      </c>
      <c r="N740" s="59">
        <v>238029.72</v>
      </c>
      <c r="O740" s="59">
        <v>761970.28</v>
      </c>
      <c r="P740" s="84">
        <f t="shared" si="24"/>
        <v>0.23802972</v>
      </c>
    </row>
    <row r="741" spans="1:16" ht="14.4" x14ac:dyDescent="0.2">
      <c r="A741" s="60" t="s">
        <v>379</v>
      </c>
      <c r="B741" s="60" t="s">
        <v>380</v>
      </c>
      <c r="C741" s="83" t="str">
        <f t="shared" si="23"/>
        <v>21375107 CENTRO CULTURAL E HISTÓRICO JOSÉ FIGUERE</v>
      </c>
      <c r="D741" s="60" t="s">
        <v>18</v>
      </c>
      <c r="E741" s="60" t="s">
        <v>189</v>
      </c>
      <c r="F741" s="60" t="s">
        <v>190</v>
      </c>
      <c r="G741" s="59">
        <v>1600000</v>
      </c>
      <c r="H741" s="59">
        <v>1200000</v>
      </c>
      <c r="I741" s="59">
        <v>1200000</v>
      </c>
      <c r="J741" s="59">
        <v>0</v>
      </c>
      <c r="K741" s="59">
        <v>0</v>
      </c>
      <c r="L741" s="59">
        <v>0</v>
      </c>
      <c r="M741" s="59">
        <v>1051388.04</v>
      </c>
      <c r="N741" s="59">
        <v>1051388.04</v>
      </c>
      <c r="O741" s="59">
        <v>148611.96</v>
      </c>
      <c r="P741" s="84">
        <f t="shared" si="24"/>
        <v>0.87615670000000001</v>
      </c>
    </row>
    <row r="742" spans="1:16" ht="14.4" x14ac:dyDescent="0.2">
      <c r="A742" s="60" t="s">
        <v>379</v>
      </c>
      <c r="B742" s="60" t="s">
        <v>380</v>
      </c>
      <c r="C742" s="83" t="str">
        <f t="shared" si="23"/>
        <v>21375107 CENTRO CULTURAL E HISTÓRICO JOSÉ FIGUERE</v>
      </c>
      <c r="D742" s="60" t="s">
        <v>18</v>
      </c>
      <c r="E742" s="60" t="s">
        <v>191</v>
      </c>
      <c r="F742" s="60" t="s">
        <v>192</v>
      </c>
      <c r="G742" s="59">
        <v>500000</v>
      </c>
      <c r="H742" s="59">
        <v>200000</v>
      </c>
      <c r="I742" s="59">
        <v>200000</v>
      </c>
      <c r="J742" s="59">
        <v>0</v>
      </c>
      <c r="K742" s="59">
        <v>0</v>
      </c>
      <c r="L742" s="59">
        <v>0</v>
      </c>
      <c r="M742" s="59">
        <v>189890.21</v>
      </c>
      <c r="N742" s="59">
        <v>189890.21</v>
      </c>
      <c r="O742" s="59">
        <v>10109.790000000001</v>
      </c>
      <c r="P742" s="84">
        <f t="shared" si="24"/>
        <v>0.94945104999999996</v>
      </c>
    </row>
    <row r="743" spans="1:16" ht="14.4" x14ac:dyDescent="0.2">
      <c r="A743" s="60" t="s">
        <v>379</v>
      </c>
      <c r="B743" s="60" t="s">
        <v>380</v>
      </c>
      <c r="C743" s="83" t="str">
        <f t="shared" si="23"/>
        <v>21375107 CENTRO CULTURAL E HISTÓRICO JOSÉ FIGUERE</v>
      </c>
      <c r="D743" s="60" t="s">
        <v>18</v>
      </c>
      <c r="E743" s="60" t="s">
        <v>195</v>
      </c>
      <c r="F743" s="60" t="s">
        <v>196</v>
      </c>
      <c r="G743" s="59">
        <v>600000</v>
      </c>
      <c r="H743" s="59">
        <v>500000</v>
      </c>
      <c r="I743" s="59">
        <v>500000</v>
      </c>
      <c r="J743" s="59">
        <v>0</v>
      </c>
      <c r="K743" s="59">
        <v>0</v>
      </c>
      <c r="L743" s="59">
        <v>0</v>
      </c>
      <c r="M743" s="59">
        <v>361999.88</v>
      </c>
      <c r="N743" s="59">
        <v>361999.88</v>
      </c>
      <c r="O743" s="59">
        <v>138000.12</v>
      </c>
      <c r="P743" s="84">
        <f t="shared" si="24"/>
        <v>0.72399975999999999</v>
      </c>
    </row>
    <row r="744" spans="1:16" ht="14.4" x14ac:dyDescent="0.2">
      <c r="A744" s="60" t="s">
        <v>379</v>
      </c>
      <c r="B744" s="60" t="s">
        <v>380</v>
      </c>
      <c r="C744" s="83" t="str">
        <f t="shared" si="23"/>
        <v>21375107 CENTRO CULTURAL E HISTÓRICO JOSÉ FIGUERE</v>
      </c>
      <c r="D744" s="60" t="s">
        <v>18</v>
      </c>
      <c r="E744" s="60" t="s">
        <v>199</v>
      </c>
      <c r="F744" s="60" t="s">
        <v>200</v>
      </c>
      <c r="G744" s="59">
        <v>500000</v>
      </c>
      <c r="H744" s="59">
        <v>500000</v>
      </c>
      <c r="I744" s="59">
        <v>500000</v>
      </c>
      <c r="J744" s="59">
        <v>0</v>
      </c>
      <c r="K744" s="59">
        <v>0</v>
      </c>
      <c r="L744" s="59">
        <v>0</v>
      </c>
      <c r="M744" s="59">
        <v>499497.95</v>
      </c>
      <c r="N744" s="59">
        <v>499497.95</v>
      </c>
      <c r="O744" s="59">
        <v>502.05</v>
      </c>
      <c r="P744" s="84">
        <f t="shared" si="24"/>
        <v>0.99899590000000005</v>
      </c>
    </row>
    <row r="745" spans="1:16" ht="14.4" x14ac:dyDescent="0.2">
      <c r="A745" s="60" t="s">
        <v>379</v>
      </c>
      <c r="B745" s="60" t="s">
        <v>380</v>
      </c>
      <c r="C745" s="83" t="str">
        <f t="shared" si="23"/>
        <v>21375107 CENTRO CULTURAL E HISTÓRICO JOSÉ FIGUERE</v>
      </c>
      <c r="D745" s="60" t="s">
        <v>18</v>
      </c>
      <c r="E745" s="60" t="s">
        <v>207</v>
      </c>
      <c r="F745" s="60" t="s">
        <v>208</v>
      </c>
      <c r="G745" s="59">
        <v>3588163</v>
      </c>
      <c r="H745" s="59">
        <v>5108518</v>
      </c>
      <c r="I745" s="59">
        <v>5108518</v>
      </c>
      <c r="J745" s="59">
        <v>0</v>
      </c>
      <c r="K745" s="59">
        <v>0</v>
      </c>
      <c r="L745" s="59">
        <v>0</v>
      </c>
      <c r="M745" s="59">
        <v>3819863.82</v>
      </c>
      <c r="N745" s="59">
        <v>3819863.82</v>
      </c>
      <c r="O745" s="59">
        <v>1288654.18</v>
      </c>
      <c r="P745" s="84">
        <f t="shared" si="24"/>
        <v>0.7477440267412192</v>
      </c>
    </row>
    <row r="746" spans="1:16" ht="14.4" x14ac:dyDescent="0.2">
      <c r="A746" s="60" t="s">
        <v>379</v>
      </c>
      <c r="B746" s="60" t="s">
        <v>380</v>
      </c>
      <c r="C746" s="83" t="str">
        <f t="shared" si="23"/>
        <v>21375107 CENTRO CULTURAL E HISTÓRICO JOSÉ FIGUERE</v>
      </c>
      <c r="D746" s="60" t="s">
        <v>18</v>
      </c>
      <c r="E746" s="60" t="s">
        <v>209</v>
      </c>
      <c r="F746" s="60" t="s">
        <v>210</v>
      </c>
      <c r="G746" s="59">
        <v>1788163</v>
      </c>
      <c r="H746" s="59">
        <v>1837913</v>
      </c>
      <c r="I746" s="59">
        <v>1837913</v>
      </c>
      <c r="J746" s="59">
        <v>0</v>
      </c>
      <c r="K746" s="59">
        <v>0</v>
      </c>
      <c r="L746" s="59">
        <v>0</v>
      </c>
      <c r="M746" s="59">
        <v>1657544.51</v>
      </c>
      <c r="N746" s="59">
        <v>1657544.51</v>
      </c>
      <c r="O746" s="59">
        <v>180368.49</v>
      </c>
      <c r="P746" s="84">
        <f t="shared" si="24"/>
        <v>0.90186233515949887</v>
      </c>
    </row>
    <row r="747" spans="1:16" ht="14.4" x14ac:dyDescent="0.2">
      <c r="A747" s="60" t="s">
        <v>379</v>
      </c>
      <c r="B747" s="60" t="s">
        <v>380</v>
      </c>
      <c r="C747" s="83" t="str">
        <f t="shared" si="23"/>
        <v>21375107 CENTRO CULTURAL E HISTÓRICO JOSÉ FIGUERE</v>
      </c>
      <c r="D747" s="60" t="s">
        <v>18</v>
      </c>
      <c r="E747" s="60" t="s">
        <v>386</v>
      </c>
      <c r="F747" s="60" t="s">
        <v>212</v>
      </c>
      <c r="G747" s="59">
        <v>1542536</v>
      </c>
      <c r="H747" s="59">
        <v>1585452</v>
      </c>
      <c r="I747" s="59">
        <v>1585452</v>
      </c>
      <c r="J747" s="59">
        <v>0</v>
      </c>
      <c r="K747" s="59">
        <v>0</v>
      </c>
      <c r="L747" s="59">
        <v>0</v>
      </c>
      <c r="M747" s="59">
        <v>1429859.82</v>
      </c>
      <c r="N747" s="59">
        <v>1429859.82</v>
      </c>
      <c r="O747" s="59">
        <v>155592.18</v>
      </c>
      <c r="P747" s="84">
        <f t="shared" si="24"/>
        <v>0.9018625729444979</v>
      </c>
    </row>
    <row r="748" spans="1:16" ht="14.4" x14ac:dyDescent="0.2">
      <c r="A748" s="60" t="s">
        <v>379</v>
      </c>
      <c r="B748" s="60" t="s">
        <v>380</v>
      </c>
      <c r="C748" s="83" t="str">
        <f t="shared" si="23"/>
        <v>21375107 CENTRO CULTURAL E HISTÓRICO JOSÉ FIGUERE</v>
      </c>
      <c r="D748" s="60" t="s">
        <v>18</v>
      </c>
      <c r="E748" s="60" t="s">
        <v>387</v>
      </c>
      <c r="F748" s="60" t="s">
        <v>214</v>
      </c>
      <c r="G748" s="59">
        <v>245627</v>
      </c>
      <c r="H748" s="59">
        <v>252461</v>
      </c>
      <c r="I748" s="59">
        <v>252461</v>
      </c>
      <c r="J748" s="59">
        <v>0</v>
      </c>
      <c r="K748" s="59">
        <v>0</v>
      </c>
      <c r="L748" s="59">
        <v>0</v>
      </c>
      <c r="M748" s="59">
        <v>227684.69</v>
      </c>
      <c r="N748" s="59">
        <v>227684.69</v>
      </c>
      <c r="O748" s="59">
        <v>24776.31</v>
      </c>
      <c r="P748" s="84">
        <f t="shared" si="24"/>
        <v>0.90186084187260607</v>
      </c>
    </row>
    <row r="749" spans="1:16" ht="14.4" x14ac:dyDescent="0.2">
      <c r="A749" s="60" t="s">
        <v>379</v>
      </c>
      <c r="B749" s="60" t="s">
        <v>380</v>
      </c>
      <c r="C749" s="83" t="str">
        <f t="shared" si="23"/>
        <v>21375107 CENTRO CULTURAL E HISTÓRICO JOSÉ FIGUERE</v>
      </c>
      <c r="D749" s="60" t="s">
        <v>18</v>
      </c>
      <c r="E749" s="60" t="s">
        <v>217</v>
      </c>
      <c r="F749" s="60" t="s">
        <v>218</v>
      </c>
      <c r="G749" s="59">
        <v>1500000</v>
      </c>
      <c r="H749" s="59">
        <v>1500000</v>
      </c>
      <c r="I749" s="59">
        <v>1500000</v>
      </c>
      <c r="J749" s="59">
        <v>0</v>
      </c>
      <c r="K749" s="59">
        <v>0</v>
      </c>
      <c r="L749" s="59">
        <v>0</v>
      </c>
      <c r="M749" s="59">
        <v>650000</v>
      </c>
      <c r="N749" s="59">
        <v>650000</v>
      </c>
      <c r="O749" s="59">
        <v>850000</v>
      </c>
      <c r="P749" s="84">
        <f t="shared" si="24"/>
        <v>0.43333333333333335</v>
      </c>
    </row>
    <row r="750" spans="1:16" ht="14.4" x14ac:dyDescent="0.2">
      <c r="A750" s="60" t="s">
        <v>379</v>
      </c>
      <c r="B750" s="60" t="s">
        <v>380</v>
      </c>
      <c r="C750" s="83" t="str">
        <f t="shared" si="23"/>
        <v>21375107 CENTRO CULTURAL E HISTÓRICO JOSÉ FIGUERE</v>
      </c>
      <c r="D750" s="60" t="s">
        <v>18</v>
      </c>
      <c r="E750" s="60" t="s">
        <v>221</v>
      </c>
      <c r="F750" s="60" t="s">
        <v>222</v>
      </c>
      <c r="G750" s="59">
        <v>1500000</v>
      </c>
      <c r="H750" s="59">
        <v>1500000</v>
      </c>
      <c r="I750" s="59">
        <v>1500000</v>
      </c>
      <c r="J750" s="59">
        <v>0</v>
      </c>
      <c r="K750" s="59">
        <v>0</v>
      </c>
      <c r="L750" s="59">
        <v>0</v>
      </c>
      <c r="M750" s="59">
        <v>650000</v>
      </c>
      <c r="N750" s="59">
        <v>650000</v>
      </c>
      <c r="O750" s="59">
        <v>850000</v>
      </c>
      <c r="P750" s="84">
        <f t="shared" si="24"/>
        <v>0.43333333333333335</v>
      </c>
    </row>
    <row r="751" spans="1:16" ht="14.4" x14ac:dyDescent="0.2">
      <c r="A751" s="60" t="s">
        <v>379</v>
      </c>
      <c r="B751" s="60" t="s">
        <v>380</v>
      </c>
      <c r="C751" s="83" t="str">
        <f t="shared" si="23"/>
        <v>21375107 CENTRO CULTURAL E HISTÓRICO JOSÉ FIGUERE</v>
      </c>
      <c r="D751" s="60" t="s">
        <v>18</v>
      </c>
      <c r="E751" s="60" t="s">
        <v>223</v>
      </c>
      <c r="F751" s="60" t="s">
        <v>224</v>
      </c>
      <c r="G751" s="59">
        <v>300000</v>
      </c>
      <c r="H751" s="59">
        <v>1637230</v>
      </c>
      <c r="I751" s="59">
        <v>1637230</v>
      </c>
      <c r="J751" s="59">
        <v>0</v>
      </c>
      <c r="K751" s="59">
        <v>0</v>
      </c>
      <c r="L751" s="59">
        <v>0</v>
      </c>
      <c r="M751" s="59">
        <v>1378944.31</v>
      </c>
      <c r="N751" s="59">
        <v>1378944.31</v>
      </c>
      <c r="O751" s="59">
        <v>258285.69</v>
      </c>
      <c r="P751" s="84">
        <f t="shared" si="24"/>
        <v>0.84224226895427035</v>
      </c>
    </row>
    <row r="752" spans="1:16" ht="14.4" x14ac:dyDescent="0.2">
      <c r="A752" s="60" t="s">
        <v>379</v>
      </c>
      <c r="B752" s="60" t="s">
        <v>380</v>
      </c>
      <c r="C752" s="83" t="str">
        <f t="shared" si="23"/>
        <v>21375107 CENTRO CULTURAL E HISTÓRICO JOSÉ FIGUERE</v>
      </c>
      <c r="D752" s="60" t="s">
        <v>18</v>
      </c>
      <c r="E752" s="60" t="s">
        <v>225</v>
      </c>
      <c r="F752" s="60" t="s">
        <v>226</v>
      </c>
      <c r="G752" s="59">
        <v>0</v>
      </c>
      <c r="H752" s="59">
        <v>1337230</v>
      </c>
      <c r="I752" s="59">
        <v>1337230</v>
      </c>
      <c r="J752" s="59">
        <v>0</v>
      </c>
      <c r="K752" s="59">
        <v>0</v>
      </c>
      <c r="L752" s="59">
        <v>0</v>
      </c>
      <c r="M752" s="59">
        <v>1337228.58</v>
      </c>
      <c r="N752" s="59">
        <v>1337228.58</v>
      </c>
      <c r="O752" s="59">
        <v>1.42</v>
      </c>
      <c r="P752" s="84">
        <f t="shared" si="24"/>
        <v>0.99999893810339291</v>
      </c>
    </row>
    <row r="753" spans="1:16" ht="14.4" x14ac:dyDescent="0.2">
      <c r="A753" s="60" t="s">
        <v>379</v>
      </c>
      <c r="B753" s="60" t="s">
        <v>380</v>
      </c>
      <c r="C753" s="83" t="str">
        <f t="shared" si="23"/>
        <v>21375107 CENTRO CULTURAL E HISTÓRICO JOSÉ FIGUERE</v>
      </c>
      <c r="D753" s="60" t="s">
        <v>18</v>
      </c>
      <c r="E753" s="60" t="s">
        <v>227</v>
      </c>
      <c r="F753" s="60" t="s">
        <v>228</v>
      </c>
      <c r="G753" s="59">
        <v>300000</v>
      </c>
      <c r="H753" s="59">
        <v>300000</v>
      </c>
      <c r="I753" s="59">
        <v>300000</v>
      </c>
      <c r="J753" s="59">
        <v>0</v>
      </c>
      <c r="K753" s="59">
        <v>0</v>
      </c>
      <c r="L753" s="59">
        <v>0</v>
      </c>
      <c r="M753" s="59">
        <v>41715.730000000003</v>
      </c>
      <c r="N753" s="59">
        <v>41715.730000000003</v>
      </c>
      <c r="O753" s="59">
        <v>258284.27</v>
      </c>
      <c r="P753" s="84">
        <f t="shared" si="24"/>
        <v>0.13905243333333334</v>
      </c>
    </row>
    <row r="754" spans="1:16" ht="14.4" x14ac:dyDescent="0.2">
      <c r="A754" s="60" t="s">
        <v>379</v>
      </c>
      <c r="B754" s="60" t="s">
        <v>380</v>
      </c>
      <c r="C754" s="83" t="str">
        <f t="shared" si="23"/>
        <v>21375107 CENTRO CULTURAL E HISTÓRICO JOSÉ FIGUERE</v>
      </c>
      <c r="D754" s="60" t="s">
        <v>18</v>
      </c>
      <c r="E754" s="60" t="s">
        <v>237</v>
      </c>
      <c r="F754" s="60" t="s">
        <v>238</v>
      </c>
      <c r="G754" s="59">
        <v>0</v>
      </c>
      <c r="H754" s="59">
        <v>133375</v>
      </c>
      <c r="I754" s="59">
        <v>133375</v>
      </c>
      <c r="J754" s="59">
        <v>0</v>
      </c>
      <c r="K754" s="59">
        <v>0</v>
      </c>
      <c r="L754" s="59">
        <v>0</v>
      </c>
      <c r="M754" s="59">
        <v>133375</v>
      </c>
      <c r="N754" s="59">
        <v>133375</v>
      </c>
      <c r="O754" s="59">
        <v>0</v>
      </c>
      <c r="P754" s="84">
        <f t="shared" si="24"/>
        <v>1</v>
      </c>
    </row>
    <row r="755" spans="1:16" ht="14.4" x14ac:dyDescent="0.2">
      <c r="A755" s="60" t="s">
        <v>379</v>
      </c>
      <c r="B755" s="60" t="s">
        <v>380</v>
      </c>
      <c r="C755" s="83" t="str">
        <f t="shared" si="23"/>
        <v>21375107 CENTRO CULTURAL E HISTÓRICO JOSÉ FIGUERE</v>
      </c>
      <c r="D755" s="60" t="s">
        <v>18</v>
      </c>
      <c r="E755" s="60" t="s">
        <v>239</v>
      </c>
      <c r="F755" s="60" t="s">
        <v>240</v>
      </c>
      <c r="G755" s="59">
        <v>0</v>
      </c>
      <c r="H755" s="59">
        <v>133375</v>
      </c>
      <c r="I755" s="59">
        <v>133375</v>
      </c>
      <c r="J755" s="59">
        <v>0</v>
      </c>
      <c r="K755" s="59">
        <v>0</v>
      </c>
      <c r="L755" s="59">
        <v>0</v>
      </c>
      <c r="M755" s="59">
        <v>133375</v>
      </c>
      <c r="N755" s="59">
        <v>133375</v>
      </c>
      <c r="O755" s="59">
        <v>0</v>
      </c>
      <c r="P755" s="84">
        <f t="shared" si="24"/>
        <v>1</v>
      </c>
    </row>
    <row r="756" spans="1:16" ht="14.4" x14ac:dyDescent="0.2">
      <c r="A756" s="60" t="s">
        <v>379</v>
      </c>
      <c r="B756" s="60" t="s">
        <v>380</v>
      </c>
      <c r="C756" s="83" t="str">
        <f t="shared" si="23"/>
        <v>21375107 CENTRO CULTURAL E HISTÓRICO JOSÉ FIGUERE</v>
      </c>
      <c r="D756" s="60" t="s">
        <v>251</v>
      </c>
      <c r="E756" s="60" t="s">
        <v>252</v>
      </c>
      <c r="F756" s="60" t="s">
        <v>253</v>
      </c>
      <c r="G756" s="59">
        <v>7279575</v>
      </c>
      <c r="H756" s="59">
        <v>7279575</v>
      </c>
      <c r="I756" s="59">
        <v>7279575</v>
      </c>
      <c r="J756" s="59">
        <v>0</v>
      </c>
      <c r="K756" s="59">
        <v>0</v>
      </c>
      <c r="L756" s="59">
        <v>0</v>
      </c>
      <c r="M756" s="59">
        <v>5436906.9100000001</v>
      </c>
      <c r="N756" s="59">
        <v>5436906.9100000001</v>
      </c>
      <c r="O756" s="59">
        <v>1842668.09</v>
      </c>
      <c r="P756" s="85">
        <f t="shared" si="24"/>
        <v>0.74687147395280629</v>
      </c>
    </row>
    <row r="757" spans="1:16" ht="14.4" x14ac:dyDescent="0.2">
      <c r="A757" s="60" t="s">
        <v>379</v>
      </c>
      <c r="B757" s="60" t="s">
        <v>380</v>
      </c>
      <c r="C757" s="83" t="str">
        <f t="shared" si="23"/>
        <v>21375107 CENTRO CULTURAL E HISTÓRICO JOSÉ FIGUERE</v>
      </c>
      <c r="D757" s="60" t="s">
        <v>251</v>
      </c>
      <c r="E757" s="60" t="s">
        <v>254</v>
      </c>
      <c r="F757" s="60" t="s">
        <v>255</v>
      </c>
      <c r="G757" s="59">
        <v>6000000</v>
      </c>
      <c r="H757" s="59">
        <v>6000000</v>
      </c>
      <c r="I757" s="59">
        <v>6000000</v>
      </c>
      <c r="J757" s="59">
        <v>0</v>
      </c>
      <c r="K757" s="59">
        <v>0</v>
      </c>
      <c r="L757" s="59">
        <v>0</v>
      </c>
      <c r="M757" s="59">
        <v>4224820.01</v>
      </c>
      <c r="N757" s="59">
        <v>4224820.01</v>
      </c>
      <c r="O757" s="59">
        <v>1775179.99</v>
      </c>
      <c r="P757" s="84">
        <f t="shared" si="24"/>
        <v>0.70413666833333333</v>
      </c>
    </row>
    <row r="758" spans="1:16" ht="14.4" x14ac:dyDescent="0.2">
      <c r="A758" s="60" t="s">
        <v>379</v>
      </c>
      <c r="B758" s="60" t="s">
        <v>380</v>
      </c>
      <c r="C758" s="83" t="str">
        <f t="shared" si="23"/>
        <v>21375107 CENTRO CULTURAL E HISTÓRICO JOSÉ FIGUERE</v>
      </c>
      <c r="D758" s="60" t="s">
        <v>251</v>
      </c>
      <c r="E758" s="60" t="s">
        <v>262</v>
      </c>
      <c r="F758" s="60" t="s">
        <v>263</v>
      </c>
      <c r="G758" s="59">
        <v>6000000</v>
      </c>
      <c r="H758" s="59">
        <v>6000000</v>
      </c>
      <c r="I758" s="59">
        <v>6000000</v>
      </c>
      <c r="J758" s="59">
        <v>0</v>
      </c>
      <c r="K758" s="59">
        <v>0</v>
      </c>
      <c r="L758" s="59">
        <v>0</v>
      </c>
      <c r="M758" s="59">
        <v>4224820.01</v>
      </c>
      <c r="N758" s="59">
        <v>4224820.01</v>
      </c>
      <c r="O758" s="59">
        <v>1775179.99</v>
      </c>
      <c r="P758" s="84">
        <f t="shared" si="24"/>
        <v>0.70413666833333333</v>
      </c>
    </row>
    <row r="759" spans="1:16" ht="14.4" x14ac:dyDescent="0.2">
      <c r="A759" s="60" t="s">
        <v>379</v>
      </c>
      <c r="B759" s="60" t="s">
        <v>380</v>
      </c>
      <c r="C759" s="83" t="str">
        <f t="shared" si="23"/>
        <v>21375107 CENTRO CULTURAL E HISTÓRICO JOSÉ FIGUERE</v>
      </c>
      <c r="D759" s="60" t="s">
        <v>251</v>
      </c>
      <c r="E759" s="60" t="s">
        <v>272</v>
      </c>
      <c r="F759" s="60" t="s">
        <v>273</v>
      </c>
      <c r="G759" s="59">
        <v>1279575</v>
      </c>
      <c r="H759" s="59">
        <v>1279575</v>
      </c>
      <c r="I759" s="59">
        <v>1279575</v>
      </c>
      <c r="J759" s="59">
        <v>0</v>
      </c>
      <c r="K759" s="59">
        <v>0</v>
      </c>
      <c r="L759" s="59">
        <v>0</v>
      </c>
      <c r="M759" s="59">
        <v>1212086.8999999999</v>
      </c>
      <c r="N759" s="59">
        <v>1212086.8999999999</v>
      </c>
      <c r="O759" s="59">
        <v>67488.100000000006</v>
      </c>
      <c r="P759" s="84">
        <f t="shared" si="24"/>
        <v>0.94725740968681005</v>
      </c>
    </row>
    <row r="760" spans="1:16" ht="14.4" x14ac:dyDescent="0.2">
      <c r="A760" s="60" t="s">
        <v>379</v>
      </c>
      <c r="B760" s="60" t="s">
        <v>380</v>
      </c>
      <c r="C760" s="83" t="str">
        <f t="shared" si="23"/>
        <v>21375107 CENTRO CULTURAL E HISTÓRICO JOSÉ FIGUERE</v>
      </c>
      <c r="D760" s="60" t="s">
        <v>251</v>
      </c>
      <c r="E760" s="60" t="s">
        <v>274</v>
      </c>
      <c r="F760" s="60" t="s">
        <v>275</v>
      </c>
      <c r="G760" s="59">
        <v>1279575</v>
      </c>
      <c r="H760" s="59">
        <v>1279575</v>
      </c>
      <c r="I760" s="59">
        <v>1279575</v>
      </c>
      <c r="J760" s="59">
        <v>0</v>
      </c>
      <c r="K760" s="59">
        <v>0</v>
      </c>
      <c r="L760" s="59">
        <v>0</v>
      </c>
      <c r="M760" s="59">
        <v>1212086.8999999999</v>
      </c>
      <c r="N760" s="59">
        <v>1212086.8999999999</v>
      </c>
      <c r="O760" s="59">
        <v>67488.100000000006</v>
      </c>
      <c r="P760" s="82">
        <f t="shared" si="24"/>
        <v>0.94725740968681005</v>
      </c>
    </row>
    <row r="761" spans="1:16" ht="14.4" x14ac:dyDescent="0.2">
      <c r="A761" s="74" t="s">
        <v>388</v>
      </c>
      <c r="B761" s="74" t="s">
        <v>389</v>
      </c>
      <c r="C761" s="83" t="str">
        <f t="shared" si="23"/>
        <v>21375108 CASA DE LA CULTURA DE PUNTARENAS</v>
      </c>
      <c r="D761" s="74" t="s">
        <v>18</v>
      </c>
      <c r="E761" s="74" t="s">
        <v>19</v>
      </c>
      <c r="F761" s="74" t="s">
        <v>19</v>
      </c>
      <c r="G761" s="75">
        <v>173982888</v>
      </c>
      <c r="H761" s="75">
        <v>172084157</v>
      </c>
      <c r="I761" s="59">
        <v>172084157</v>
      </c>
      <c r="J761" s="59">
        <v>0</v>
      </c>
      <c r="K761" s="59">
        <v>0</v>
      </c>
      <c r="L761" s="59">
        <v>0</v>
      </c>
      <c r="M761" s="75">
        <v>103098211.09</v>
      </c>
      <c r="N761" s="75">
        <v>101105639.03</v>
      </c>
      <c r="O761" s="75">
        <v>68985945.909999996</v>
      </c>
      <c r="P761" s="82">
        <f t="shared" si="24"/>
        <v>0.59911506606619225</v>
      </c>
    </row>
    <row r="762" spans="1:16" ht="14.4" x14ac:dyDescent="0.2">
      <c r="A762" s="60" t="s">
        <v>388</v>
      </c>
      <c r="B762" s="60" t="s">
        <v>389</v>
      </c>
      <c r="C762" s="83" t="str">
        <f t="shared" si="23"/>
        <v>21375108 CASA DE LA CULTURA DE PUNTARENAS</v>
      </c>
      <c r="D762" s="60" t="s">
        <v>18</v>
      </c>
      <c r="E762" s="60" t="s">
        <v>21</v>
      </c>
      <c r="F762" s="60" t="s">
        <v>22</v>
      </c>
      <c r="G762" s="59">
        <v>62148045</v>
      </c>
      <c r="H762" s="59">
        <v>57258392</v>
      </c>
      <c r="I762" s="59">
        <v>57258392</v>
      </c>
      <c r="J762" s="59">
        <v>0</v>
      </c>
      <c r="K762" s="59">
        <v>0</v>
      </c>
      <c r="L762" s="59">
        <v>0</v>
      </c>
      <c r="M762" s="59">
        <v>47291282.450000003</v>
      </c>
      <c r="N762" s="59">
        <v>46146903.869999997</v>
      </c>
      <c r="O762" s="59">
        <v>9967109.5500000007</v>
      </c>
      <c r="P762" s="84">
        <f t="shared" si="24"/>
        <v>0.82592753303306188</v>
      </c>
    </row>
    <row r="763" spans="1:16" ht="14.4" x14ac:dyDescent="0.2">
      <c r="A763" s="60" t="s">
        <v>388</v>
      </c>
      <c r="B763" s="60" t="s">
        <v>389</v>
      </c>
      <c r="C763" s="83" t="str">
        <f t="shared" si="23"/>
        <v>21375108 CASA DE LA CULTURA DE PUNTARENAS</v>
      </c>
      <c r="D763" s="60" t="s">
        <v>18</v>
      </c>
      <c r="E763" s="60" t="s">
        <v>23</v>
      </c>
      <c r="F763" s="60" t="s">
        <v>24</v>
      </c>
      <c r="G763" s="59">
        <v>28120200</v>
      </c>
      <c r="H763" s="59">
        <v>31367838</v>
      </c>
      <c r="I763" s="59">
        <v>31367838</v>
      </c>
      <c r="J763" s="59">
        <v>0</v>
      </c>
      <c r="K763" s="59">
        <v>0</v>
      </c>
      <c r="L763" s="59">
        <v>0</v>
      </c>
      <c r="M763" s="59">
        <v>27604718.609999999</v>
      </c>
      <c r="N763" s="59">
        <v>27121491.16</v>
      </c>
      <c r="O763" s="59">
        <v>3763119.39</v>
      </c>
      <c r="P763" s="84">
        <f t="shared" si="24"/>
        <v>0.88003255468228314</v>
      </c>
    </row>
    <row r="764" spans="1:16" ht="14.4" x14ac:dyDescent="0.2">
      <c r="A764" s="60" t="s">
        <v>388</v>
      </c>
      <c r="B764" s="60" t="s">
        <v>389</v>
      </c>
      <c r="C764" s="83" t="str">
        <f t="shared" si="23"/>
        <v>21375108 CASA DE LA CULTURA DE PUNTARENAS</v>
      </c>
      <c r="D764" s="60" t="s">
        <v>18</v>
      </c>
      <c r="E764" s="60" t="s">
        <v>25</v>
      </c>
      <c r="F764" s="60" t="s">
        <v>26</v>
      </c>
      <c r="G764" s="59">
        <v>28120200</v>
      </c>
      <c r="H764" s="59">
        <v>31367838</v>
      </c>
      <c r="I764" s="59">
        <v>31367838</v>
      </c>
      <c r="J764" s="59">
        <v>0</v>
      </c>
      <c r="K764" s="59">
        <v>0</v>
      </c>
      <c r="L764" s="59">
        <v>0</v>
      </c>
      <c r="M764" s="59">
        <v>27604718.609999999</v>
      </c>
      <c r="N764" s="59">
        <v>27121491.16</v>
      </c>
      <c r="O764" s="59">
        <v>3763119.39</v>
      </c>
      <c r="P764" s="84">
        <f t="shared" si="24"/>
        <v>0.88003255468228314</v>
      </c>
    </row>
    <row r="765" spans="1:16" ht="14.4" x14ac:dyDescent="0.2">
      <c r="A765" s="60" t="s">
        <v>388</v>
      </c>
      <c r="B765" s="60" t="s">
        <v>389</v>
      </c>
      <c r="C765" s="83" t="str">
        <f t="shared" si="23"/>
        <v>21375108 CASA DE LA CULTURA DE PUNTARENAS</v>
      </c>
      <c r="D765" s="60" t="s">
        <v>18</v>
      </c>
      <c r="E765" s="60" t="s">
        <v>29</v>
      </c>
      <c r="F765" s="60" t="s">
        <v>30</v>
      </c>
      <c r="G765" s="59">
        <v>1600000</v>
      </c>
      <c r="H765" s="59">
        <v>1600000</v>
      </c>
      <c r="I765" s="59">
        <v>1600000</v>
      </c>
      <c r="J765" s="59">
        <v>0</v>
      </c>
      <c r="K765" s="59">
        <v>0</v>
      </c>
      <c r="L765" s="59">
        <v>0</v>
      </c>
      <c r="M765" s="59">
        <v>1444581.46</v>
      </c>
      <c r="N765" s="59">
        <v>1424801.58</v>
      </c>
      <c r="O765" s="59">
        <v>155418.54</v>
      </c>
      <c r="P765" s="84">
        <f t="shared" si="24"/>
        <v>0.90286341250000002</v>
      </c>
    </row>
    <row r="766" spans="1:16" ht="14.4" x14ac:dyDescent="0.2">
      <c r="A766" s="60" t="s">
        <v>388</v>
      </c>
      <c r="B766" s="60" t="s">
        <v>389</v>
      </c>
      <c r="C766" s="83" t="str">
        <f t="shared" si="23"/>
        <v>21375108 CASA DE LA CULTURA DE PUNTARENAS</v>
      </c>
      <c r="D766" s="60" t="s">
        <v>18</v>
      </c>
      <c r="E766" s="60" t="s">
        <v>31</v>
      </c>
      <c r="F766" s="60" t="s">
        <v>32</v>
      </c>
      <c r="G766" s="59">
        <v>1600000</v>
      </c>
      <c r="H766" s="59">
        <v>1600000</v>
      </c>
      <c r="I766" s="59">
        <v>1600000</v>
      </c>
      <c r="J766" s="59">
        <v>0</v>
      </c>
      <c r="K766" s="59">
        <v>0</v>
      </c>
      <c r="L766" s="59">
        <v>0</v>
      </c>
      <c r="M766" s="59">
        <v>1444581.46</v>
      </c>
      <c r="N766" s="59">
        <v>1424801.58</v>
      </c>
      <c r="O766" s="59">
        <v>155418.54</v>
      </c>
      <c r="P766" s="84">
        <f t="shared" si="24"/>
        <v>0.90286341250000002</v>
      </c>
    </row>
    <row r="767" spans="1:16" ht="14.4" x14ac:dyDescent="0.2">
      <c r="A767" s="60" t="s">
        <v>388</v>
      </c>
      <c r="B767" s="60" t="s">
        <v>389</v>
      </c>
      <c r="C767" s="83" t="str">
        <f t="shared" si="23"/>
        <v>21375108 CASA DE LA CULTURA DE PUNTARENAS</v>
      </c>
      <c r="D767" s="60" t="s">
        <v>18</v>
      </c>
      <c r="E767" s="60" t="s">
        <v>33</v>
      </c>
      <c r="F767" s="60" t="s">
        <v>34</v>
      </c>
      <c r="G767" s="59">
        <v>21345823</v>
      </c>
      <c r="H767" s="59">
        <v>13450768</v>
      </c>
      <c r="I767" s="59">
        <v>13450768</v>
      </c>
      <c r="J767" s="59">
        <v>0</v>
      </c>
      <c r="K767" s="59">
        <v>0</v>
      </c>
      <c r="L767" s="59">
        <v>0</v>
      </c>
      <c r="M767" s="59">
        <v>8937414.7400000002</v>
      </c>
      <c r="N767" s="59">
        <v>8898255.1300000008</v>
      </c>
      <c r="O767" s="59">
        <v>4513353.26</v>
      </c>
      <c r="P767" s="84">
        <f t="shared" si="24"/>
        <v>0.66445386166797316</v>
      </c>
    </row>
    <row r="768" spans="1:16" ht="14.4" x14ac:dyDescent="0.2">
      <c r="A768" s="60" t="s">
        <v>388</v>
      </c>
      <c r="B768" s="60" t="s">
        <v>389</v>
      </c>
      <c r="C768" s="83" t="str">
        <f t="shared" si="23"/>
        <v>21375108 CASA DE LA CULTURA DE PUNTARENAS</v>
      </c>
      <c r="D768" s="60" t="s">
        <v>18</v>
      </c>
      <c r="E768" s="60" t="s">
        <v>35</v>
      </c>
      <c r="F768" s="60" t="s">
        <v>36</v>
      </c>
      <c r="G768" s="59">
        <v>6200000</v>
      </c>
      <c r="H768" s="59">
        <v>4593380</v>
      </c>
      <c r="I768" s="59">
        <v>4593380</v>
      </c>
      <c r="J768" s="59">
        <v>0</v>
      </c>
      <c r="K768" s="59">
        <v>0</v>
      </c>
      <c r="L768" s="59">
        <v>0</v>
      </c>
      <c r="M768" s="59">
        <v>4464454.45</v>
      </c>
      <c r="N768" s="59">
        <v>4441977.3899999997</v>
      </c>
      <c r="O768" s="59">
        <v>128925.55</v>
      </c>
      <c r="P768" s="84">
        <f t="shared" si="24"/>
        <v>0.97193231345980524</v>
      </c>
    </row>
    <row r="769" spans="1:16" ht="14.4" x14ac:dyDescent="0.2">
      <c r="A769" s="60" t="s">
        <v>388</v>
      </c>
      <c r="B769" s="60" t="s">
        <v>389</v>
      </c>
      <c r="C769" s="83" t="str">
        <f t="shared" si="23"/>
        <v>21375108 CASA DE LA CULTURA DE PUNTARENAS</v>
      </c>
      <c r="D769" s="60" t="s">
        <v>18</v>
      </c>
      <c r="E769" s="60" t="s">
        <v>37</v>
      </c>
      <c r="F769" s="60" t="s">
        <v>38</v>
      </c>
      <c r="G769" s="59">
        <v>6744050</v>
      </c>
      <c r="H769" s="59">
        <v>1973265</v>
      </c>
      <c r="I769" s="59">
        <v>1973265</v>
      </c>
      <c r="J769" s="59">
        <v>0</v>
      </c>
      <c r="K769" s="59">
        <v>0</v>
      </c>
      <c r="L769" s="59">
        <v>0</v>
      </c>
      <c r="M769" s="59">
        <v>1712101.49</v>
      </c>
      <c r="N769" s="59">
        <v>1695418.94</v>
      </c>
      <c r="O769" s="59">
        <v>261163.51</v>
      </c>
      <c r="P769" s="84">
        <f t="shared" si="24"/>
        <v>0.8676490435901919</v>
      </c>
    </row>
    <row r="770" spans="1:16" ht="14.4" x14ac:dyDescent="0.2">
      <c r="A770" s="60" t="s">
        <v>388</v>
      </c>
      <c r="B770" s="60" t="s">
        <v>389</v>
      </c>
      <c r="C770" s="83" t="str">
        <f t="shared" si="23"/>
        <v>21375108 CASA DE LA CULTURA DE PUNTARENAS</v>
      </c>
      <c r="D770" s="60" t="s">
        <v>18</v>
      </c>
      <c r="E770" s="60" t="s">
        <v>39</v>
      </c>
      <c r="F770" s="60" t="s">
        <v>40</v>
      </c>
      <c r="G770" s="59">
        <v>3877312</v>
      </c>
      <c r="H770" s="59">
        <v>3774728</v>
      </c>
      <c r="I770" s="59">
        <v>3774728</v>
      </c>
      <c r="J770" s="59">
        <v>0</v>
      </c>
      <c r="K770" s="59">
        <v>0</v>
      </c>
      <c r="L770" s="59">
        <v>0</v>
      </c>
      <c r="M770" s="59">
        <v>23281.63</v>
      </c>
      <c r="N770" s="59">
        <v>23281.63</v>
      </c>
      <c r="O770" s="59">
        <v>3751446.37</v>
      </c>
      <c r="P770" s="84">
        <f t="shared" si="24"/>
        <v>6.1677636110469419E-3</v>
      </c>
    </row>
    <row r="771" spans="1:16" ht="14.4" x14ac:dyDescent="0.2">
      <c r="A771" s="60" t="s">
        <v>388</v>
      </c>
      <c r="B771" s="60" t="s">
        <v>389</v>
      </c>
      <c r="C771" s="83" t="str">
        <f t="shared" si="23"/>
        <v>21375108 CASA DE LA CULTURA DE PUNTARENAS</v>
      </c>
      <c r="D771" s="60" t="s">
        <v>18</v>
      </c>
      <c r="E771" s="60" t="s">
        <v>41</v>
      </c>
      <c r="F771" s="60" t="s">
        <v>42</v>
      </c>
      <c r="G771" s="59">
        <v>3024461</v>
      </c>
      <c r="H771" s="59">
        <v>3024461</v>
      </c>
      <c r="I771" s="59">
        <v>3024461</v>
      </c>
      <c r="J771" s="59">
        <v>0</v>
      </c>
      <c r="K771" s="59">
        <v>0</v>
      </c>
      <c r="L771" s="59">
        <v>0</v>
      </c>
      <c r="M771" s="59">
        <v>2737577.17</v>
      </c>
      <c r="N771" s="59">
        <v>2737577.17</v>
      </c>
      <c r="O771" s="59">
        <v>286883.83</v>
      </c>
      <c r="P771" s="84">
        <f t="shared" si="24"/>
        <v>0.90514546889511882</v>
      </c>
    </row>
    <row r="772" spans="1:16" ht="14.4" x14ac:dyDescent="0.2">
      <c r="A772" s="60" t="s">
        <v>388</v>
      </c>
      <c r="B772" s="60" t="s">
        <v>389</v>
      </c>
      <c r="C772" s="83" t="str">
        <f t="shared" si="23"/>
        <v>21375108 CASA DE LA CULTURA DE PUNTARENAS</v>
      </c>
      <c r="D772" s="60" t="s">
        <v>18</v>
      </c>
      <c r="E772" s="60" t="s">
        <v>43</v>
      </c>
      <c r="F772" s="60" t="s">
        <v>44</v>
      </c>
      <c r="G772" s="59">
        <v>1500000</v>
      </c>
      <c r="H772" s="59">
        <v>84934</v>
      </c>
      <c r="I772" s="59">
        <v>84934</v>
      </c>
      <c r="J772" s="59">
        <v>0</v>
      </c>
      <c r="K772" s="59">
        <v>0</v>
      </c>
      <c r="L772" s="59">
        <v>0</v>
      </c>
      <c r="M772" s="59">
        <v>0</v>
      </c>
      <c r="N772" s="59">
        <v>0</v>
      </c>
      <c r="O772" s="59">
        <v>84934</v>
      </c>
      <c r="P772" s="84">
        <f t="shared" si="24"/>
        <v>0</v>
      </c>
    </row>
    <row r="773" spans="1:16" ht="14.4" x14ac:dyDescent="0.2">
      <c r="A773" s="60" t="s">
        <v>388</v>
      </c>
      <c r="B773" s="60" t="s">
        <v>389</v>
      </c>
      <c r="C773" s="83" t="str">
        <f t="shared" si="23"/>
        <v>21375108 CASA DE LA CULTURA DE PUNTARENAS</v>
      </c>
      <c r="D773" s="60" t="s">
        <v>18</v>
      </c>
      <c r="E773" s="60" t="s">
        <v>45</v>
      </c>
      <c r="F773" s="60" t="s">
        <v>46</v>
      </c>
      <c r="G773" s="59">
        <v>4600900</v>
      </c>
      <c r="H773" s="59">
        <v>4480829</v>
      </c>
      <c r="I773" s="59">
        <v>4480829</v>
      </c>
      <c r="J773" s="59">
        <v>0</v>
      </c>
      <c r="K773" s="59">
        <v>0</v>
      </c>
      <c r="L773" s="59">
        <v>0</v>
      </c>
      <c r="M773" s="59">
        <v>4459218.41</v>
      </c>
      <c r="N773" s="59">
        <v>4411357.97</v>
      </c>
      <c r="O773" s="59">
        <v>21610.59</v>
      </c>
      <c r="P773" s="84">
        <f t="shared" si="24"/>
        <v>0.99517710004108617</v>
      </c>
    </row>
    <row r="774" spans="1:16" ht="14.4" x14ac:dyDescent="0.2">
      <c r="A774" s="60" t="s">
        <v>388</v>
      </c>
      <c r="B774" s="60" t="s">
        <v>389</v>
      </c>
      <c r="C774" s="83" t="str">
        <f t="shared" si="23"/>
        <v>21375108 CASA DE LA CULTURA DE PUNTARENAS</v>
      </c>
      <c r="D774" s="60" t="s">
        <v>18</v>
      </c>
      <c r="E774" s="60" t="s">
        <v>390</v>
      </c>
      <c r="F774" s="60" t="s">
        <v>48</v>
      </c>
      <c r="G774" s="59">
        <v>4364956</v>
      </c>
      <c r="H774" s="59">
        <v>4251042</v>
      </c>
      <c r="I774" s="59">
        <v>4251042</v>
      </c>
      <c r="J774" s="59">
        <v>0</v>
      </c>
      <c r="K774" s="59">
        <v>0</v>
      </c>
      <c r="L774" s="59">
        <v>0</v>
      </c>
      <c r="M774" s="59">
        <v>4243178.91</v>
      </c>
      <c r="N774" s="59">
        <v>4213178.91</v>
      </c>
      <c r="O774" s="59">
        <v>7863.09</v>
      </c>
      <c r="P774" s="84">
        <f t="shared" si="24"/>
        <v>0.99815031467579007</v>
      </c>
    </row>
    <row r="775" spans="1:16" ht="14.4" x14ac:dyDescent="0.2">
      <c r="A775" s="60" t="s">
        <v>388</v>
      </c>
      <c r="B775" s="60" t="s">
        <v>389</v>
      </c>
      <c r="C775" s="83" t="str">
        <f t="shared" ref="C775:C838" si="25">+CONCATENATE(A775," ",B775)</f>
        <v>21375108 CASA DE LA CULTURA DE PUNTARENAS</v>
      </c>
      <c r="D775" s="60" t="s">
        <v>18</v>
      </c>
      <c r="E775" s="60" t="s">
        <v>391</v>
      </c>
      <c r="F775" s="60" t="s">
        <v>50</v>
      </c>
      <c r="G775" s="59">
        <v>235944</v>
      </c>
      <c r="H775" s="59">
        <v>229787</v>
      </c>
      <c r="I775" s="59">
        <v>229787</v>
      </c>
      <c r="J775" s="59">
        <v>0</v>
      </c>
      <c r="K775" s="59">
        <v>0</v>
      </c>
      <c r="L775" s="59">
        <v>0</v>
      </c>
      <c r="M775" s="59">
        <v>216039.5</v>
      </c>
      <c r="N775" s="59">
        <v>198179.06</v>
      </c>
      <c r="O775" s="59">
        <v>13747.5</v>
      </c>
      <c r="P775" s="84">
        <f t="shared" ref="P775:P838" si="26">+IFERROR(M775/H775,0)</f>
        <v>0.94017285573161236</v>
      </c>
    </row>
    <row r="776" spans="1:16" ht="14.4" x14ac:dyDescent="0.2">
      <c r="A776" s="60" t="s">
        <v>388</v>
      </c>
      <c r="B776" s="60" t="s">
        <v>389</v>
      </c>
      <c r="C776" s="83" t="str">
        <f t="shared" si="25"/>
        <v>21375108 CASA DE LA CULTURA DE PUNTARENAS</v>
      </c>
      <c r="D776" s="60" t="s">
        <v>18</v>
      </c>
      <c r="E776" s="60" t="s">
        <v>51</v>
      </c>
      <c r="F776" s="60" t="s">
        <v>52</v>
      </c>
      <c r="G776" s="59">
        <v>6481122</v>
      </c>
      <c r="H776" s="59">
        <v>6358957</v>
      </c>
      <c r="I776" s="59">
        <v>6358957</v>
      </c>
      <c r="J776" s="59">
        <v>0</v>
      </c>
      <c r="K776" s="59">
        <v>0</v>
      </c>
      <c r="L776" s="59">
        <v>0</v>
      </c>
      <c r="M776" s="59">
        <v>4845349.2300000004</v>
      </c>
      <c r="N776" s="59">
        <v>4290998.03</v>
      </c>
      <c r="O776" s="59">
        <v>1513607.77</v>
      </c>
      <c r="P776" s="84">
        <f t="shared" si="26"/>
        <v>0.76197232187605612</v>
      </c>
    </row>
    <row r="777" spans="1:16" ht="14.4" x14ac:dyDescent="0.2">
      <c r="A777" s="60" t="s">
        <v>388</v>
      </c>
      <c r="B777" s="60" t="s">
        <v>389</v>
      </c>
      <c r="C777" s="83" t="str">
        <f t="shared" si="25"/>
        <v>21375108 CASA DE LA CULTURA DE PUNTARENAS</v>
      </c>
      <c r="D777" s="60" t="s">
        <v>18</v>
      </c>
      <c r="E777" s="60" t="s">
        <v>392</v>
      </c>
      <c r="F777" s="60" t="s">
        <v>54</v>
      </c>
      <c r="G777" s="59">
        <v>2557629</v>
      </c>
      <c r="H777" s="59">
        <v>2490881</v>
      </c>
      <c r="I777" s="59">
        <v>2490881</v>
      </c>
      <c r="J777" s="59">
        <v>0</v>
      </c>
      <c r="K777" s="59">
        <v>0</v>
      </c>
      <c r="L777" s="59">
        <v>0</v>
      </c>
      <c r="M777" s="59">
        <v>2202098.66</v>
      </c>
      <c r="N777" s="59">
        <v>1808491.45</v>
      </c>
      <c r="O777" s="59">
        <v>288782.34000000003</v>
      </c>
      <c r="P777" s="84">
        <f t="shared" si="26"/>
        <v>0.88406417649016555</v>
      </c>
    </row>
    <row r="778" spans="1:16" ht="14.4" x14ac:dyDescent="0.2">
      <c r="A778" s="60" t="s">
        <v>388</v>
      </c>
      <c r="B778" s="60" t="s">
        <v>389</v>
      </c>
      <c r="C778" s="83" t="str">
        <f t="shared" si="25"/>
        <v>21375108 CASA DE LA CULTURA DE PUNTARENAS</v>
      </c>
      <c r="D778" s="60" t="s">
        <v>18</v>
      </c>
      <c r="E778" s="60" t="s">
        <v>393</v>
      </c>
      <c r="F778" s="60" t="s">
        <v>56</v>
      </c>
      <c r="G778" s="59">
        <v>1415662</v>
      </c>
      <c r="H778" s="59">
        <v>1378717</v>
      </c>
      <c r="I778" s="59">
        <v>1378717</v>
      </c>
      <c r="J778" s="59">
        <v>0</v>
      </c>
      <c r="K778" s="59">
        <v>0</v>
      </c>
      <c r="L778" s="59">
        <v>0</v>
      </c>
      <c r="M778" s="59">
        <v>1144685.05</v>
      </c>
      <c r="N778" s="59">
        <v>1037522.39</v>
      </c>
      <c r="O778" s="59">
        <v>234031.95</v>
      </c>
      <c r="P778" s="84">
        <f t="shared" si="26"/>
        <v>0.83025381568516243</v>
      </c>
    </row>
    <row r="779" spans="1:16" ht="14.4" x14ac:dyDescent="0.2">
      <c r="A779" s="60" t="s">
        <v>388</v>
      </c>
      <c r="B779" s="60" t="s">
        <v>389</v>
      </c>
      <c r="C779" s="83" t="str">
        <f t="shared" si="25"/>
        <v>21375108 CASA DE LA CULTURA DE PUNTARENAS</v>
      </c>
      <c r="D779" s="60" t="s">
        <v>18</v>
      </c>
      <c r="E779" s="60" t="s">
        <v>394</v>
      </c>
      <c r="F779" s="60" t="s">
        <v>58</v>
      </c>
      <c r="G779" s="59">
        <v>707831</v>
      </c>
      <c r="H779" s="59">
        <v>689359</v>
      </c>
      <c r="I779" s="59">
        <v>689359</v>
      </c>
      <c r="J779" s="59">
        <v>0</v>
      </c>
      <c r="K779" s="59">
        <v>0</v>
      </c>
      <c r="L779" s="59">
        <v>0</v>
      </c>
      <c r="M779" s="59">
        <v>597608.52</v>
      </c>
      <c r="N779" s="59">
        <v>544027.18999999994</v>
      </c>
      <c r="O779" s="59">
        <v>91750.48</v>
      </c>
      <c r="P779" s="84">
        <f t="shared" si="26"/>
        <v>0.86690464620031071</v>
      </c>
    </row>
    <row r="780" spans="1:16" ht="14.4" x14ac:dyDescent="0.2">
      <c r="A780" s="60" t="s">
        <v>388</v>
      </c>
      <c r="B780" s="60" t="s">
        <v>389</v>
      </c>
      <c r="C780" s="83" t="str">
        <f t="shared" si="25"/>
        <v>21375108 CASA DE LA CULTURA DE PUNTARENAS</v>
      </c>
      <c r="D780" s="60" t="s">
        <v>18</v>
      </c>
      <c r="E780" s="60" t="s">
        <v>748</v>
      </c>
      <c r="F780" s="60" t="s">
        <v>60</v>
      </c>
      <c r="G780" s="59">
        <v>1800000</v>
      </c>
      <c r="H780" s="59">
        <v>1800000</v>
      </c>
      <c r="I780" s="59">
        <v>1800000</v>
      </c>
      <c r="J780" s="59">
        <v>0</v>
      </c>
      <c r="K780" s="59">
        <v>0</v>
      </c>
      <c r="L780" s="59">
        <v>0</v>
      </c>
      <c r="M780" s="59">
        <v>900957</v>
      </c>
      <c r="N780" s="59">
        <v>900957</v>
      </c>
      <c r="O780" s="59">
        <v>899043</v>
      </c>
      <c r="P780" s="84">
        <f t="shared" si="26"/>
        <v>0.50053166666666671</v>
      </c>
    </row>
    <row r="781" spans="1:16" ht="14.4" x14ac:dyDescent="0.2">
      <c r="A781" s="60" t="s">
        <v>388</v>
      </c>
      <c r="B781" s="60" t="s">
        <v>389</v>
      </c>
      <c r="C781" s="83" t="str">
        <f t="shared" si="25"/>
        <v>21375108 CASA DE LA CULTURA DE PUNTARENAS</v>
      </c>
      <c r="D781" s="60" t="s">
        <v>18</v>
      </c>
      <c r="E781" s="60" t="s">
        <v>61</v>
      </c>
      <c r="F781" s="60" t="s">
        <v>62</v>
      </c>
      <c r="G781" s="59">
        <v>107721008</v>
      </c>
      <c r="H781" s="59">
        <v>107721008</v>
      </c>
      <c r="I781" s="59">
        <v>107721008</v>
      </c>
      <c r="J781" s="59">
        <v>0</v>
      </c>
      <c r="K781" s="59">
        <v>0</v>
      </c>
      <c r="L781" s="59">
        <v>0</v>
      </c>
      <c r="M781" s="59">
        <v>49581715.130000003</v>
      </c>
      <c r="N781" s="59">
        <v>49487241.07</v>
      </c>
      <c r="O781" s="59">
        <v>58139292.869999997</v>
      </c>
      <c r="P781" s="84">
        <f t="shared" si="26"/>
        <v>0.4602789748309819</v>
      </c>
    </row>
    <row r="782" spans="1:16" ht="14.4" x14ac:dyDescent="0.2">
      <c r="A782" s="60" t="s">
        <v>388</v>
      </c>
      <c r="B782" s="60" t="s">
        <v>389</v>
      </c>
      <c r="C782" s="83" t="str">
        <f t="shared" si="25"/>
        <v>21375108 CASA DE LA CULTURA DE PUNTARENAS</v>
      </c>
      <c r="D782" s="60" t="s">
        <v>18</v>
      </c>
      <c r="E782" s="60" t="s">
        <v>71</v>
      </c>
      <c r="F782" s="60" t="s">
        <v>72</v>
      </c>
      <c r="G782" s="59">
        <v>4510000</v>
      </c>
      <c r="H782" s="59">
        <v>3860000</v>
      </c>
      <c r="I782" s="59">
        <v>3860000</v>
      </c>
      <c r="J782" s="59">
        <v>0</v>
      </c>
      <c r="K782" s="59">
        <v>0</v>
      </c>
      <c r="L782" s="59">
        <v>0</v>
      </c>
      <c r="M782" s="59">
        <v>3651911.33</v>
      </c>
      <c r="N782" s="59">
        <v>3651911.33</v>
      </c>
      <c r="O782" s="59">
        <v>208088.67</v>
      </c>
      <c r="P782" s="84">
        <f t="shared" si="26"/>
        <v>0.94609101813471508</v>
      </c>
    </row>
    <row r="783" spans="1:16" ht="14.4" x14ac:dyDescent="0.2">
      <c r="A783" s="60" t="s">
        <v>388</v>
      </c>
      <c r="B783" s="60" t="s">
        <v>389</v>
      </c>
      <c r="C783" s="83" t="str">
        <f t="shared" si="25"/>
        <v>21375108 CASA DE LA CULTURA DE PUNTARENAS</v>
      </c>
      <c r="D783" s="60" t="s">
        <v>18</v>
      </c>
      <c r="E783" s="60" t="s">
        <v>73</v>
      </c>
      <c r="F783" s="60" t="s">
        <v>74</v>
      </c>
      <c r="G783" s="59">
        <v>1300000</v>
      </c>
      <c r="H783" s="59">
        <v>1150000</v>
      </c>
      <c r="I783" s="59">
        <v>1150000</v>
      </c>
      <c r="J783" s="59">
        <v>0</v>
      </c>
      <c r="K783" s="59">
        <v>0</v>
      </c>
      <c r="L783" s="59">
        <v>0</v>
      </c>
      <c r="M783" s="59">
        <v>1103716.79</v>
      </c>
      <c r="N783" s="59">
        <v>1103716.79</v>
      </c>
      <c r="O783" s="59">
        <v>46283.21</v>
      </c>
      <c r="P783" s="84">
        <f t="shared" si="26"/>
        <v>0.95975373043478263</v>
      </c>
    </row>
    <row r="784" spans="1:16" ht="14.4" x14ac:dyDescent="0.2">
      <c r="A784" s="60" t="s">
        <v>388</v>
      </c>
      <c r="B784" s="60" t="s">
        <v>389</v>
      </c>
      <c r="C784" s="83" t="str">
        <f t="shared" si="25"/>
        <v>21375108 CASA DE LA CULTURA DE PUNTARENAS</v>
      </c>
      <c r="D784" s="60" t="s">
        <v>18</v>
      </c>
      <c r="E784" s="60" t="s">
        <v>75</v>
      </c>
      <c r="F784" s="60" t="s">
        <v>76</v>
      </c>
      <c r="G784" s="59">
        <v>2460000</v>
      </c>
      <c r="H784" s="59">
        <v>2060000</v>
      </c>
      <c r="I784" s="59">
        <v>2060000</v>
      </c>
      <c r="J784" s="59">
        <v>0</v>
      </c>
      <c r="K784" s="59">
        <v>0</v>
      </c>
      <c r="L784" s="59">
        <v>0</v>
      </c>
      <c r="M784" s="59">
        <v>1921805</v>
      </c>
      <c r="N784" s="59">
        <v>1921805</v>
      </c>
      <c r="O784" s="59">
        <v>138195</v>
      </c>
      <c r="P784" s="84">
        <f t="shared" si="26"/>
        <v>0.93291504854368934</v>
      </c>
    </row>
    <row r="785" spans="1:16" ht="14.4" x14ac:dyDescent="0.2">
      <c r="A785" s="60" t="s">
        <v>388</v>
      </c>
      <c r="B785" s="60" t="s">
        <v>389</v>
      </c>
      <c r="C785" s="83" t="str">
        <f t="shared" si="25"/>
        <v>21375108 CASA DE LA CULTURA DE PUNTARENAS</v>
      </c>
      <c r="D785" s="60" t="s">
        <v>18</v>
      </c>
      <c r="E785" s="60" t="s">
        <v>79</v>
      </c>
      <c r="F785" s="60" t="s">
        <v>80</v>
      </c>
      <c r="G785" s="59">
        <v>750000</v>
      </c>
      <c r="H785" s="59">
        <v>650000</v>
      </c>
      <c r="I785" s="59">
        <v>650000</v>
      </c>
      <c r="J785" s="59">
        <v>0</v>
      </c>
      <c r="K785" s="59">
        <v>0</v>
      </c>
      <c r="L785" s="59">
        <v>0</v>
      </c>
      <c r="M785" s="59">
        <v>626389.54</v>
      </c>
      <c r="N785" s="59">
        <v>626389.54</v>
      </c>
      <c r="O785" s="59">
        <v>23610.46</v>
      </c>
      <c r="P785" s="84">
        <f t="shared" si="26"/>
        <v>0.96367621538461545</v>
      </c>
    </row>
    <row r="786" spans="1:16" ht="14.4" x14ac:dyDescent="0.2">
      <c r="A786" s="60" t="s">
        <v>388</v>
      </c>
      <c r="B786" s="60" t="s">
        <v>389</v>
      </c>
      <c r="C786" s="83" t="str">
        <f t="shared" si="25"/>
        <v>21375108 CASA DE LA CULTURA DE PUNTARENAS</v>
      </c>
      <c r="D786" s="60" t="s">
        <v>18</v>
      </c>
      <c r="E786" s="60" t="s">
        <v>83</v>
      </c>
      <c r="F786" s="60" t="s">
        <v>84</v>
      </c>
      <c r="G786" s="59">
        <v>0</v>
      </c>
      <c r="H786" s="59">
        <v>195000</v>
      </c>
      <c r="I786" s="59">
        <v>195000</v>
      </c>
      <c r="J786" s="59">
        <v>0</v>
      </c>
      <c r="K786" s="59">
        <v>0</v>
      </c>
      <c r="L786" s="59">
        <v>0</v>
      </c>
      <c r="M786" s="59">
        <v>96065.2</v>
      </c>
      <c r="N786" s="59">
        <v>96065.2</v>
      </c>
      <c r="O786" s="59">
        <v>98934.8</v>
      </c>
      <c r="P786" s="84">
        <f t="shared" si="26"/>
        <v>0.49264205128205124</v>
      </c>
    </row>
    <row r="787" spans="1:16" ht="14.4" x14ac:dyDescent="0.2">
      <c r="A787" s="60" t="s">
        <v>388</v>
      </c>
      <c r="B787" s="60" t="s">
        <v>389</v>
      </c>
      <c r="C787" s="83" t="str">
        <f t="shared" si="25"/>
        <v>21375108 CASA DE LA CULTURA DE PUNTARENAS</v>
      </c>
      <c r="D787" s="60" t="s">
        <v>18</v>
      </c>
      <c r="E787" s="60" t="s">
        <v>89</v>
      </c>
      <c r="F787" s="60" t="s">
        <v>90</v>
      </c>
      <c r="G787" s="59">
        <v>0</v>
      </c>
      <c r="H787" s="59">
        <v>195000</v>
      </c>
      <c r="I787" s="59">
        <v>195000</v>
      </c>
      <c r="J787" s="59">
        <v>0</v>
      </c>
      <c r="K787" s="59">
        <v>0</v>
      </c>
      <c r="L787" s="59">
        <v>0</v>
      </c>
      <c r="M787" s="59">
        <v>96065.2</v>
      </c>
      <c r="N787" s="59">
        <v>96065.2</v>
      </c>
      <c r="O787" s="59">
        <v>98934.8</v>
      </c>
      <c r="P787" s="84">
        <f t="shared" si="26"/>
        <v>0.49264205128205124</v>
      </c>
    </row>
    <row r="788" spans="1:16" ht="14.4" x14ac:dyDescent="0.2">
      <c r="A788" s="60" t="s">
        <v>388</v>
      </c>
      <c r="B788" s="60" t="s">
        <v>389</v>
      </c>
      <c r="C788" s="83" t="str">
        <f t="shared" si="25"/>
        <v>21375108 CASA DE LA CULTURA DE PUNTARENAS</v>
      </c>
      <c r="D788" s="60" t="s">
        <v>18</v>
      </c>
      <c r="E788" s="60" t="s">
        <v>93</v>
      </c>
      <c r="F788" s="60" t="s">
        <v>94</v>
      </c>
      <c r="G788" s="59">
        <v>95860008</v>
      </c>
      <c r="H788" s="59">
        <v>95860008</v>
      </c>
      <c r="I788" s="59">
        <v>95860008</v>
      </c>
      <c r="J788" s="59">
        <v>0</v>
      </c>
      <c r="K788" s="59">
        <v>0</v>
      </c>
      <c r="L788" s="59">
        <v>0</v>
      </c>
      <c r="M788" s="59">
        <v>40567854.460000001</v>
      </c>
      <c r="N788" s="59">
        <v>40499929.07</v>
      </c>
      <c r="O788" s="59">
        <v>55292153.539999999</v>
      </c>
      <c r="P788" s="84">
        <f t="shared" si="26"/>
        <v>0.42319894715635742</v>
      </c>
    </row>
    <row r="789" spans="1:16" ht="14.4" x14ac:dyDescent="0.2">
      <c r="A789" s="60" t="s">
        <v>388</v>
      </c>
      <c r="B789" s="60" t="s">
        <v>389</v>
      </c>
      <c r="C789" s="83" t="str">
        <f t="shared" si="25"/>
        <v>21375108 CASA DE LA CULTURA DE PUNTARENAS</v>
      </c>
      <c r="D789" s="60" t="s">
        <v>18</v>
      </c>
      <c r="E789" s="60" t="s">
        <v>99</v>
      </c>
      <c r="F789" s="60" t="s">
        <v>100</v>
      </c>
      <c r="G789" s="59">
        <v>38850000</v>
      </c>
      <c r="H789" s="59">
        <v>38850000</v>
      </c>
      <c r="I789" s="59">
        <v>38850000</v>
      </c>
      <c r="J789" s="59">
        <v>0</v>
      </c>
      <c r="K789" s="59">
        <v>0</v>
      </c>
      <c r="L789" s="59">
        <v>0</v>
      </c>
      <c r="M789" s="59">
        <v>35663966.759999998</v>
      </c>
      <c r="N789" s="59">
        <v>35596041.369999997</v>
      </c>
      <c r="O789" s="59">
        <v>3186033.24</v>
      </c>
      <c r="P789" s="84">
        <f t="shared" si="26"/>
        <v>0.91799142239382236</v>
      </c>
    </row>
    <row r="790" spans="1:16" ht="14.4" x14ac:dyDescent="0.2">
      <c r="A790" s="60" t="s">
        <v>388</v>
      </c>
      <c r="B790" s="60" t="s">
        <v>389</v>
      </c>
      <c r="C790" s="83" t="str">
        <f t="shared" si="25"/>
        <v>21375108 CASA DE LA CULTURA DE PUNTARENAS</v>
      </c>
      <c r="D790" s="60" t="s">
        <v>18</v>
      </c>
      <c r="E790" s="60" t="s">
        <v>101</v>
      </c>
      <c r="F790" s="60" t="s">
        <v>102</v>
      </c>
      <c r="G790" s="59">
        <v>57010008</v>
      </c>
      <c r="H790" s="59">
        <v>57010008</v>
      </c>
      <c r="I790" s="59">
        <v>57010008</v>
      </c>
      <c r="J790" s="59">
        <v>0</v>
      </c>
      <c r="K790" s="59">
        <v>0</v>
      </c>
      <c r="L790" s="59">
        <v>0</v>
      </c>
      <c r="M790" s="59">
        <v>4903887.7</v>
      </c>
      <c r="N790" s="59">
        <v>4903887.7</v>
      </c>
      <c r="O790" s="59">
        <v>52106120.299999997</v>
      </c>
      <c r="P790" s="84">
        <f t="shared" si="26"/>
        <v>8.6018014591402972E-2</v>
      </c>
    </row>
    <row r="791" spans="1:16" ht="14.4" x14ac:dyDescent="0.2">
      <c r="A791" s="60" t="s">
        <v>388</v>
      </c>
      <c r="B791" s="60" t="s">
        <v>389</v>
      </c>
      <c r="C791" s="83" t="str">
        <f t="shared" si="25"/>
        <v>21375108 CASA DE LA CULTURA DE PUNTARENAS</v>
      </c>
      <c r="D791" s="60" t="s">
        <v>18</v>
      </c>
      <c r="E791" s="60" t="s">
        <v>103</v>
      </c>
      <c r="F791" s="60" t="s">
        <v>104</v>
      </c>
      <c r="G791" s="59">
        <v>220000</v>
      </c>
      <c r="H791" s="59">
        <v>80000</v>
      </c>
      <c r="I791" s="59">
        <v>80000</v>
      </c>
      <c r="J791" s="59">
        <v>0</v>
      </c>
      <c r="K791" s="59">
        <v>0</v>
      </c>
      <c r="L791" s="59">
        <v>0</v>
      </c>
      <c r="M791" s="59">
        <v>77450</v>
      </c>
      <c r="N791" s="59">
        <v>77450</v>
      </c>
      <c r="O791" s="59">
        <v>2550</v>
      </c>
      <c r="P791" s="84">
        <f t="shared" si="26"/>
        <v>0.96812500000000001</v>
      </c>
    </row>
    <row r="792" spans="1:16" ht="14.4" x14ac:dyDescent="0.2">
      <c r="A792" s="60" t="s">
        <v>388</v>
      </c>
      <c r="B792" s="60" t="s">
        <v>389</v>
      </c>
      <c r="C792" s="83" t="str">
        <f t="shared" si="25"/>
        <v>21375108 CASA DE LA CULTURA DE PUNTARENAS</v>
      </c>
      <c r="D792" s="60" t="s">
        <v>18</v>
      </c>
      <c r="E792" s="60" t="s">
        <v>105</v>
      </c>
      <c r="F792" s="60" t="s">
        <v>106</v>
      </c>
      <c r="G792" s="59">
        <v>70000</v>
      </c>
      <c r="H792" s="59">
        <v>30000</v>
      </c>
      <c r="I792" s="59">
        <v>30000</v>
      </c>
      <c r="J792" s="59">
        <v>0</v>
      </c>
      <c r="K792" s="59">
        <v>0</v>
      </c>
      <c r="L792" s="59">
        <v>0</v>
      </c>
      <c r="M792" s="59">
        <v>30000</v>
      </c>
      <c r="N792" s="59">
        <v>30000</v>
      </c>
      <c r="O792" s="59">
        <v>0</v>
      </c>
      <c r="P792" s="84">
        <f t="shared" si="26"/>
        <v>1</v>
      </c>
    </row>
    <row r="793" spans="1:16" ht="14.4" x14ac:dyDescent="0.2">
      <c r="A793" s="60" t="s">
        <v>388</v>
      </c>
      <c r="B793" s="60" t="s">
        <v>389</v>
      </c>
      <c r="C793" s="83" t="str">
        <f t="shared" si="25"/>
        <v>21375108 CASA DE LA CULTURA DE PUNTARENAS</v>
      </c>
      <c r="D793" s="60" t="s">
        <v>18</v>
      </c>
      <c r="E793" s="60" t="s">
        <v>107</v>
      </c>
      <c r="F793" s="60" t="s">
        <v>108</v>
      </c>
      <c r="G793" s="59">
        <v>150000</v>
      </c>
      <c r="H793" s="59">
        <v>50000</v>
      </c>
      <c r="I793" s="59">
        <v>50000</v>
      </c>
      <c r="J793" s="59">
        <v>0</v>
      </c>
      <c r="K793" s="59">
        <v>0</v>
      </c>
      <c r="L793" s="59">
        <v>0</v>
      </c>
      <c r="M793" s="59">
        <v>47450</v>
      </c>
      <c r="N793" s="59">
        <v>47450</v>
      </c>
      <c r="O793" s="59">
        <v>2550</v>
      </c>
      <c r="P793" s="84">
        <f t="shared" si="26"/>
        <v>0.94899999999999995</v>
      </c>
    </row>
    <row r="794" spans="1:16" ht="14.4" x14ac:dyDescent="0.2">
      <c r="A794" s="60" t="s">
        <v>388</v>
      </c>
      <c r="B794" s="60" t="s">
        <v>389</v>
      </c>
      <c r="C794" s="83" t="str">
        <f t="shared" si="25"/>
        <v>21375108 CASA DE LA CULTURA DE PUNTARENAS</v>
      </c>
      <c r="D794" s="60" t="s">
        <v>18</v>
      </c>
      <c r="E794" s="60" t="s">
        <v>109</v>
      </c>
      <c r="F794" s="60" t="s">
        <v>110</v>
      </c>
      <c r="G794" s="59">
        <v>1701000</v>
      </c>
      <c r="H794" s="59">
        <v>1506000</v>
      </c>
      <c r="I794" s="59">
        <v>1506000</v>
      </c>
      <c r="J794" s="59">
        <v>0</v>
      </c>
      <c r="K794" s="59">
        <v>0</v>
      </c>
      <c r="L794" s="59">
        <v>0</v>
      </c>
      <c r="M794" s="59">
        <v>1241559.0900000001</v>
      </c>
      <c r="N794" s="59">
        <v>1241559.0900000001</v>
      </c>
      <c r="O794" s="59">
        <v>264440.90999999997</v>
      </c>
      <c r="P794" s="84">
        <f t="shared" si="26"/>
        <v>0.82440842629482081</v>
      </c>
    </row>
    <row r="795" spans="1:16" ht="14.4" x14ac:dyDescent="0.2">
      <c r="A795" s="60" t="s">
        <v>388</v>
      </c>
      <c r="B795" s="60" t="s">
        <v>389</v>
      </c>
      <c r="C795" s="83" t="str">
        <f t="shared" si="25"/>
        <v>21375108 CASA DE LA CULTURA DE PUNTARENAS</v>
      </c>
      <c r="D795" s="60" t="s">
        <v>18</v>
      </c>
      <c r="E795" s="60" t="s">
        <v>111</v>
      </c>
      <c r="F795" s="60" t="s">
        <v>112</v>
      </c>
      <c r="G795" s="59">
        <v>1701000</v>
      </c>
      <c r="H795" s="59">
        <v>1506000</v>
      </c>
      <c r="I795" s="59">
        <v>1506000</v>
      </c>
      <c r="J795" s="59">
        <v>0</v>
      </c>
      <c r="K795" s="59">
        <v>0</v>
      </c>
      <c r="L795" s="59">
        <v>0</v>
      </c>
      <c r="M795" s="59">
        <v>1241559.0900000001</v>
      </c>
      <c r="N795" s="59">
        <v>1241559.0900000001</v>
      </c>
      <c r="O795" s="59">
        <v>264440.90999999997</v>
      </c>
      <c r="P795" s="84">
        <f t="shared" si="26"/>
        <v>0.82440842629482081</v>
      </c>
    </row>
    <row r="796" spans="1:16" ht="14.4" x14ac:dyDescent="0.2">
      <c r="A796" s="60" t="s">
        <v>388</v>
      </c>
      <c r="B796" s="60" t="s">
        <v>389</v>
      </c>
      <c r="C796" s="83" t="str">
        <f t="shared" si="25"/>
        <v>21375108 CASA DE LA CULTURA DE PUNTARENAS</v>
      </c>
      <c r="D796" s="60" t="s">
        <v>18</v>
      </c>
      <c r="E796" s="60" t="s">
        <v>121</v>
      </c>
      <c r="F796" s="60" t="s">
        <v>122</v>
      </c>
      <c r="G796" s="59">
        <v>4650000</v>
      </c>
      <c r="H796" s="59">
        <v>5620000</v>
      </c>
      <c r="I796" s="59">
        <v>5620000</v>
      </c>
      <c r="J796" s="59">
        <v>0</v>
      </c>
      <c r="K796" s="59">
        <v>0</v>
      </c>
      <c r="L796" s="59">
        <v>0</v>
      </c>
      <c r="M796" s="59">
        <v>3946875.05</v>
      </c>
      <c r="N796" s="59">
        <v>3920326.38</v>
      </c>
      <c r="O796" s="59">
        <v>1673124.95</v>
      </c>
      <c r="P796" s="84">
        <f t="shared" si="26"/>
        <v>0.70229093416370103</v>
      </c>
    </row>
    <row r="797" spans="1:16" ht="14.4" x14ac:dyDescent="0.2">
      <c r="A797" s="60" t="s">
        <v>388</v>
      </c>
      <c r="B797" s="60" t="s">
        <v>389</v>
      </c>
      <c r="C797" s="83" t="str">
        <f t="shared" si="25"/>
        <v>21375108 CASA DE LA CULTURA DE PUNTARENAS</v>
      </c>
      <c r="D797" s="60" t="s">
        <v>18</v>
      </c>
      <c r="E797" s="60" t="s">
        <v>123</v>
      </c>
      <c r="F797" s="60" t="s">
        <v>124</v>
      </c>
      <c r="G797" s="59">
        <v>0</v>
      </c>
      <c r="H797" s="59">
        <v>4120000</v>
      </c>
      <c r="I797" s="59">
        <v>4120000</v>
      </c>
      <c r="J797" s="59">
        <v>0</v>
      </c>
      <c r="K797" s="59">
        <v>0</v>
      </c>
      <c r="L797" s="59">
        <v>0</v>
      </c>
      <c r="M797" s="59">
        <v>3946875.05</v>
      </c>
      <c r="N797" s="59">
        <v>3920326.38</v>
      </c>
      <c r="O797" s="59">
        <v>173124.95</v>
      </c>
      <c r="P797" s="84">
        <f t="shared" si="26"/>
        <v>0.9579793810679611</v>
      </c>
    </row>
    <row r="798" spans="1:16" ht="14.4" x14ac:dyDescent="0.2">
      <c r="A798" s="60" t="s">
        <v>388</v>
      </c>
      <c r="B798" s="60" t="s">
        <v>389</v>
      </c>
      <c r="C798" s="83" t="str">
        <f t="shared" si="25"/>
        <v>21375108 CASA DE LA CULTURA DE PUNTARENAS</v>
      </c>
      <c r="D798" s="60" t="s">
        <v>18</v>
      </c>
      <c r="E798" s="60" t="s">
        <v>125</v>
      </c>
      <c r="F798" s="60" t="s">
        <v>126</v>
      </c>
      <c r="G798" s="59">
        <v>3650000</v>
      </c>
      <c r="H798" s="59">
        <v>0</v>
      </c>
      <c r="I798" s="59">
        <v>0</v>
      </c>
      <c r="J798" s="59">
        <v>0</v>
      </c>
      <c r="K798" s="59">
        <v>0</v>
      </c>
      <c r="L798" s="59">
        <v>0</v>
      </c>
      <c r="M798" s="59">
        <v>0</v>
      </c>
      <c r="N798" s="59">
        <v>0</v>
      </c>
      <c r="O798" s="59">
        <v>0</v>
      </c>
      <c r="P798" s="84">
        <f t="shared" si="26"/>
        <v>0</v>
      </c>
    </row>
    <row r="799" spans="1:16" ht="14.4" x14ac:dyDescent="0.2">
      <c r="A799" s="60" t="s">
        <v>388</v>
      </c>
      <c r="B799" s="60" t="s">
        <v>389</v>
      </c>
      <c r="C799" s="83" t="str">
        <f t="shared" si="25"/>
        <v>21375108 CASA DE LA CULTURA DE PUNTARENAS</v>
      </c>
      <c r="D799" s="60" t="s">
        <v>18</v>
      </c>
      <c r="E799" s="60" t="s">
        <v>129</v>
      </c>
      <c r="F799" s="60" t="s">
        <v>130</v>
      </c>
      <c r="G799" s="59">
        <v>1000000</v>
      </c>
      <c r="H799" s="59">
        <v>1500000</v>
      </c>
      <c r="I799" s="59">
        <v>1500000</v>
      </c>
      <c r="J799" s="59">
        <v>0</v>
      </c>
      <c r="K799" s="59">
        <v>0</v>
      </c>
      <c r="L799" s="59">
        <v>0</v>
      </c>
      <c r="M799" s="59">
        <v>0</v>
      </c>
      <c r="N799" s="59">
        <v>0</v>
      </c>
      <c r="O799" s="59">
        <v>1500000</v>
      </c>
      <c r="P799" s="84">
        <f t="shared" si="26"/>
        <v>0</v>
      </c>
    </row>
    <row r="800" spans="1:16" ht="14.4" x14ac:dyDescent="0.2">
      <c r="A800" s="60" t="s">
        <v>388</v>
      </c>
      <c r="B800" s="60" t="s">
        <v>389</v>
      </c>
      <c r="C800" s="83" t="str">
        <f t="shared" si="25"/>
        <v>21375108 CASA DE LA CULTURA DE PUNTARENAS</v>
      </c>
      <c r="D800" s="60" t="s">
        <v>18</v>
      </c>
      <c r="E800" s="60" t="s">
        <v>139</v>
      </c>
      <c r="F800" s="60" t="s">
        <v>140</v>
      </c>
      <c r="G800" s="59">
        <v>780000</v>
      </c>
      <c r="H800" s="59">
        <v>600000</v>
      </c>
      <c r="I800" s="59">
        <v>600000</v>
      </c>
      <c r="J800" s="59">
        <v>0</v>
      </c>
      <c r="K800" s="59">
        <v>0</v>
      </c>
      <c r="L800" s="59">
        <v>0</v>
      </c>
      <c r="M800" s="59">
        <v>0</v>
      </c>
      <c r="N800" s="59">
        <v>0</v>
      </c>
      <c r="O800" s="59">
        <v>600000</v>
      </c>
      <c r="P800" s="84">
        <f t="shared" si="26"/>
        <v>0</v>
      </c>
    </row>
    <row r="801" spans="1:16" ht="14.4" x14ac:dyDescent="0.2">
      <c r="A801" s="60" t="s">
        <v>388</v>
      </c>
      <c r="B801" s="60" t="s">
        <v>389</v>
      </c>
      <c r="C801" s="83" t="str">
        <f t="shared" si="25"/>
        <v>21375108 CASA DE LA CULTURA DE PUNTARENAS</v>
      </c>
      <c r="D801" s="60" t="s">
        <v>18</v>
      </c>
      <c r="E801" s="60" t="s">
        <v>143</v>
      </c>
      <c r="F801" s="60" t="s">
        <v>144</v>
      </c>
      <c r="G801" s="59">
        <v>780000</v>
      </c>
      <c r="H801" s="59">
        <v>600000</v>
      </c>
      <c r="I801" s="59">
        <v>600000</v>
      </c>
      <c r="J801" s="59">
        <v>0</v>
      </c>
      <c r="K801" s="59">
        <v>0</v>
      </c>
      <c r="L801" s="59">
        <v>0</v>
      </c>
      <c r="M801" s="59">
        <v>0</v>
      </c>
      <c r="N801" s="59">
        <v>0</v>
      </c>
      <c r="O801" s="59">
        <v>600000</v>
      </c>
      <c r="P801" s="84">
        <f t="shared" si="26"/>
        <v>0</v>
      </c>
    </row>
    <row r="802" spans="1:16" ht="14.4" x14ac:dyDescent="0.2">
      <c r="A802" s="60" t="s">
        <v>388</v>
      </c>
      <c r="B802" s="60" t="s">
        <v>389</v>
      </c>
      <c r="C802" s="83" t="str">
        <f t="shared" si="25"/>
        <v>21375108 CASA DE LA CULTURA DE PUNTARENAS</v>
      </c>
      <c r="D802" s="60" t="s">
        <v>18</v>
      </c>
      <c r="E802" s="60" t="s">
        <v>151</v>
      </c>
      <c r="F802" s="60" t="s">
        <v>152</v>
      </c>
      <c r="G802" s="59">
        <v>2755000</v>
      </c>
      <c r="H802" s="59">
        <v>2755000</v>
      </c>
      <c r="I802" s="59">
        <v>2755000</v>
      </c>
      <c r="J802" s="59">
        <v>0</v>
      </c>
      <c r="K802" s="59">
        <v>0</v>
      </c>
      <c r="L802" s="59">
        <v>0</v>
      </c>
      <c r="M802" s="59">
        <v>2512729.0299999998</v>
      </c>
      <c r="N802" s="59">
        <v>2512729.0299999998</v>
      </c>
      <c r="O802" s="59">
        <v>242270.97</v>
      </c>
      <c r="P802" s="84">
        <f t="shared" si="26"/>
        <v>0.91206135390199627</v>
      </c>
    </row>
    <row r="803" spans="1:16" ht="14.4" x14ac:dyDescent="0.2">
      <c r="A803" s="60" t="s">
        <v>388</v>
      </c>
      <c r="B803" s="60" t="s">
        <v>389</v>
      </c>
      <c r="C803" s="83" t="str">
        <f t="shared" si="25"/>
        <v>21375108 CASA DE LA CULTURA DE PUNTARENAS</v>
      </c>
      <c r="D803" s="60" t="s">
        <v>18</v>
      </c>
      <c r="E803" s="60" t="s">
        <v>153</v>
      </c>
      <c r="F803" s="60" t="s">
        <v>154</v>
      </c>
      <c r="G803" s="59">
        <v>505000</v>
      </c>
      <c r="H803" s="59">
        <v>455000</v>
      </c>
      <c r="I803" s="59">
        <v>455000</v>
      </c>
      <c r="J803" s="59">
        <v>0</v>
      </c>
      <c r="K803" s="59">
        <v>0</v>
      </c>
      <c r="L803" s="59">
        <v>0</v>
      </c>
      <c r="M803" s="59">
        <v>334820</v>
      </c>
      <c r="N803" s="59">
        <v>334820</v>
      </c>
      <c r="O803" s="59">
        <v>120180</v>
      </c>
      <c r="P803" s="84">
        <f t="shared" si="26"/>
        <v>0.73586813186813183</v>
      </c>
    </row>
    <row r="804" spans="1:16" ht="14.4" x14ac:dyDescent="0.2">
      <c r="A804" s="60" t="s">
        <v>388</v>
      </c>
      <c r="B804" s="60" t="s">
        <v>389</v>
      </c>
      <c r="C804" s="83" t="str">
        <f t="shared" si="25"/>
        <v>21375108 CASA DE LA CULTURA DE PUNTARENAS</v>
      </c>
      <c r="D804" s="60" t="s">
        <v>18</v>
      </c>
      <c r="E804" s="60" t="s">
        <v>155</v>
      </c>
      <c r="F804" s="60" t="s">
        <v>156</v>
      </c>
      <c r="G804" s="59">
        <v>150000</v>
      </c>
      <c r="H804" s="59">
        <v>100000</v>
      </c>
      <c r="I804" s="59">
        <v>100000</v>
      </c>
      <c r="J804" s="59">
        <v>0</v>
      </c>
      <c r="K804" s="59">
        <v>0</v>
      </c>
      <c r="L804" s="59">
        <v>0</v>
      </c>
      <c r="M804" s="59">
        <v>0</v>
      </c>
      <c r="N804" s="59">
        <v>0</v>
      </c>
      <c r="O804" s="59">
        <v>100000</v>
      </c>
      <c r="P804" s="84">
        <f t="shared" si="26"/>
        <v>0</v>
      </c>
    </row>
    <row r="805" spans="1:16" ht="14.4" x14ac:dyDescent="0.2">
      <c r="A805" s="60" t="s">
        <v>388</v>
      </c>
      <c r="B805" s="60" t="s">
        <v>389</v>
      </c>
      <c r="C805" s="83" t="str">
        <f t="shared" si="25"/>
        <v>21375108 CASA DE LA CULTURA DE PUNTARENAS</v>
      </c>
      <c r="D805" s="60" t="s">
        <v>18</v>
      </c>
      <c r="E805" s="60" t="s">
        <v>159</v>
      </c>
      <c r="F805" s="60" t="s">
        <v>160</v>
      </c>
      <c r="G805" s="59">
        <v>355000</v>
      </c>
      <c r="H805" s="59">
        <v>355000</v>
      </c>
      <c r="I805" s="59">
        <v>355000</v>
      </c>
      <c r="J805" s="59">
        <v>0</v>
      </c>
      <c r="K805" s="59">
        <v>0</v>
      </c>
      <c r="L805" s="59">
        <v>0</v>
      </c>
      <c r="M805" s="59">
        <v>334820</v>
      </c>
      <c r="N805" s="59">
        <v>334820</v>
      </c>
      <c r="O805" s="59">
        <v>20180</v>
      </c>
      <c r="P805" s="84">
        <f t="shared" si="26"/>
        <v>0.94315492957746483</v>
      </c>
    </row>
    <row r="806" spans="1:16" ht="14.4" x14ac:dyDescent="0.2">
      <c r="A806" s="60" t="s">
        <v>388</v>
      </c>
      <c r="B806" s="60" t="s">
        <v>389</v>
      </c>
      <c r="C806" s="83" t="str">
        <f t="shared" si="25"/>
        <v>21375108 CASA DE LA CULTURA DE PUNTARENAS</v>
      </c>
      <c r="D806" s="60" t="s">
        <v>18</v>
      </c>
      <c r="E806" s="60" t="s">
        <v>183</v>
      </c>
      <c r="F806" s="60" t="s">
        <v>184</v>
      </c>
      <c r="G806" s="59">
        <v>600000</v>
      </c>
      <c r="H806" s="59">
        <v>1100000</v>
      </c>
      <c r="I806" s="59">
        <v>1100000</v>
      </c>
      <c r="J806" s="59">
        <v>0</v>
      </c>
      <c r="K806" s="59">
        <v>0</v>
      </c>
      <c r="L806" s="59">
        <v>0</v>
      </c>
      <c r="M806" s="59">
        <v>990126.11</v>
      </c>
      <c r="N806" s="59">
        <v>990126.11</v>
      </c>
      <c r="O806" s="59">
        <v>109873.89</v>
      </c>
      <c r="P806" s="84">
        <f t="shared" si="26"/>
        <v>0.90011464545454545</v>
      </c>
    </row>
    <row r="807" spans="1:16" ht="14.4" x14ac:dyDescent="0.2">
      <c r="A807" s="60" t="s">
        <v>388</v>
      </c>
      <c r="B807" s="60" t="s">
        <v>389</v>
      </c>
      <c r="C807" s="83" t="str">
        <f t="shared" si="25"/>
        <v>21375108 CASA DE LA CULTURA DE PUNTARENAS</v>
      </c>
      <c r="D807" s="60" t="s">
        <v>18</v>
      </c>
      <c r="E807" s="60" t="s">
        <v>185</v>
      </c>
      <c r="F807" s="60" t="s">
        <v>186</v>
      </c>
      <c r="G807" s="59">
        <v>0</v>
      </c>
      <c r="H807" s="59">
        <v>500000</v>
      </c>
      <c r="I807" s="59">
        <v>500000</v>
      </c>
      <c r="J807" s="59">
        <v>0</v>
      </c>
      <c r="K807" s="59">
        <v>0</v>
      </c>
      <c r="L807" s="59">
        <v>0</v>
      </c>
      <c r="M807" s="59">
        <v>450066.61</v>
      </c>
      <c r="N807" s="59">
        <v>450066.61</v>
      </c>
      <c r="O807" s="59">
        <v>49933.39</v>
      </c>
      <c r="P807" s="84">
        <f t="shared" si="26"/>
        <v>0.90013321999999996</v>
      </c>
    </row>
    <row r="808" spans="1:16" ht="14.4" x14ac:dyDescent="0.2">
      <c r="A808" s="60" t="s">
        <v>388</v>
      </c>
      <c r="B808" s="60" t="s">
        <v>389</v>
      </c>
      <c r="C808" s="83" t="str">
        <f t="shared" si="25"/>
        <v>21375108 CASA DE LA CULTURA DE PUNTARENAS</v>
      </c>
      <c r="D808" s="60" t="s">
        <v>18</v>
      </c>
      <c r="E808" s="60" t="s">
        <v>187</v>
      </c>
      <c r="F808" s="60" t="s">
        <v>188</v>
      </c>
      <c r="G808" s="59">
        <v>600000</v>
      </c>
      <c r="H808" s="59">
        <v>600000</v>
      </c>
      <c r="I808" s="59">
        <v>600000</v>
      </c>
      <c r="J808" s="59">
        <v>0</v>
      </c>
      <c r="K808" s="59">
        <v>0</v>
      </c>
      <c r="L808" s="59">
        <v>0</v>
      </c>
      <c r="M808" s="59">
        <v>540059.5</v>
      </c>
      <c r="N808" s="59">
        <v>540059.5</v>
      </c>
      <c r="O808" s="59">
        <v>59940.5</v>
      </c>
      <c r="P808" s="84">
        <f t="shared" si="26"/>
        <v>0.90009916666666667</v>
      </c>
    </row>
    <row r="809" spans="1:16" ht="14.4" x14ac:dyDescent="0.2">
      <c r="A809" s="60" t="s">
        <v>388</v>
      </c>
      <c r="B809" s="60" t="s">
        <v>389</v>
      </c>
      <c r="C809" s="83" t="str">
        <f t="shared" si="25"/>
        <v>21375108 CASA DE LA CULTURA DE PUNTARENAS</v>
      </c>
      <c r="D809" s="60" t="s">
        <v>18</v>
      </c>
      <c r="E809" s="60" t="s">
        <v>189</v>
      </c>
      <c r="F809" s="60" t="s">
        <v>190</v>
      </c>
      <c r="G809" s="59">
        <v>1650000</v>
      </c>
      <c r="H809" s="59">
        <v>1200000</v>
      </c>
      <c r="I809" s="59">
        <v>1200000</v>
      </c>
      <c r="J809" s="59">
        <v>0</v>
      </c>
      <c r="K809" s="59">
        <v>0</v>
      </c>
      <c r="L809" s="59">
        <v>0</v>
      </c>
      <c r="M809" s="59">
        <v>1187782.92</v>
      </c>
      <c r="N809" s="59">
        <v>1187782.92</v>
      </c>
      <c r="O809" s="59">
        <v>12217.08</v>
      </c>
      <c r="P809" s="84">
        <f t="shared" si="26"/>
        <v>0.98981909999999995</v>
      </c>
    </row>
    <row r="810" spans="1:16" ht="14.4" x14ac:dyDescent="0.2">
      <c r="A810" s="60" t="s">
        <v>388</v>
      </c>
      <c r="B810" s="60" t="s">
        <v>389</v>
      </c>
      <c r="C810" s="83" t="str">
        <f t="shared" si="25"/>
        <v>21375108 CASA DE LA CULTURA DE PUNTARENAS</v>
      </c>
      <c r="D810" s="60" t="s">
        <v>18</v>
      </c>
      <c r="E810" s="60" t="s">
        <v>191</v>
      </c>
      <c r="F810" s="60" t="s">
        <v>192</v>
      </c>
      <c r="G810" s="59">
        <v>150000</v>
      </c>
      <c r="H810" s="59">
        <v>150000</v>
      </c>
      <c r="I810" s="59">
        <v>150000</v>
      </c>
      <c r="J810" s="59">
        <v>0</v>
      </c>
      <c r="K810" s="59">
        <v>0</v>
      </c>
      <c r="L810" s="59">
        <v>0</v>
      </c>
      <c r="M810" s="59">
        <v>149775</v>
      </c>
      <c r="N810" s="59">
        <v>149775</v>
      </c>
      <c r="O810" s="59">
        <v>225</v>
      </c>
      <c r="P810" s="84">
        <f t="shared" si="26"/>
        <v>0.99850000000000005</v>
      </c>
    </row>
    <row r="811" spans="1:16" ht="14.4" x14ac:dyDescent="0.2">
      <c r="A811" s="60" t="s">
        <v>388</v>
      </c>
      <c r="B811" s="60" t="s">
        <v>389</v>
      </c>
      <c r="C811" s="83" t="str">
        <f t="shared" si="25"/>
        <v>21375108 CASA DE LA CULTURA DE PUNTARENAS</v>
      </c>
      <c r="D811" s="60" t="s">
        <v>18</v>
      </c>
      <c r="E811" s="60" t="s">
        <v>195</v>
      </c>
      <c r="F811" s="60" t="s">
        <v>196</v>
      </c>
      <c r="G811" s="59">
        <v>250000</v>
      </c>
      <c r="H811" s="59">
        <v>100000</v>
      </c>
      <c r="I811" s="59">
        <v>100000</v>
      </c>
      <c r="J811" s="59">
        <v>0</v>
      </c>
      <c r="K811" s="59">
        <v>0</v>
      </c>
      <c r="L811" s="59">
        <v>0</v>
      </c>
      <c r="M811" s="59">
        <v>88420</v>
      </c>
      <c r="N811" s="59">
        <v>88420</v>
      </c>
      <c r="O811" s="59">
        <v>11580</v>
      </c>
      <c r="P811" s="84">
        <f t="shared" si="26"/>
        <v>0.88419999999999999</v>
      </c>
    </row>
    <row r="812" spans="1:16" ht="14.4" x14ac:dyDescent="0.2">
      <c r="A812" s="60" t="s">
        <v>388</v>
      </c>
      <c r="B812" s="60" t="s">
        <v>389</v>
      </c>
      <c r="C812" s="83" t="str">
        <f t="shared" si="25"/>
        <v>21375108 CASA DE LA CULTURA DE PUNTARENAS</v>
      </c>
      <c r="D812" s="60" t="s">
        <v>18</v>
      </c>
      <c r="E812" s="60" t="s">
        <v>197</v>
      </c>
      <c r="F812" s="60" t="s">
        <v>198</v>
      </c>
      <c r="G812" s="59">
        <v>0</v>
      </c>
      <c r="H812" s="59">
        <v>280000</v>
      </c>
      <c r="I812" s="59">
        <v>280000</v>
      </c>
      <c r="J812" s="59">
        <v>0</v>
      </c>
      <c r="K812" s="59">
        <v>0</v>
      </c>
      <c r="L812" s="59">
        <v>0</v>
      </c>
      <c r="M812" s="59">
        <v>279872.32</v>
      </c>
      <c r="N812" s="59">
        <v>279872.32</v>
      </c>
      <c r="O812" s="59">
        <v>127.68</v>
      </c>
      <c r="P812" s="84">
        <f t="shared" si="26"/>
        <v>0.99954399999999999</v>
      </c>
    </row>
    <row r="813" spans="1:16" ht="14.4" x14ac:dyDescent="0.2">
      <c r="A813" s="60" t="s">
        <v>388</v>
      </c>
      <c r="B813" s="60" t="s">
        <v>389</v>
      </c>
      <c r="C813" s="83" t="str">
        <f t="shared" si="25"/>
        <v>21375108 CASA DE LA CULTURA DE PUNTARENAS</v>
      </c>
      <c r="D813" s="60" t="s">
        <v>18</v>
      </c>
      <c r="E813" s="60" t="s">
        <v>199</v>
      </c>
      <c r="F813" s="60" t="s">
        <v>200</v>
      </c>
      <c r="G813" s="59">
        <v>1250000</v>
      </c>
      <c r="H813" s="59">
        <v>670000</v>
      </c>
      <c r="I813" s="59">
        <v>670000</v>
      </c>
      <c r="J813" s="59">
        <v>0</v>
      </c>
      <c r="K813" s="59">
        <v>0</v>
      </c>
      <c r="L813" s="59">
        <v>0</v>
      </c>
      <c r="M813" s="59">
        <v>669715.6</v>
      </c>
      <c r="N813" s="59">
        <v>669715.6</v>
      </c>
      <c r="O813" s="59">
        <v>284.39999999999998</v>
      </c>
      <c r="P813" s="85">
        <f t="shared" si="26"/>
        <v>0.99957552238805969</v>
      </c>
    </row>
    <row r="814" spans="1:16" ht="14.4" x14ac:dyDescent="0.2">
      <c r="A814" s="60" t="s">
        <v>388</v>
      </c>
      <c r="B814" s="60" t="s">
        <v>389</v>
      </c>
      <c r="C814" s="83" t="str">
        <f t="shared" si="25"/>
        <v>21375108 CASA DE LA CULTURA DE PUNTARENAS</v>
      </c>
      <c r="D814" s="60" t="s">
        <v>18</v>
      </c>
      <c r="E814" s="60" t="s">
        <v>207</v>
      </c>
      <c r="F814" s="60" t="s">
        <v>208</v>
      </c>
      <c r="G814" s="59">
        <v>1358835</v>
      </c>
      <c r="H814" s="59">
        <v>4349757</v>
      </c>
      <c r="I814" s="59">
        <v>4349757</v>
      </c>
      <c r="J814" s="59">
        <v>0</v>
      </c>
      <c r="K814" s="59">
        <v>0</v>
      </c>
      <c r="L814" s="59">
        <v>0</v>
      </c>
      <c r="M814" s="59">
        <v>3712484.48</v>
      </c>
      <c r="N814" s="59">
        <v>2958765.06</v>
      </c>
      <c r="O814" s="59">
        <v>637272.52</v>
      </c>
      <c r="P814" s="84">
        <f t="shared" si="26"/>
        <v>0.85349238589649945</v>
      </c>
    </row>
    <row r="815" spans="1:16" ht="14.4" x14ac:dyDescent="0.2">
      <c r="A815" s="60" t="s">
        <v>388</v>
      </c>
      <c r="B815" s="60" t="s">
        <v>389</v>
      </c>
      <c r="C815" s="83" t="str">
        <f t="shared" si="25"/>
        <v>21375108 CASA DE LA CULTURA DE PUNTARENAS</v>
      </c>
      <c r="D815" s="60" t="s">
        <v>18</v>
      </c>
      <c r="E815" s="60" t="s">
        <v>209</v>
      </c>
      <c r="F815" s="60" t="s">
        <v>210</v>
      </c>
      <c r="G815" s="59">
        <v>858835</v>
      </c>
      <c r="H815" s="59">
        <v>836422</v>
      </c>
      <c r="I815" s="59">
        <v>836422</v>
      </c>
      <c r="J815" s="59">
        <v>0</v>
      </c>
      <c r="K815" s="59">
        <v>0</v>
      </c>
      <c r="L815" s="59">
        <v>0</v>
      </c>
      <c r="M815" s="59">
        <v>552163.31000000006</v>
      </c>
      <c r="N815" s="59">
        <v>552163.31000000006</v>
      </c>
      <c r="O815" s="59">
        <v>284258.69</v>
      </c>
      <c r="P815" s="84">
        <f t="shared" si="26"/>
        <v>0.66014919502356473</v>
      </c>
    </row>
    <row r="816" spans="1:16" ht="14.4" x14ac:dyDescent="0.2">
      <c r="A816" s="60" t="s">
        <v>388</v>
      </c>
      <c r="B816" s="60" t="s">
        <v>389</v>
      </c>
      <c r="C816" s="83" t="str">
        <f t="shared" si="25"/>
        <v>21375108 CASA DE LA CULTURA DE PUNTARENAS</v>
      </c>
      <c r="D816" s="60" t="s">
        <v>18</v>
      </c>
      <c r="E816" s="60" t="s">
        <v>395</v>
      </c>
      <c r="F816" s="60" t="s">
        <v>212</v>
      </c>
      <c r="G816" s="59">
        <v>740863</v>
      </c>
      <c r="H816" s="59">
        <v>721529</v>
      </c>
      <c r="I816" s="59">
        <v>721529</v>
      </c>
      <c r="J816" s="59">
        <v>0</v>
      </c>
      <c r="K816" s="59">
        <v>0</v>
      </c>
      <c r="L816" s="59">
        <v>0</v>
      </c>
      <c r="M816" s="59">
        <v>476319.28</v>
      </c>
      <c r="N816" s="59">
        <v>476319.28</v>
      </c>
      <c r="O816" s="59">
        <v>245209.72</v>
      </c>
      <c r="P816" s="84">
        <f t="shared" si="26"/>
        <v>0.66015264805711205</v>
      </c>
    </row>
    <row r="817" spans="1:16" ht="14.4" x14ac:dyDescent="0.2">
      <c r="A817" s="60" t="s">
        <v>388</v>
      </c>
      <c r="B817" s="60" t="s">
        <v>389</v>
      </c>
      <c r="C817" s="83" t="str">
        <f t="shared" si="25"/>
        <v>21375108 CASA DE LA CULTURA DE PUNTARENAS</v>
      </c>
      <c r="D817" s="60" t="s">
        <v>18</v>
      </c>
      <c r="E817" s="60" t="s">
        <v>396</v>
      </c>
      <c r="F817" s="60" t="s">
        <v>214</v>
      </c>
      <c r="G817" s="59">
        <v>117972</v>
      </c>
      <c r="H817" s="59">
        <v>114893</v>
      </c>
      <c r="I817" s="59">
        <v>114893</v>
      </c>
      <c r="J817" s="59">
        <v>0</v>
      </c>
      <c r="K817" s="59">
        <v>0</v>
      </c>
      <c r="L817" s="59">
        <v>0</v>
      </c>
      <c r="M817" s="59">
        <v>75844.03</v>
      </c>
      <c r="N817" s="59">
        <v>75844.03</v>
      </c>
      <c r="O817" s="59">
        <v>39048.97</v>
      </c>
      <c r="P817" s="84">
        <f t="shared" si="26"/>
        <v>0.66012750994403491</v>
      </c>
    </row>
    <row r="818" spans="1:16" ht="14.4" x14ac:dyDescent="0.2">
      <c r="A818" s="60" t="s">
        <v>388</v>
      </c>
      <c r="B818" s="60" t="s">
        <v>389</v>
      </c>
      <c r="C818" s="83" t="str">
        <f t="shared" si="25"/>
        <v>21375108 CASA DE LA CULTURA DE PUNTARENAS</v>
      </c>
      <c r="D818" s="60" t="s">
        <v>18</v>
      </c>
      <c r="E818" s="60" t="s">
        <v>223</v>
      </c>
      <c r="F818" s="60" t="s">
        <v>224</v>
      </c>
      <c r="G818" s="59">
        <v>500000</v>
      </c>
      <c r="H818" s="59">
        <v>200000</v>
      </c>
      <c r="I818" s="59">
        <v>200000</v>
      </c>
      <c r="J818" s="59">
        <v>0</v>
      </c>
      <c r="K818" s="59">
        <v>0</v>
      </c>
      <c r="L818" s="59">
        <v>0</v>
      </c>
      <c r="M818" s="59">
        <v>187427.20000000001</v>
      </c>
      <c r="N818" s="59">
        <v>187427.20000000001</v>
      </c>
      <c r="O818" s="59">
        <v>12572.8</v>
      </c>
      <c r="P818" s="84">
        <f t="shared" si="26"/>
        <v>0.93713600000000008</v>
      </c>
    </row>
    <row r="819" spans="1:16" ht="14.4" x14ac:dyDescent="0.2">
      <c r="A819" s="60" t="s">
        <v>388</v>
      </c>
      <c r="B819" s="60" t="s">
        <v>389</v>
      </c>
      <c r="C819" s="83" t="str">
        <f t="shared" si="25"/>
        <v>21375108 CASA DE LA CULTURA DE PUNTARENAS</v>
      </c>
      <c r="D819" s="60" t="s">
        <v>18</v>
      </c>
      <c r="E819" s="60" t="s">
        <v>227</v>
      </c>
      <c r="F819" s="60" t="s">
        <v>228</v>
      </c>
      <c r="G819" s="59">
        <v>500000</v>
      </c>
      <c r="H819" s="59">
        <v>200000</v>
      </c>
      <c r="I819" s="59">
        <v>200000</v>
      </c>
      <c r="J819" s="59">
        <v>0</v>
      </c>
      <c r="K819" s="59">
        <v>0</v>
      </c>
      <c r="L819" s="59">
        <v>0</v>
      </c>
      <c r="M819" s="59">
        <v>187427.20000000001</v>
      </c>
      <c r="N819" s="59">
        <v>187427.20000000001</v>
      </c>
      <c r="O819" s="59">
        <v>12572.8</v>
      </c>
      <c r="P819" s="84">
        <f t="shared" si="26"/>
        <v>0.93713600000000008</v>
      </c>
    </row>
    <row r="820" spans="1:16" ht="14.4" x14ac:dyDescent="0.2">
      <c r="A820" s="60" t="s">
        <v>388</v>
      </c>
      <c r="B820" s="60" t="s">
        <v>389</v>
      </c>
      <c r="C820" s="83" t="str">
        <f t="shared" si="25"/>
        <v>21375108 CASA DE LA CULTURA DE PUNTARENAS</v>
      </c>
      <c r="D820" s="60" t="s">
        <v>18</v>
      </c>
      <c r="E820" s="60" t="s">
        <v>237</v>
      </c>
      <c r="F820" s="60" t="s">
        <v>238</v>
      </c>
      <c r="G820" s="59">
        <v>0</v>
      </c>
      <c r="H820" s="59">
        <v>3313335</v>
      </c>
      <c r="I820" s="59">
        <v>3313335</v>
      </c>
      <c r="J820" s="59">
        <v>0</v>
      </c>
      <c r="K820" s="59">
        <v>0</v>
      </c>
      <c r="L820" s="59">
        <v>0</v>
      </c>
      <c r="M820" s="59">
        <v>2972893.97</v>
      </c>
      <c r="N820" s="59">
        <v>2219174.5499999998</v>
      </c>
      <c r="O820" s="59">
        <v>340441.03</v>
      </c>
      <c r="P820" s="84">
        <f t="shared" si="26"/>
        <v>0.89725124987361682</v>
      </c>
    </row>
    <row r="821" spans="1:16" ht="14.4" x14ac:dyDescent="0.2">
      <c r="A821" s="60" t="s">
        <v>388</v>
      </c>
      <c r="B821" s="60" t="s">
        <v>389</v>
      </c>
      <c r="C821" s="83" t="str">
        <f t="shared" si="25"/>
        <v>21375108 CASA DE LA CULTURA DE PUNTARENAS</v>
      </c>
      <c r="D821" s="60" t="s">
        <v>18</v>
      </c>
      <c r="E821" s="60" t="s">
        <v>239</v>
      </c>
      <c r="F821" s="60" t="s">
        <v>240</v>
      </c>
      <c r="G821" s="59">
        <v>0</v>
      </c>
      <c r="H821" s="59">
        <v>3313335</v>
      </c>
      <c r="I821" s="59">
        <v>3313335</v>
      </c>
      <c r="J821" s="59">
        <v>0</v>
      </c>
      <c r="K821" s="59">
        <v>0</v>
      </c>
      <c r="L821" s="59">
        <v>0</v>
      </c>
      <c r="M821" s="59">
        <v>2972893.97</v>
      </c>
      <c r="N821" s="59">
        <v>2219174.5499999998</v>
      </c>
      <c r="O821" s="59">
        <v>340441.03</v>
      </c>
      <c r="P821" s="82">
        <f t="shared" si="26"/>
        <v>0.89725124987361682</v>
      </c>
    </row>
    <row r="822" spans="1:16" ht="14.4" x14ac:dyDescent="0.2">
      <c r="A822" s="74" t="s">
        <v>397</v>
      </c>
      <c r="B822" s="74" t="s">
        <v>773</v>
      </c>
      <c r="C822" s="83" t="str">
        <f t="shared" si="25"/>
        <v>21375300 DIRECCIÓN GESTIÓN SOCIOCULTURAL</v>
      </c>
      <c r="D822" s="74" t="s">
        <v>18</v>
      </c>
      <c r="E822" s="74" t="s">
        <v>19</v>
      </c>
      <c r="F822" s="74" t="s">
        <v>19</v>
      </c>
      <c r="G822" s="75">
        <v>2130698661</v>
      </c>
      <c r="H822" s="75">
        <v>2095690633</v>
      </c>
      <c r="I822" s="59">
        <v>2093590633</v>
      </c>
      <c r="J822" s="59">
        <v>11194906.49</v>
      </c>
      <c r="K822" s="59">
        <v>109041655.28</v>
      </c>
      <c r="L822" s="59">
        <v>11600220.970000001</v>
      </c>
      <c r="M822" s="75">
        <v>1581252692.79</v>
      </c>
      <c r="N822" s="75">
        <v>1518549322.79</v>
      </c>
      <c r="O822" s="75">
        <v>382601157.47000003</v>
      </c>
      <c r="P822" s="82">
        <f t="shared" si="26"/>
        <v>0.75452581974202104</v>
      </c>
    </row>
    <row r="823" spans="1:16" ht="14.4" x14ac:dyDescent="0.2">
      <c r="A823" s="60" t="s">
        <v>397</v>
      </c>
      <c r="B823" s="60" t="s">
        <v>759</v>
      </c>
      <c r="C823" s="83" t="str">
        <f t="shared" si="25"/>
        <v>21375300 Gestión y Desarrollo Cultural</v>
      </c>
      <c r="D823" s="60" t="s">
        <v>18</v>
      </c>
      <c r="E823" s="60" t="s">
        <v>21</v>
      </c>
      <c r="F823" s="60" t="s">
        <v>22</v>
      </c>
      <c r="G823" s="59">
        <v>820569981</v>
      </c>
      <c r="H823" s="59">
        <v>816393764</v>
      </c>
      <c r="I823" s="59">
        <v>814293764</v>
      </c>
      <c r="J823" s="59">
        <v>0</v>
      </c>
      <c r="K823" s="59">
        <v>25303935.300000001</v>
      </c>
      <c r="L823" s="59">
        <v>0</v>
      </c>
      <c r="M823" s="59">
        <v>638892665.38</v>
      </c>
      <c r="N823" s="59">
        <v>638892665.38</v>
      </c>
      <c r="O823" s="59">
        <v>152197163.31999999</v>
      </c>
      <c r="P823" s="84">
        <f t="shared" si="26"/>
        <v>0.78257906117470044</v>
      </c>
    </row>
    <row r="824" spans="1:16" ht="14.4" x14ac:dyDescent="0.2">
      <c r="A824" s="60" t="s">
        <v>397</v>
      </c>
      <c r="B824" s="60" t="s">
        <v>759</v>
      </c>
      <c r="C824" s="83" t="str">
        <f t="shared" si="25"/>
        <v>21375300 Gestión y Desarrollo Cultural</v>
      </c>
      <c r="D824" s="60" t="s">
        <v>18</v>
      </c>
      <c r="E824" s="60" t="s">
        <v>23</v>
      </c>
      <c r="F824" s="60" t="s">
        <v>24</v>
      </c>
      <c r="G824" s="59">
        <v>375971200</v>
      </c>
      <c r="H824" s="59">
        <v>404116041</v>
      </c>
      <c r="I824" s="59">
        <v>404116041</v>
      </c>
      <c r="J824" s="59">
        <v>0</v>
      </c>
      <c r="K824" s="59">
        <v>524227.72</v>
      </c>
      <c r="L824" s="59">
        <v>0</v>
      </c>
      <c r="M824" s="59">
        <v>320457915.76999998</v>
      </c>
      <c r="N824" s="59">
        <v>320457915.76999998</v>
      </c>
      <c r="O824" s="59">
        <v>83133897.510000005</v>
      </c>
      <c r="P824" s="84">
        <f t="shared" si="26"/>
        <v>0.79298489358901736</v>
      </c>
    </row>
    <row r="825" spans="1:16" ht="14.4" x14ac:dyDescent="0.2">
      <c r="A825" s="60" t="s">
        <v>397</v>
      </c>
      <c r="B825" s="60" t="s">
        <v>759</v>
      </c>
      <c r="C825" s="83" t="str">
        <f t="shared" si="25"/>
        <v>21375300 Gestión y Desarrollo Cultural</v>
      </c>
      <c r="D825" s="60" t="s">
        <v>18</v>
      </c>
      <c r="E825" s="60" t="s">
        <v>25</v>
      </c>
      <c r="F825" s="60" t="s">
        <v>26</v>
      </c>
      <c r="G825" s="59">
        <v>368971200</v>
      </c>
      <c r="H825" s="59">
        <v>404116041</v>
      </c>
      <c r="I825" s="59">
        <v>404116041</v>
      </c>
      <c r="J825" s="59">
        <v>0</v>
      </c>
      <c r="K825" s="59">
        <v>524227.72</v>
      </c>
      <c r="L825" s="59">
        <v>0</v>
      </c>
      <c r="M825" s="59">
        <v>320457915.76999998</v>
      </c>
      <c r="N825" s="59">
        <v>320457915.76999998</v>
      </c>
      <c r="O825" s="59">
        <v>83133897.510000005</v>
      </c>
      <c r="P825" s="84">
        <f t="shared" si="26"/>
        <v>0.79298489358901736</v>
      </c>
    </row>
    <row r="826" spans="1:16" ht="14.4" x14ac:dyDescent="0.2">
      <c r="A826" s="60" t="s">
        <v>397</v>
      </c>
      <c r="B826" s="60" t="s">
        <v>759</v>
      </c>
      <c r="C826" s="83" t="str">
        <f t="shared" si="25"/>
        <v>21375300 Gestión y Desarrollo Cultural</v>
      </c>
      <c r="D826" s="60" t="s">
        <v>18</v>
      </c>
      <c r="E826" s="60" t="s">
        <v>27</v>
      </c>
      <c r="F826" s="60" t="s">
        <v>28</v>
      </c>
      <c r="G826" s="59">
        <v>7000000</v>
      </c>
      <c r="H826" s="59">
        <v>0</v>
      </c>
      <c r="I826" s="59">
        <v>0</v>
      </c>
      <c r="J826" s="59">
        <v>0</v>
      </c>
      <c r="K826" s="59">
        <v>0</v>
      </c>
      <c r="L826" s="59">
        <v>0</v>
      </c>
      <c r="M826" s="59">
        <v>0</v>
      </c>
      <c r="N826" s="59">
        <v>0</v>
      </c>
      <c r="O826" s="59">
        <v>0</v>
      </c>
      <c r="P826" s="84">
        <f t="shared" si="26"/>
        <v>0</v>
      </c>
    </row>
    <row r="827" spans="1:16" ht="14.4" x14ac:dyDescent="0.2">
      <c r="A827" s="60" t="s">
        <v>397</v>
      </c>
      <c r="B827" s="60" t="s">
        <v>759</v>
      </c>
      <c r="C827" s="83" t="str">
        <f t="shared" si="25"/>
        <v>21375300 Gestión y Desarrollo Cultural</v>
      </c>
      <c r="D827" s="60" t="s">
        <v>18</v>
      </c>
      <c r="E827" s="60" t="s">
        <v>29</v>
      </c>
      <c r="F827" s="60" t="s">
        <v>30</v>
      </c>
      <c r="G827" s="59">
        <v>15400000</v>
      </c>
      <c r="H827" s="59">
        <v>15400000</v>
      </c>
      <c r="I827" s="59">
        <v>15400000</v>
      </c>
      <c r="J827" s="59">
        <v>0</v>
      </c>
      <c r="K827" s="59">
        <v>0</v>
      </c>
      <c r="L827" s="59">
        <v>0</v>
      </c>
      <c r="M827" s="59">
        <v>15393251.550000001</v>
      </c>
      <c r="N827" s="59">
        <v>15393251.550000001</v>
      </c>
      <c r="O827" s="59">
        <v>6748.45</v>
      </c>
      <c r="P827" s="84">
        <f t="shared" si="26"/>
        <v>0.99956178896103898</v>
      </c>
    </row>
    <row r="828" spans="1:16" ht="14.4" x14ac:dyDescent="0.2">
      <c r="A828" s="60" t="s">
        <v>397</v>
      </c>
      <c r="B828" s="60" t="s">
        <v>759</v>
      </c>
      <c r="C828" s="83" t="str">
        <f t="shared" si="25"/>
        <v>21375300 Gestión y Desarrollo Cultural</v>
      </c>
      <c r="D828" s="60" t="s">
        <v>18</v>
      </c>
      <c r="E828" s="60" t="s">
        <v>31</v>
      </c>
      <c r="F828" s="60" t="s">
        <v>32</v>
      </c>
      <c r="G828" s="59">
        <v>15400000</v>
      </c>
      <c r="H828" s="59">
        <v>15400000</v>
      </c>
      <c r="I828" s="59">
        <v>15400000</v>
      </c>
      <c r="J828" s="59">
        <v>0</v>
      </c>
      <c r="K828" s="59">
        <v>0</v>
      </c>
      <c r="L828" s="59">
        <v>0</v>
      </c>
      <c r="M828" s="59">
        <v>15393251.550000001</v>
      </c>
      <c r="N828" s="59">
        <v>15393251.550000001</v>
      </c>
      <c r="O828" s="59">
        <v>6748.45</v>
      </c>
      <c r="P828" s="84">
        <f t="shared" si="26"/>
        <v>0.99956178896103898</v>
      </c>
    </row>
    <row r="829" spans="1:16" ht="14.4" x14ac:dyDescent="0.2">
      <c r="A829" s="60" t="s">
        <v>397</v>
      </c>
      <c r="B829" s="60" t="s">
        <v>759</v>
      </c>
      <c r="C829" s="83" t="str">
        <f t="shared" si="25"/>
        <v>21375300 Gestión y Desarrollo Cultural</v>
      </c>
      <c r="D829" s="60" t="s">
        <v>18</v>
      </c>
      <c r="E829" s="60" t="s">
        <v>33</v>
      </c>
      <c r="F829" s="60" t="s">
        <v>34</v>
      </c>
      <c r="G829" s="59">
        <v>302955716</v>
      </c>
      <c r="H829" s="59">
        <v>271276425</v>
      </c>
      <c r="I829" s="59">
        <v>269176425</v>
      </c>
      <c r="J829" s="59">
        <v>0</v>
      </c>
      <c r="K829" s="59">
        <v>178332.58</v>
      </c>
      <c r="L829" s="59">
        <v>0</v>
      </c>
      <c r="M829" s="59">
        <v>204421645.06</v>
      </c>
      <c r="N829" s="59">
        <v>204421645.06</v>
      </c>
      <c r="O829" s="59">
        <v>66676447.359999999</v>
      </c>
      <c r="P829" s="84">
        <f t="shared" si="26"/>
        <v>0.75355477373310265</v>
      </c>
    </row>
    <row r="830" spans="1:16" ht="14.4" x14ac:dyDescent="0.2">
      <c r="A830" s="60" t="s">
        <v>397</v>
      </c>
      <c r="B830" s="60" t="s">
        <v>759</v>
      </c>
      <c r="C830" s="83" t="str">
        <f t="shared" si="25"/>
        <v>21375300 Gestión y Desarrollo Cultural</v>
      </c>
      <c r="D830" s="60" t="s">
        <v>18</v>
      </c>
      <c r="E830" s="60" t="s">
        <v>35</v>
      </c>
      <c r="F830" s="60" t="s">
        <v>36</v>
      </c>
      <c r="G830" s="59">
        <v>83400000</v>
      </c>
      <c r="H830" s="59">
        <v>71087982</v>
      </c>
      <c r="I830" s="59">
        <v>68987982</v>
      </c>
      <c r="J830" s="59">
        <v>0</v>
      </c>
      <c r="K830" s="59">
        <v>144381.73000000001</v>
      </c>
      <c r="L830" s="59">
        <v>0</v>
      </c>
      <c r="M830" s="59">
        <v>61263430.719999999</v>
      </c>
      <c r="N830" s="59">
        <v>61263430.719999999</v>
      </c>
      <c r="O830" s="59">
        <v>9680169.5500000007</v>
      </c>
      <c r="P830" s="84">
        <f t="shared" si="26"/>
        <v>0.86179729676388894</v>
      </c>
    </row>
    <row r="831" spans="1:16" ht="14.4" x14ac:dyDescent="0.2">
      <c r="A831" s="60" t="s">
        <v>397</v>
      </c>
      <c r="B831" s="60" t="s">
        <v>759</v>
      </c>
      <c r="C831" s="83" t="str">
        <f t="shared" si="25"/>
        <v>21375300 Gestión y Desarrollo Cultural</v>
      </c>
      <c r="D831" s="60" t="s">
        <v>18</v>
      </c>
      <c r="E831" s="60" t="s">
        <v>37</v>
      </c>
      <c r="F831" s="60" t="s">
        <v>38</v>
      </c>
      <c r="G831" s="59">
        <v>98946820</v>
      </c>
      <c r="H831" s="59">
        <v>84945245</v>
      </c>
      <c r="I831" s="59">
        <v>84945245</v>
      </c>
      <c r="J831" s="59">
        <v>0</v>
      </c>
      <c r="K831" s="59">
        <v>28647.18</v>
      </c>
      <c r="L831" s="59">
        <v>0</v>
      </c>
      <c r="M831" s="59">
        <v>80340482.040000007</v>
      </c>
      <c r="N831" s="59">
        <v>80340482.040000007</v>
      </c>
      <c r="O831" s="59">
        <v>4576115.78</v>
      </c>
      <c r="P831" s="84">
        <f t="shared" si="26"/>
        <v>0.94579139821187175</v>
      </c>
    </row>
    <row r="832" spans="1:16" ht="14.4" x14ac:dyDescent="0.2">
      <c r="A832" s="60" t="s">
        <v>397</v>
      </c>
      <c r="B832" s="60" t="s">
        <v>759</v>
      </c>
      <c r="C832" s="83" t="str">
        <f t="shared" si="25"/>
        <v>21375300 Gestión y Desarrollo Cultural</v>
      </c>
      <c r="D832" s="60" t="s">
        <v>18</v>
      </c>
      <c r="E832" s="60" t="s">
        <v>39</v>
      </c>
      <c r="F832" s="60" t="s">
        <v>40</v>
      </c>
      <c r="G832" s="59">
        <v>52521823</v>
      </c>
      <c r="H832" s="59">
        <v>50452230</v>
      </c>
      <c r="I832" s="59">
        <v>50452230</v>
      </c>
      <c r="J832" s="59">
        <v>0</v>
      </c>
      <c r="K832" s="59">
        <v>0</v>
      </c>
      <c r="L832" s="59">
        <v>0</v>
      </c>
      <c r="M832" s="59">
        <v>1792984.86</v>
      </c>
      <c r="N832" s="59">
        <v>1792984.86</v>
      </c>
      <c r="O832" s="59">
        <v>48659245.140000001</v>
      </c>
      <c r="P832" s="84">
        <f t="shared" si="26"/>
        <v>3.5538267783207997E-2</v>
      </c>
    </row>
    <row r="833" spans="1:16" ht="14.4" x14ac:dyDescent="0.2">
      <c r="A833" s="60" t="s">
        <v>397</v>
      </c>
      <c r="B833" s="60" t="s">
        <v>759</v>
      </c>
      <c r="C833" s="83" t="str">
        <f t="shared" si="25"/>
        <v>21375300 Gestión y Desarrollo Cultural</v>
      </c>
      <c r="D833" s="60" t="s">
        <v>18</v>
      </c>
      <c r="E833" s="60" t="s">
        <v>41</v>
      </c>
      <c r="F833" s="60" t="s">
        <v>42</v>
      </c>
      <c r="G833" s="59">
        <v>43187073</v>
      </c>
      <c r="H833" s="59">
        <v>44287073</v>
      </c>
      <c r="I833" s="59">
        <v>44287073</v>
      </c>
      <c r="J833" s="59">
        <v>0</v>
      </c>
      <c r="K833" s="59">
        <v>0</v>
      </c>
      <c r="L833" s="59">
        <v>0</v>
      </c>
      <c r="M833" s="59">
        <v>42650476.07</v>
      </c>
      <c r="N833" s="59">
        <v>42650476.07</v>
      </c>
      <c r="O833" s="59">
        <v>1636596.93</v>
      </c>
      <c r="P833" s="84">
        <f t="shared" si="26"/>
        <v>0.96304571923278837</v>
      </c>
    </row>
    <row r="834" spans="1:16" ht="14.4" x14ac:dyDescent="0.2">
      <c r="A834" s="60" t="s">
        <v>397</v>
      </c>
      <c r="B834" s="60" t="s">
        <v>759</v>
      </c>
      <c r="C834" s="83" t="str">
        <f t="shared" si="25"/>
        <v>21375300 Gestión y Desarrollo Cultural</v>
      </c>
      <c r="D834" s="60" t="s">
        <v>18</v>
      </c>
      <c r="E834" s="60" t="s">
        <v>43</v>
      </c>
      <c r="F834" s="60" t="s">
        <v>44</v>
      </c>
      <c r="G834" s="59">
        <v>24900000</v>
      </c>
      <c r="H834" s="59">
        <v>20503895</v>
      </c>
      <c r="I834" s="59">
        <v>20503895</v>
      </c>
      <c r="J834" s="59">
        <v>0</v>
      </c>
      <c r="K834" s="59">
        <v>5303.67</v>
      </c>
      <c r="L834" s="59">
        <v>0</v>
      </c>
      <c r="M834" s="59">
        <v>18374271.370000001</v>
      </c>
      <c r="N834" s="59">
        <v>18374271.370000001</v>
      </c>
      <c r="O834" s="59">
        <v>2124319.96</v>
      </c>
      <c r="P834" s="84">
        <f t="shared" si="26"/>
        <v>0.89613565471340939</v>
      </c>
    </row>
    <row r="835" spans="1:16" ht="14.4" x14ac:dyDescent="0.2">
      <c r="A835" s="60" t="s">
        <v>397</v>
      </c>
      <c r="B835" s="60" t="s">
        <v>759</v>
      </c>
      <c r="C835" s="83" t="str">
        <f t="shared" si="25"/>
        <v>21375300 Gestión y Desarrollo Cultural</v>
      </c>
      <c r="D835" s="60" t="s">
        <v>18</v>
      </c>
      <c r="E835" s="60" t="s">
        <v>45</v>
      </c>
      <c r="F835" s="60" t="s">
        <v>46</v>
      </c>
      <c r="G835" s="59">
        <v>62575998</v>
      </c>
      <c r="H835" s="59">
        <v>62257888</v>
      </c>
      <c r="I835" s="59">
        <v>62257888</v>
      </c>
      <c r="J835" s="59">
        <v>0</v>
      </c>
      <c r="K835" s="59">
        <v>12186705</v>
      </c>
      <c r="L835" s="59">
        <v>0</v>
      </c>
      <c r="M835" s="59">
        <v>48891433</v>
      </c>
      <c r="N835" s="59">
        <v>48891433</v>
      </c>
      <c r="O835" s="59">
        <v>1179750</v>
      </c>
      <c r="P835" s="84">
        <f t="shared" si="26"/>
        <v>0.78530503636743987</v>
      </c>
    </row>
    <row r="836" spans="1:16" ht="14.4" x14ac:dyDescent="0.2">
      <c r="A836" s="60" t="s">
        <v>397</v>
      </c>
      <c r="B836" s="60" t="s">
        <v>759</v>
      </c>
      <c r="C836" s="83" t="str">
        <f t="shared" si="25"/>
        <v>21375300 Gestión y Desarrollo Cultural</v>
      </c>
      <c r="D836" s="60" t="s">
        <v>18</v>
      </c>
      <c r="E836" s="60" t="s">
        <v>398</v>
      </c>
      <c r="F836" s="60" t="s">
        <v>48</v>
      </c>
      <c r="G836" s="59">
        <v>59366972</v>
      </c>
      <c r="H836" s="59">
        <v>59065175</v>
      </c>
      <c r="I836" s="59">
        <v>59065175</v>
      </c>
      <c r="J836" s="59">
        <v>0</v>
      </c>
      <c r="K836" s="59">
        <v>11560487</v>
      </c>
      <c r="L836" s="59">
        <v>0</v>
      </c>
      <c r="M836" s="59">
        <v>46385438</v>
      </c>
      <c r="N836" s="59">
        <v>46385438</v>
      </c>
      <c r="O836" s="59">
        <v>1119250</v>
      </c>
      <c r="P836" s="84">
        <f t="shared" si="26"/>
        <v>0.78532634500786636</v>
      </c>
    </row>
    <row r="837" spans="1:16" ht="14.4" x14ac:dyDescent="0.2">
      <c r="A837" s="60" t="s">
        <v>397</v>
      </c>
      <c r="B837" s="60" t="s">
        <v>759</v>
      </c>
      <c r="C837" s="83" t="str">
        <f t="shared" si="25"/>
        <v>21375300 Gestión y Desarrollo Cultural</v>
      </c>
      <c r="D837" s="60" t="s">
        <v>18</v>
      </c>
      <c r="E837" s="60" t="s">
        <v>399</v>
      </c>
      <c r="F837" s="60" t="s">
        <v>50</v>
      </c>
      <c r="G837" s="59">
        <v>3209026</v>
      </c>
      <c r="H837" s="59">
        <v>3192713</v>
      </c>
      <c r="I837" s="59">
        <v>3192713</v>
      </c>
      <c r="J837" s="59">
        <v>0</v>
      </c>
      <c r="K837" s="59">
        <v>626218</v>
      </c>
      <c r="L837" s="59">
        <v>0</v>
      </c>
      <c r="M837" s="59">
        <v>2505995</v>
      </c>
      <c r="N837" s="59">
        <v>2505995</v>
      </c>
      <c r="O837" s="59">
        <v>60500</v>
      </c>
      <c r="P837" s="84">
        <f t="shared" si="26"/>
        <v>0.7849108266230006</v>
      </c>
    </row>
    <row r="838" spans="1:16" ht="14.4" x14ac:dyDescent="0.2">
      <c r="A838" s="60" t="s">
        <v>397</v>
      </c>
      <c r="B838" s="60" t="s">
        <v>759</v>
      </c>
      <c r="C838" s="83" t="str">
        <f t="shared" si="25"/>
        <v>21375300 Gestión y Desarrollo Cultural</v>
      </c>
      <c r="D838" s="60" t="s">
        <v>18</v>
      </c>
      <c r="E838" s="60" t="s">
        <v>51</v>
      </c>
      <c r="F838" s="60" t="s">
        <v>52</v>
      </c>
      <c r="G838" s="59">
        <v>63667067</v>
      </c>
      <c r="H838" s="59">
        <v>63343410</v>
      </c>
      <c r="I838" s="59">
        <v>63343410</v>
      </c>
      <c r="J838" s="59">
        <v>0</v>
      </c>
      <c r="K838" s="59">
        <v>12414670</v>
      </c>
      <c r="L838" s="59">
        <v>0</v>
      </c>
      <c r="M838" s="59">
        <v>49728420</v>
      </c>
      <c r="N838" s="59">
        <v>49728420</v>
      </c>
      <c r="O838" s="59">
        <v>1200320</v>
      </c>
      <c r="P838" s="84">
        <f t="shared" si="26"/>
        <v>0.78506067166260862</v>
      </c>
    </row>
    <row r="839" spans="1:16" ht="14.4" x14ac:dyDescent="0.2">
      <c r="A839" s="60" t="s">
        <v>397</v>
      </c>
      <c r="B839" s="60" t="s">
        <v>759</v>
      </c>
      <c r="C839" s="83" t="str">
        <f t="shared" ref="C839:C902" si="27">+CONCATENATE(A839," ",B839)</f>
        <v>21375300 Gestión y Desarrollo Cultural</v>
      </c>
      <c r="D839" s="60" t="s">
        <v>18</v>
      </c>
      <c r="E839" s="60" t="s">
        <v>400</v>
      </c>
      <c r="F839" s="60" t="s">
        <v>54</v>
      </c>
      <c r="G839" s="59">
        <v>34785837</v>
      </c>
      <c r="H839" s="59">
        <v>34609000</v>
      </c>
      <c r="I839" s="59">
        <v>34609000</v>
      </c>
      <c r="J839" s="59">
        <v>0</v>
      </c>
      <c r="K839" s="59">
        <v>6778748</v>
      </c>
      <c r="L839" s="59">
        <v>0</v>
      </c>
      <c r="M839" s="59">
        <v>27174432</v>
      </c>
      <c r="N839" s="59">
        <v>27174432</v>
      </c>
      <c r="O839" s="59">
        <v>655820</v>
      </c>
      <c r="P839" s="84">
        <f t="shared" ref="P839:P902" si="28">+IFERROR(M839/H839,0)</f>
        <v>0.78518396948770552</v>
      </c>
    </row>
    <row r="840" spans="1:16" ht="14.4" x14ac:dyDescent="0.2">
      <c r="A840" s="60" t="s">
        <v>397</v>
      </c>
      <c r="B840" s="60" t="s">
        <v>759</v>
      </c>
      <c r="C840" s="83" t="str">
        <f t="shared" si="27"/>
        <v>21375300 Gestión y Desarrollo Cultural</v>
      </c>
      <c r="D840" s="60" t="s">
        <v>18</v>
      </c>
      <c r="E840" s="60" t="s">
        <v>401</v>
      </c>
      <c r="F840" s="60" t="s">
        <v>56</v>
      </c>
      <c r="G840" s="59">
        <v>19254153</v>
      </c>
      <c r="H840" s="59">
        <v>19156273</v>
      </c>
      <c r="I840" s="59">
        <v>19156273</v>
      </c>
      <c r="J840" s="59">
        <v>0</v>
      </c>
      <c r="K840" s="59">
        <v>3757273</v>
      </c>
      <c r="L840" s="59">
        <v>0</v>
      </c>
      <c r="M840" s="59">
        <v>15036000</v>
      </c>
      <c r="N840" s="59">
        <v>15036000</v>
      </c>
      <c r="O840" s="59">
        <v>363000</v>
      </c>
      <c r="P840" s="84">
        <f t="shared" si="28"/>
        <v>0.78491259756007858</v>
      </c>
    </row>
    <row r="841" spans="1:16" ht="14.4" x14ac:dyDescent="0.2">
      <c r="A841" s="60" t="s">
        <v>397</v>
      </c>
      <c r="B841" s="60" t="s">
        <v>759</v>
      </c>
      <c r="C841" s="83" t="str">
        <f t="shared" si="27"/>
        <v>21375300 Gestión y Desarrollo Cultural</v>
      </c>
      <c r="D841" s="60" t="s">
        <v>18</v>
      </c>
      <c r="E841" s="60" t="s">
        <v>402</v>
      </c>
      <c r="F841" s="60" t="s">
        <v>58</v>
      </c>
      <c r="G841" s="59">
        <v>9627077</v>
      </c>
      <c r="H841" s="59">
        <v>9578137</v>
      </c>
      <c r="I841" s="59">
        <v>9578137</v>
      </c>
      <c r="J841" s="59">
        <v>0</v>
      </c>
      <c r="K841" s="59">
        <v>1878649</v>
      </c>
      <c r="L841" s="59">
        <v>0</v>
      </c>
      <c r="M841" s="59">
        <v>7517988</v>
      </c>
      <c r="N841" s="59">
        <v>7517988</v>
      </c>
      <c r="O841" s="59">
        <v>181500</v>
      </c>
      <c r="P841" s="84">
        <f t="shared" si="28"/>
        <v>0.78491130373265694</v>
      </c>
    </row>
    <row r="842" spans="1:16" ht="14.4" x14ac:dyDescent="0.2">
      <c r="A842" s="60" t="s">
        <v>397</v>
      </c>
      <c r="B842" s="60" t="s">
        <v>759</v>
      </c>
      <c r="C842" s="83" t="str">
        <f t="shared" si="27"/>
        <v>21375300 Gestión y Desarrollo Cultural</v>
      </c>
      <c r="D842" s="60" t="s">
        <v>18</v>
      </c>
      <c r="E842" s="60" t="s">
        <v>61</v>
      </c>
      <c r="F842" s="60" t="s">
        <v>62</v>
      </c>
      <c r="G842" s="59">
        <v>727474032</v>
      </c>
      <c r="H842" s="59">
        <v>696817011</v>
      </c>
      <c r="I842" s="59">
        <v>696817011</v>
      </c>
      <c r="J842" s="59">
        <v>4548453.43</v>
      </c>
      <c r="K842" s="59">
        <v>66937869.630000003</v>
      </c>
      <c r="L842" s="59">
        <v>7965095.5599999996</v>
      </c>
      <c r="M842" s="59">
        <v>402311952.00999999</v>
      </c>
      <c r="N842" s="59">
        <v>359975293.25999999</v>
      </c>
      <c r="O842" s="59">
        <v>215053640.37</v>
      </c>
      <c r="P842" s="84">
        <f t="shared" si="28"/>
        <v>0.57735667421873549</v>
      </c>
    </row>
    <row r="843" spans="1:16" ht="14.4" x14ac:dyDescent="0.2">
      <c r="A843" s="60" t="s">
        <v>397</v>
      </c>
      <c r="B843" s="60" t="s">
        <v>759</v>
      </c>
      <c r="C843" s="83" t="str">
        <f t="shared" si="27"/>
        <v>21375300 Gestión y Desarrollo Cultural</v>
      </c>
      <c r="D843" s="60" t="s">
        <v>18</v>
      </c>
      <c r="E843" s="60" t="s">
        <v>63</v>
      </c>
      <c r="F843" s="60" t="s">
        <v>64</v>
      </c>
      <c r="G843" s="59">
        <v>15000000</v>
      </c>
      <c r="H843" s="59">
        <v>8000000</v>
      </c>
      <c r="I843" s="59">
        <v>8000000</v>
      </c>
      <c r="J843" s="59">
        <v>0</v>
      </c>
      <c r="K843" s="59">
        <v>1409088.73</v>
      </c>
      <c r="L843" s="59">
        <v>0</v>
      </c>
      <c r="M843" s="59">
        <v>6434984</v>
      </c>
      <c r="N843" s="59">
        <v>5797979.3399999999</v>
      </c>
      <c r="O843" s="59">
        <v>155927.26999999999</v>
      </c>
      <c r="P843" s="84">
        <f t="shared" si="28"/>
        <v>0.804373</v>
      </c>
    </row>
    <row r="844" spans="1:16" ht="14.4" x14ac:dyDescent="0.2">
      <c r="A844" s="60" t="s">
        <v>397</v>
      </c>
      <c r="B844" s="60" t="s">
        <v>759</v>
      </c>
      <c r="C844" s="83" t="str">
        <f t="shared" si="27"/>
        <v>21375300 Gestión y Desarrollo Cultural</v>
      </c>
      <c r="D844" s="60" t="s">
        <v>18</v>
      </c>
      <c r="E844" s="60" t="s">
        <v>65</v>
      </c>
      <c r="F844" s="60" t="s">
        <v>66</v>
      </c>
      <c r="G844" s="59">
        <v>15000000</v>
      </c>
      <c r="H844" s="59">
        <v>8000000</v>
      </c>
      <c r="I844" s="59">
        <v>8000000</v>
      </c>
      <c r="J844" s="59">
        <v>0</v>
      </c>
      <c r="K844" s="59">
        <v>1409088.73</v>
      </c>
      <c r="L844" s="59">
        <v>0</v>
      </c>
      <c r="M844" s="59">
        <v>6434984</v>
      </c>
      <c r="N844" s="59">
        <v>5797979.3399999999</v>
      </c>
      <c r="O844" s="59">
        <v>155927.26999999999</v>
      </c>
      <c r="P844" s="84">
        <f t="shared" si="28"/>
        <v>0.804373</v>
      </c>
    </row>
    <row r="845" spans="1:16" ht="14.4" x14ac:dyDescent="0.2">
      <c r="A845" s="60" t="s">
        <v>397</v>
      </c>
      <c r="B845" s="60" t="s">
        <v>759</v>
      </c>
      <c r="C845" s="83" t="str">
        <f t="shared" si="27"/>
        <v>21375300 Gestión y Desarrollo Cultural</v>
      </c>
      <c r="D845" s="60" t="s">
        <v>18</v>
      </c>
      <c r="E845" s="60" t="s">
        <v>71</v>
      </c>
      <c r="F845" s="60" t="s">
        <v>72</v>
      </c>
      <c r="G845" s="59">
        <v>27057852</v>
      </c>
      <c r="H845" s="59">
        <v>17203175</v>
      </c>
      <c r="I845" s="59">
        <v>17203175</v>
      </c>
      <c r="J845" s="59">
        <v>1417020.04</v>
      </c>
      <c r="K845" s="59">
        <v>1134438.25</v>
      </c>
      <c r="L845" s="59">
        <v>727271.31</v>
      </c>
      <c r="M845" s="59">
        <v>13830483.42</v>
      </c>
      <c r="N845" s="59">
        <v>13588258.42</v>
      </c>
      <c r="O845" s="59">
        <v>93961.98</v>
      </c>
      <c r="P845" s="84">
        <f t="shared" si="28"/>
        <v>0.80394946979264004</v>
      </c>
    </row>
    <row r="846" spans="1:16" ht="14.4" x14ac:dyDescent="0.2">
      <c r="A846" s="60" t="s">
        <v>397</v>
      </c>
      <c r="B846" s="60" t="s">
        <v>759</v>
      </c>
      <c r="C846" s="83" t="str">
        <f t="shared" si="27"/>
        <v>21375300 Gestión y Desarrollo Cultural</v>
      </c>
      <c r="D846" s="60" t="s">
        <v>18</v>
      </c>
      <c r="E846" s="60" t="s">
        <v>73</v>
      </c>
      <c r="F846" s="60" t="s">
        <v>74</v>
      </c>
      <c r="G846" s="59">
        <v>2505492</v>
      </c>
      <c r="H846" s="59">
        <v>2050646</v>
      </c>
      <c r="I846" s="59">
        <v>2050646</v>
      </c>
      <c r="J846" s="59">
        <v>0</v>
      </c>
      <c r="K846" s="59">
        <v>262958.25</v>
      </c>
      <c r="L846" s="59">
        <v>0</v>
      </c>
      <c r="M846" s="59">
        <v>1700041.75</v>
      </c>
      <c r="N846" s="59">
        <v>1620556.75</v>
      </c>
      <c r="O846" s="59">
        <v>87646</v>
      </c>
      <c r="P846" s="84">
        <f t="shared" si="28"/>
        <v>0.82902741380033418</v>
      </c>
    </row>
    <row r="847" spans="1:16" ht="14.4" x14ac:dyDescent="0.2">
      <c r="A847" s="60" t="s">
        <v>397</v>
      </c>
      <c r="B847" s="60" t="s">
        <v>759</v>
      </c>
      <c r="C847" s="83" t="str">
        <f t="shared" si="27"/>
        <v>21375300 Gestión y Desarrollo Cultural</v>
      </c>
      <c r="D847" s="60" t="s">
        <v>18</v>
      </c>
      <c r="E847" s="60" t="s">
        <v>75</v>
      </c>
      <c r="F847" s="60" t="s">
        <v>76</v>
      </c>
      <c r="G847" s="59">
        <v>10032000</v>
      </c>
      <c r="H847" s="59">
        <v>6152529</v>
      </c>
      <c r="I847" s="59">
        <v>6152529</v>
      </c>
      <c r="J847" s="59">
        <v>0</v>
      </c>
      <c r="K847" s="59">
        <v>871480</v>
      </c>
      <c r="L847" s="59">
        <v>0</v>
      </c>
      <c r="M847" s="59">
        <v>5275942.45</v>
      </c>
      <c r="N847" s="59">
        <v>5113202.45</v>
      </c>
      <c r="O847" s="59">
        <v>5106.55</v>
      </c>
      <c r="P847" s="84">
        <f t="shared" si="28"/>
        <v>0.85752419045891537</v>
      </c>
    </row>
    <row r="848" spans="1:16" ht="14.4" x14ac:dyDescent="0.2">
      <c r="A848" s="60" t="s">
        <v>397</v>
      </c>
      <c r="B848" s="60" t="s">
        <v>759</v>
      </c>
      <c r="C848" s="83" t="str">
        <f t="shared" si="27"/>
        <v>21375300 Gestión y Desarrollo Cultural</v>
      </c>
      <c r="D848" s="60" t="s">
        <v>18</v>
      </c>
      <c r="E848" s="60" t="s">
        <v>79</v>
      </c>
      <c r="F848" s="60" t="s">
        <v>80</v>
      </c>
      <c r="G848" s="59">
        <v>14520360</v>
      </c>
      <c r="H848" s="59">
        <v>9000000</v>
      </c>
      <c r="I848" s="59">
        <v>9000000</v>
      </c>
      <c r="J848" s="59">
        <v>1417020.04</v>
      </c>
      <c r="K848" s="59">
        <v>0</v>
      </c>
      <c r="L848" s="59">
        <v>727271.31</v>
      </c>
      <c r="M848" s="59">
        <v>6854499.2199999997</v>
      </c>
      <c r="N848" s="59">
        <v>6854499.2199999997</v>
      </c>
      <c r="O848" s="59">
        <v>1209.43</v>
      </c>
      <c r="P848" s="84">
        <f t="shared" si="28"/>
        <v>0.7616110244444444</v>
      </c>
    </row>
    <row r="849" spans="1:16" ht="14.4" x14ac:dyDescent="0.2">
      <c r="A849" s="60" t="s">
        <v>397</v>
      </c>
      <c r="B849" s="60" t="s">
        <v>759</v>
      </c>
      <c r="C849" s="83" t="str">
        <f t="shared" si="27"/>
        <v>21375300 Gestión y Desarrollo Cultural</v>
      </c>
      <c r="D849" s="60" t="s">
        <v>18</v>
      </c>
      <c r="E849" s="60" t="s">
        <v>83</v>
      </c>
      <c r="F849" s="60" t="s">
        <v>84</v>
      </c>
      <c r="G849" s="59">
        <v>1566180</v>
      </c>
      <c r="H849" s="59">
        <v>1566180</v>
      </c>
      <c r="I849" s="59">
        <v>1566180</v>
      </c>
      <c r="J849" s="59">
        <v>0</v>
      </c>
      <c r="K849" s="59">
        <v>167734.15</v>
      </c>
      <c r="L849" s="59">
        <v>799895.98</v>
      </c>
      <c r="M849" s="59">
        <v>597686.92000000004</v>
      </c>
      <c r="N849" s="59">
        <v>597686.92000000004</v>
      </c>
      <c r="O849" s="59">
        <v>862.95</v>
      </c>
      <c r="P849" s="84">
        <f t="shared" si="28"/>
        <v>0.38162083540844605</v>
      </c>
    </row>
    <row r="850" spans="1:16" ht="14.4" x14ac:dyDescent="0.2">
      <c r="A850" s="60" t="s">
        <v>397</v>
      </c>
      <c r="B850" s="60" t="s">
        <v>759</v>
      </c>
      <c r="C850" s="83" t="str">
        <f t="shared" si="27"/>
        <v>21375300 Gestión y Desarrollo Cultural</v>
      </c>
      <c r="D850" s="60" t="s">
        <v>18</v>
      </c>
      <c r="E850" s="60" t="s">
        <v>85</v>
      </c>
      <c r="F850" s="60" t="s">
        <v>86</v>
      </c>
      <c r="G850" s="59">
        <v>500000</v>
      </c>
      <c r="H850" s="59">
        <v>500000</v>
      </c>
      <c r="I850" s="59">
        <v>500000</v>
      </c>
      <c r="J850" s="59">
        <v>0</v>
      </c>
      <c r="K850" s="59">
        <v>143599.88</v>
      </c>
      <c r="L850" s="59">
        <v>299999.8</v>
      </c>
      <c r="M850" s="59">
        <v>55641.2</v>
      </c>
      <c r="N850" s="59">
        <v>55641.2</v>
      </c>
      <c r="O850" s="59">
        <v>759.12</v>
      </c>
      <c r="P850" s="84">
        <f t="shared" si="28"/>
        <v>0.11128239999999999</v>
      </c>
    </row>
    <row r="851" spans="1:16" ht="14.4" x14ac:dyDescent="0.2">
      <c r="A851" s="60" t="s">
        <v>397</v>
      </c>
      <c r="B851" s="60" t="s">
        <v>759</v>
      </c>
      <c r="C851" s="83" t="str">
        <f t="shared" si="27"/>
        <v>21375300 Gestión y Desarrollo Cultural</v>
      </c>
      <c r="D851" s="60" t="s">
        <v>18</v>
      </c>
      <c r="E851" s="60" t="s">
        <v>87</v>
      </c>
      <c r="F851" s="60" t="s">
        <v>88</v>
      </c>
      <c r="G851" s="59">
        <v>500000</v>
      </c>
      <c r="H851" s="59">
        <v>500000</v>
      </c>
      <c r="I851" s="59">
        <v>500000</v>
      </c>
      <c r="J851" s="59">
        <v>0</v>
      </c>
      <c r="K851" s="59">
        <v>0</v>
      </c>
      <c r="L851" s="59">
        <v>499896.18</v>
      </c>
      <c r="M851" s="59">
        <v>0</v>
      </c>
      <c r="N851" s="59">
        <v>0</v>
      </c>
      <c r="O851" s="59">
        <v>103.82</v>
      </c>
      <c r="P851" s="84">
        <f t="shared" si="28"/>
        <v>0</v>
      </c>
    </row>
    <row r="852" spans="1:16" ht="14.4" x14ac:dyDescent="0.2">
      <c r="A852" s="60" t="s">
        <v>397</v>
      </c>
      <c r="B852" s="60" t="s">
        <v>759</v>
      </c>
      <c r="C852" s="83" t="str">
        <f t="shared" si="27"/>
        <v>21375300 Gestión y Desarrollo Cultural</v>
      </c>
      <c r="D852" s="60" t="s">
        <v>18</v>
      </c>
      <c r="E852" s="60" t="s">
        <v>91</v>
      </c>
      <c r="F852" s="60" t="s">
        <v>92</v>
      </c>
      <c r="G852" s="59">
        <v>566180</v>
      </c>
      <c r="H852" s="59">
        <v>566180</v>
      </c>
      <c r="I852" s="59">
        <v>566180</v>
      </c>
      <c r="J852" s="59">
        <v>0</v>
      </c>
      <c r="K852" s="59">
        <v>24134.27</v>
      </c>
      <c r="L852" s="59">
        <v>0</v>
      </c>
      <c r="M852" s="59">
        <v>542045.72</v>
      </c>
      <c r="N852" s="59">
        <v>542045.72</v>
      </c>
      <c r="O852" s="59">
        <v>0.01</v>
      </c>
      <c r="P852" s="84">
        <f t="shared" si="28"/>
        <v>0.95737348546398671</v>
      </c>
    </row>
    <row r="853" spans="1:16" ht="14.4" x14ac:dyDescent="0.2">
      <c r="A853" s="60" t="s">
        <v>397</v>
      </c>
      <c r="B853" s="60" t="s">
        <v>759</v>
      </c>
      <c r="C853" s="83" t="str">
        <f t="shared" si="27"/>
        <v>21375300 Gestión y Desarrollo Cultural</v>
      </c>
      <c r="D853" s="60" t="s">
        <v>18</v>
      </c>
      <c r="E853" s="60" t="s">
        <v>93</v>
      </c>
      <c r="F853" s="60" t="s">
        <v>94</v>
      </c>
      <c r="G853" s="59">
        <v>614600000</v>
      </c>
      <c r="H853" s="59">
        <v>607458520</v>
      </c>
      <c r="I853" s="59">
        <v>607458520</v>
      </c>
      <c r="J853" s="59">
        <v>2311298.88</v>
      </c>
      <c r="K853" s="59">
        <v>46177743.219999999</v>
      </c>
      <c r="L853" s="59">
        <v>5804706.3700000001</v>
      </c>
      <c r="M853" s="59">
        <v>342894319.93000001</v>
      </c>
      <c r="N853" s="59">
        <v>302801213.42000002</v>
      </c>
      <c r="O853" s="59">
        <v>210270451.59999999</v>
      </c>
      <c r="P853" s="84">
        <f t="shared" si="28"/>
        <v>0.56447363670197592</v>
      </c>
    </row>
    <row r="854" spans="1:16" ht="14.4" x14ac:dyDescent="0.2">
      <c r="A854" s="60" t="s">
        <v>397</v>
      </c>
      <c r="B854" s="60" t="s">
        <v>759</v>
      </c>
      <c r="C854" s="83" t="str">
        <f t="shared" si="27"/>
        <v>21375300 Gestión y Desarrollo Cultural</v>
      </c>
      <c r="D854" s="60" t="s">
        <v>18</v>
      </c>
      <c r="E854" s="60" t="s">
        <v>97</v>
      </c>
      <c r="F854" s="60" t="s">
        <v>98</v>
      </c>
      <c r="G854" s="59">
        <v>25000000</v>
      </c>
      <c r="H854" s="59">
        <v>17858520</v>
      </c>
      <c r="I854" s="59">
        <v>17858520</v>
      </c>
      <c r="J854" s="59">
        <v>0</v>
      </c>
      <c r="K854" s="59">
        <v>0</v>
      </c>
      <c r="L854" s="59">
        <v>0</v>
      </c>
      <c r="M854" s="59">
        <v>0</v>
      </c>
      <c r="N854" s="59">
        <v>0</v>
      </c>
      <c r="O854" s="59">
        <v>17858520</v>
      </c>
      <c r="P854" s="84">
        <f t="shared" si="28"/>
        <v>0</v>
      </c>
    </row>
    <row r="855" spans="1:16" ht="14.4" x14ac:dyDescent="0.2">
      <c r="A855" s="60" t="s">
        <v>397</v>
      </c>
      <c r="B855" s="60" t="s">
        <v>759</v>
      </c>
      <c r="C855" s="83" t="str">
        <f t="shared" si="27"/>
        <v>21375300 Gestión y Desarrollo Cultural</v>
      </c>
      <c r="D855" s="60" t="s">
        <v>18</v>
      </c>
      <c r="E855" s="60" t="s">
        <v>99</v>
      </c>
      <c r="F855" s="60" t="s">
        <v>100</v>
      </c>
      <c r="G855" s="59">
        <v>130000000</v>
      </c>
      <c r="H855" s="59">
        <v>134100000</v>
      </c>
      <c r="I855" s="59">
        <v>134100000</v>
      </c>
      <c r="J855" s="59">
        <v>2311298.88</v>
      </c>
      <c r="K855" s="59">
        <v>11715377.02</v>
      </c>
      <c r="L855" s="59">
        <v>2654774.34</v>
      </c>
      <c r="M855" s="59">
        <v>86843374.549999997</v>
      </c>
      <c r="N855" s="59">
        <v>81170433.120000005</v>
      </c>
      <c r="O855" s="59">
        <v>30575175.210000001</v>
      </c>
      <c r="P855" s="84">
        <f t="shared" si="28"/>
        <v>0.64760159992542876</v>
      </c>
    </row>
    <row r="856" spans="1:16" ht="14.4" x14ac:dyDescent="0.2">
      <c r="A856" s="60" t="s">
        <v>397</v>
      </c>
      <c r="B856" s="60" t="s">
        <v>759</v>
      </c>
      <c r="C856" s="83" t="str">
        <f t="shared" si="27"/>
        <v>21375300 Gestión y Desarrollo Cultural</v>
      </c>
      <c r="D856" s="60" t="s">
        <v>18</v>
      </c>
      <c r="E856" s="60" t="s">
        <v>101</v>
      </c>
      <c r="F856" s="60" t="s">
        <v>102</v>
      </c>
      <c r="G856" s="59">
        <v>459600000</v>
      </c>
      <c r="H856" s="59">
        <v>455500000</v>
      </c>
      <c r="I856" s="59">
        <v>455500000</v>
      </c>
      <c r="J856" s="59">
        <v>0</v>
      </c>
      <c r="K856" s="59">
        <v>34462366.200000003</v>
      </c>
      <c r="L856" s="59">
        <v>3149932.03</v>
      </c>
      <c r="M856" s="59">
        <v>256050945.38</v>
      </c>
      <c r="N856" s="59">
        <v>221630780.30000001</v>
      </c>
      <c r="O856" s="59">
        <v>161836756.38999999</v>
      </c>
      <c r="P856" s="84">
        <f t="shared" si="28"/>
        <v>0.56213160346871571</v>
      </c>
    </row>
    <row r="857" spans="1:16" ht="14.4" x14ac:dyDescent="0.2">
      <c r="A857" s="60" t="s">
        <v>397</v>
      </c>
      <c r="B857" s="60" t="s">
        <v>759</v>
      </c>
      <c r="C857" s="83" t="str">
        <f t="shared" si="27"/>
        <v>21375300 Gestión y Desarrollo Cultural</v>
      </c>
      <c r="D857" s="60" t="s">
        <v>18</v>
      </c>
      <c r="E857" s="60" t="s">
        <v>103</v>
      </c>
      <c r="F857" s="60" t="s">
        <v>104</v>
      </c>
      <c r="G857" s="59">
        <v>24000000</v>
      </c>
      <c r="H857" s="59">
        <v>24000000</v>
      </c>
      <c r="I857" s="59">
        <v>24000000</v>
      </c>
      <c r="J857" s="59">
        <v>0</v>
      </c>
      <c r="K857" s="59">
        <v>5124740.28</v>
      </c>
      <c r="L857" s="59">
        <v>0</v>
      </c>
      <c r="M857" s="59">
        <v>17433804.719999999</v>
      </c>
      <c r="N857" s="59">
        <v>17433804.719999999</v>
      </c>
      <c r="O857" s="59">
        <v>1441455</v>
      </c>
      <c r="P857" s="84">
        <f t="shared" si="28"/>
        <v>0.72640852999999994</v>
      </c>
    </row>
    <row r="858" spans="1:16" ht="14.4" x14ac:dyDescent="0.2">
      <c r="A858" s="60" t="s">
        <v>397</v>
      </c>
      <c r="B858" s="60" t="s">
        <v>759</v>
      </c>
      <c r="C858" s="83" t="str">
        <f t="shared" si="27"/>
        <v>21375300 Gestión y Desarrollo Cultural</v>
      </c>
      <c r="D858" s="60" t="s">
        <v>18</v>
      </c>
      <c r="E858" s="60" t="s">
        <v>105</v>
      </c>
      <c r="F858" s="60" t="s">
        <v>106</v>
      </c>
      <c r="G858" s="59">
        <v>4000000</v>
      </c>
      <c r="H858" s="59">
        <v>2000000</v>
      </c>
      <c r="I858" s="59">
        <v>2000000</v>
      </c>
      <c r="J858" s="59">
        <v>0</v>
      </c>
      <c r="K858" s="59">
        <v>397265.74</v>
      </c>
      <c r="L858" s="59">
        <v>0</v>
      </c>
      <c r="M858" s="59">
        <v>1602279.26</v>
      </c>
      <c r="N858" s="59">
        <v>1602279.26</v>
      </c>
      <c r="O858" s="59">
        <v>455</v>
      </c>
      <c r="P858" s="84">
        <f t="shared" si="28"/>
        <v>0.80113962999999999</v>
      </c>
    </row>
    <row r="859" spans="1:16" ht="14.4" x14ac:dyDescent="0.2">
      <c r="A859" s="60" t="s">
        <v>397</v>
      </c>
      <c r="B859" s="60" t="s">
        <v>759</v>
      </c>
      <c r="C859" s="83" t="str">
        <f t="shared" si="27"/>
        <v>21375300 Gestión y Desarrollo Cultural</v>
      </c>
      <c r="D859" s="60" t="s">
        <v>18</v>
      </c>
      <c r="E859" s="60" t="s">
        <v>107</v>
      </c>
      <c r="F859" s="60" t="s">
        <v>108</v>
      </c>
      <c r="G859" s="59">
        <v>20000000</v>
      </c>
      <c r="H859" s="59">
        <v>22000000</v>
      </c>
      <c r="I859" s="59">
        <v>22000000</v>
      </c>
      <c r="J859" s="59">
        <v>0</v>
      </c>
      <c r="K859" s="59">
        <v>4727474.54</v>
      </c>
      <c r="L859" s="59">
        <v>0</v>
      </c>
      <c r="M859" s="59">
        <v>15831525.460000001</v>
      </c>
      <c r="N859" s="59">
        <v>15831525.460000001</v>
      </c>
      <c r="O859" s="59">
        <v>1441000</v>
      </c>
      <c r="P859" s="84">
        <f t="shared" si="28"/>
        <v>0.71961479363636371</v>
      </c>
    </row>
    <row r="860" spans="1:16" ht="14.4" x14ac:dyDescent="0.2">
      <c r="A860" s="60" t="s">
        <v>397</v>
      </c>
      <c r="B860" s="60" t="s">
        <v>759</v>
      </c>
      <c r="C860" s="83" t="str">
        <f t="shared" si="27"/>
        <v>21375300 Gestión y Desarrollo Cultural</v>
      </c>
      <c r="D860" s="60" t="s">
        <v>18</v>
      </c>
      <c r="E860" s="60" t="s">
        <v>109</v>
      </c>
      <c r="F860" s="60" t="s">
        <v>110</v>
      </c>
      <c r="G860" s="59">
        <v>13000000</v>
      </c>
      <c r="H860" s="59">
        <v>10220617</v>
      </c>
      <c r="I860" s="59">
        <v>10220617</v>
      </c>
      <c r="J860" s="59">
        <v>0</v>
      </c>
      <c r="K860" s="59">
        <v>0</v>
      </c>
      <c r="L860" s="59">
        <v>0</v>
      </c>
      <c r="M860" s="59">
        <v>9921401.0199999996</v>
      </c>
      <c r="N860" s="59">
        <v>9921401.0199999996</v>
      </c>
      <c r="O860" s="59">
        <v>299215.98</v>
      </c>
      <c r="P860" s="84">
        <f t="shared" si="28"/>
        <v>0.97072427427815755</v>
      </c>
    </row>
    <row r="861" spans="1:16" ht="14.4" x14ac:dyDescent="0.2">
      <c r="A861" s="60" t="s">
        <v>397</v>
      </c>
      <c r="B861" s="60" t="s">
        <v>759</v>
      </c>
      <c r="C861" s="83" t="str">
        <f t="shared" si="27"/>
        <v>21375300 Gestión y Desarrollo Cultural</v>
      </c>
      <c r="D861" s="60" t="s">
        <v>18</v>
      </c>
      <c r="E861" s="60" t="s">
        <v>111</v>
      </c>
      <c r="F861" s="60" t="s">
        <v>112</v>
      </c>
      <c r="G861" s="59">
        <v>13000000</v>
      </c>
      <c r="H861" s="59">
        <v>10220617</v>
      </c>
      <c r="I861" s="59">
        <v>10220617</v>
      </c>
      <c r="J861" s="59">
        <v>0</v>
      </c>
      <c r="K861" s="59">
        <v>0</v>
      </c>
      <c r="L861" s="59">
        <v>0</v>
      </c>
      <c r="M861" s="59">
        <v>9921401.0199999996</v>
      </c>
      <c r="N861" s="59">
        <v>9921401.0199999996</v>
      </c>
      <c r="O861" s="59">
        <v>299215.98</v>
      </c>
      <c r="P861" s="84">
        <f t="shared" si="28"/>
        <v>0.97072427427815755</v>
      </c>
    </row>
    <row r="862" spans="1:16" ht="14.4" x14ac:dyDescent="0.2">
      <c r="A862" s="60" t="s">
        <v>397</v>
      </c>
      <c r="B862" s="60" t="s">
        <v>759</v>
      </c>
      <c r="C862" s="83" t="str">
        <f t="shared" si="27"/>
        <v>21375300 Gestión y Desarrollo Cultural</v>
      </c>
      <c r="D862" s="60" t="s">
        <v>18</v>
      </c>
      <c r="E862" s="60" t="s">
        <v>121</v>
      </c>
      <c r="F862" s="60" t="s">
        <v>122</v>
      </c>
      <c r="G862" s="59">
        <v>31050000</v>
      </c>
      <c r="H862" s="59">
        <v>27642970</v>
      </c>
      <c r="I862" s="59">
        <v>27642970</v>
      </c>
      <c r="J862" s="59">
        <v>820134.51</v>
      </c>
      <c r="K862" s="59">
        <v>12924125</v>
      </c>
      <c r="L862" s="59">
        <v>633221.9</v>
      </c>
      <c r="M862" s="59">
        <v>10673723</v>
      </c>
      <c r="N862" s="59">
        <v>9309400.4199999999</v>
      </c>
      <c r="O862" s="59">
        <v>2591765.59</v>
      </c>
      <c r="P862" s="84">
        <f t="shared" si="28"/>
        <v>0.38612793777224375</v>
      </c>
    </row>
    <row r="863" spans="1:16" ht="14.4" x14ac:dyDescent="0.2">
      <c r="A863" s="60" t="s">
        <v>397</v>
      </c>
      <c r="B863" s="60" t="s">
        <v>759</v>
      </c>
      <c r="C863" s="83" t="str">
        <f t="shared" si="27"/>
        <v>21375300 Gestión y Desarrollo Cultural</v>
      </c>
      <c r="D863" s="60" t="s">
        <v>18</v>
      </c>
      <c r="E863" s="60" t="s">
        <v>123</v>
      </c>
      <c r="F863" s="60" t="s">
        <v>124</v>
      </c>
      <c r="G863" s="59">
        <v>15000000</v>
      </c>
      <c r="H863" s="59">
        <v>15000000</v>
      </c>
      <c r="I863" s="59">
        <v>15000000</v>
      </c>
      <c r="J863" s="59">
        <v>0</v>
      </c>
      <c r="K863" s="59">
        <v>11586734.68</v>
      </c>
      <c r="L863" s="59">
        <v>0</v>
      </c>
      <c r="M863" s="59">
        <v>952681.16</v>
      </c>
      <c r="N863" s="59">
        <v>952681.16</v>
      </c>
      <c r="O863" s="59">
        <v>2460584.16</v>
      </c>
      <c r="P863" s="84">
        <f t="shared" si="28"/>
        <v>6.3512077333333333E-2</v>
      </c>
    </row>
    <row r="864" spans="1:16" ht="14.4" x14ac:dyDescent="0.2">
      <c r="A864" s="60" t="s">
        <v>397</v>
      </c>
      <c r="B864" s="60" t="s">
        <v>759</v>
      </c>
      <c r="C864" s="83" t="str">
        <f t="shared" si="27"/>
        <v>21375300 Gestión y Desarrollo Cultural</v>
      </c>
      <c r="D864" s="60" t="s">
        <v>18</v>
      </c>
      <c r="E864" s="60" t="s">
        <v>129</v>
      </c>
      <c r="F864" s="60" t="s">
        <v>130</v>
      </c>
      <c r="G864" s="59">
        <v>8800000</v>
      </c>
      <c r="H864" s="59">
        <v>8500000</v>
      </c>
      <c r="I864" s="59">
        <v>8500000</v>
      </c>
      <c r="J864" s="59">
        <v>0</v>
      </c>
      <c r="K864" s="59">
        <v>1010820.34</v>
      </c>
      <c r="L864" s="59">
        <v>633221.9</v>
      </c>
      <c r="M864" s="59">
        <v>6840276.7300000004</v>
      </c>
      <c r="N864" s="59">
        <v>5475954.1500000004</v>
      </c>
      <c r="O864" s="59">
        <v>15681.03</v>
      </c>
      <c r="P864" s="84">
        <f t="shared" si="28"/>
        <v>0.80473843882352947</v>
      </c>
    </row>
    <row r="865" spans="1:16" ht="14.4" x14ac:dyDescent="0.2">
      <c r="A865" s="60" t="s">
        <v>397</v>
      </c>
      <c r="B865" s="60" t="s">
        <v>759</v>
      </c>
      <c r="C865" s="83" t="str">
        <f t="shared" si="27"/>
        <v>21375300 Gestión y Desarrollo Cultural</v>
      </c>
      <c r="D865" s="60" t="s">
        <v>18</v>
      </c>
      <c r="E865" s="60" t="s">
        <v>131</v>
      </c>
      <c r="F865" s="60" t="s">
        <v>132</v>
      </c>
      <c r="G865" s="59">
        <v>1000000</v>
      </c>
      <c r="H865" s="59">
        <v>632800</v>
      </c>
      <c r="I865" s="59">
        <v>632800</v>
      </c>
      <c r="J865" s="59">
        <v>0</v>
      </c>
      <c r="K865" s="59">
        <v>316399.99</v>
      </c>
      <c r="L865" s="59">
        <v>0</v>
      </c>
      <c r="M865" s="59">
        <v>316400</v>
      </c>
      <c r="N865" s="59">
        <v>316400</v>
      </c>
      <c r="O865" s="59">
        <v>0.01</v>
      </c>
      <c r="P865" s="84">
        <f t="shared" si="28"/>
        <v>0.5</v>
      </c>
    </row>
    <row r="866" spans="1:16" ht="14.4" x14ac:dyDescent="0.2">
      <c r="A866" s="60" t="s">
        <v>397</v>
      </c>
      <c r="B866" s="60" t="s">
        <v>759</v>
      </c>
      <c r="C866" s="83" t="str">
        <f t="shared" si="27"/>
        <v>21375300 Gestión y Desarrollo Cultural</v>
      </c>
      <c r="D866" s="60" t="s">
        <v>18</v>
      </c>
      <c r="E866" s="60" t="s">
        <v>133</v>
      </c>
      <c r="F866" s="60" t="s">
        <v>134</v>
      </c>
      <c r="G866" s="59">
        <v>1500000</v>
      </c>
      <c r="H866" s="59">
        <v>1500000</v>
      </c>
      <c r="I866" s="59">
        <v>1500000</v>
      </c>
      <c r="J866" s="59">
        <v>820134.51</v>
      </c>
      <c r="K866" s="59">
        <v>0</v>
      </c>
      <c r="L866" s="59">
        <v>0</v>
      </c>
      <c r="M866" s="59">
        <v>566175.79</v>
      </c>
      <c r="N866" s="59">
        <v>566175.79</v>
      </c>
      <c r="O866" s="59">
        <v>113689.7</v>
      </c>
      <c r="P866" s="84">
        <f t="shared" si="28"/>
        <v>0.37745052666666667</v>
      </c>
    </row>
    <row r="867" spans="1:16" ht="14.4" x14ac:dyDescent="0.2">
      <c r="A867" s="60" t="s">
        <v>397</v>
      </c>
      <c r="B867" s="60" t="s">
        <v>759</v>
      </c>
      <c r="C867" s="83" t="str">
        <f t="shared" si="27"/>
        <v>21375300 Gestión y Desarrollo Cultural</v>
      </c>
      <c r="D867" s="60" t="s">
        <v>18</v>
      </c>
      <c r="E867" s="60" t="s">
        <v>135</v>
      </c>
      <c r="F867" s="60" t="s">
        <v>136</v>
      </c>
      <c r="G867" s="59">
        <v>4300000</v>
      </c>
      <c r="H867" s="59">
        <v>2000000</v>
      </c>
      <c r="I867" s="59">
        <v>2000000</v>
      </c>
      <c r="J867" s="59">
        <v>0</v>
      </c>
      <c r="K867" s="59">
        <v>0</v>
      </c>
      <c r="L867" s="59">
        <v>0</v>
      </c>
      <c r="M867" s="59">
        <v>1998189.32</v>
      </c>
      <c r="N867" s="59">
        <v>1998189.32</v>
      </c>
      <c r="O867" s="59">
        <v>1810.68</v>
      </c>
      <c r="P867" s="84">
        <f t="shared" si="28"/>
        <v>0.99909466000000002</v>
      </c>
    </row>
    <row r="868" spans="1:16" ht="14.4" x14ac:dyDescent="0.2">
      <c r="A868" s="60" t="s">
        <v>397</v>
      </c>
      <c r="B868" s="60" t="s">
        <v>759</v>
      </c>
      <c r="C868" s="83" t="str">
        <f t="shared" si="27"/>
        <v>21375300 Gestión y Desarrollo Cultural</v>
      </c>
      <c r="D868" s="60" t="s">
        <v>18</v>
      </c>
      <c r="E868" s="60" t="s">
        <v>137</v>
      </c>
      <c r="F868" s="60" t="s">
        <v>138</v>
      </c>
      <c r="G868" s="59">
        <v>450000</v>
      </c>
      <c r="H868" s="59">
        <v>10170</v>
      </c>
      <c r="I868" s="59">
        <v>10170</v>
      </c>
      <c r="J868" s="59">
        <v>0</v>
      </c>
      <c r="K868" s="59">
        <v>10169.99</v>
      </c>
      <c r="L868" s="59">
        <v>0</v>
      </c>
      <c r="M868" s="59">
        <v>0</v>
      </c>
      <c r="N868" s="59">
        <v>0</v>
      </c>
      <c r="O868" s="59">
        <v>0.01</v>
      </c>
      <c r="P868" s="84">
        <f t="shared" si="28"/>
        <v>0</v>
      </c>
    </row>
    <row r="869" spans="1:16" ht="14.4" x14ac:dyDescent="0.2">
      <c r="A869" s="60" t="s">
        <v>397</v>
      </c>
      <c r="B869" s="60" t="s">
        <v>759</v>
      </c>
      <c r="C869" s="83" t="str">
        <f t="shared" si="27"/>
        <v>21375300 Gestión y Desarrollo Cultural</v>
      </c>
      <c r="D869" s="60" t="s">
        <v>18</v>
      </c>
      <c r="E869" s="60" t="s">
        <v>139</v>
      </c>
      <c r="F869" s="60" t="s">
        <v>140</v>
      </c>
      <c r="G869" s="59">
        <v>600000</v>
      </c>
      <c r="H869" s="59">
        <v>325549</v>
      </c>
      <c r="I869" s="59">
        <v>325549</v>
      </c>
      <c r="J869" s="59">
        <v>0</v>
      </c>
      <c r="K869" s="59">
        <v>0</v>
      </c>
      <c r="L869" s="59">
        <v>0</v>
      </c>
      <c r="M869" s="59">
        <v>325549</v>
      </c>
      <c r="N869" s="59">
        <v>325549</v>
      </c>
      <c r="O869" s="59">
        <v>0</v>
      </c>
      <c r="P869" s="84">
        <f t="shared" si="28"/>
        <v>1</v>
      </c>
    </row>
    <row r="870" spans="1:16" ht="14.4" x14ac:dyDescent="0.2">
      <c r="A870" s="60" t="s">
        <v>397</v>
      </c>
      <c r="B870" s="60" t="s">
        <v>759</v>
      </c>
      <c r="C870" s="83" t="str">
        <f t="shared" si="27"/>
        <v>21375300 Gestión y Desarrollo Cultural</v>
      </c>
      <c r="D870" s="60" t="s">
        <v>18</v>
      </c>
      <c r="E870" s="60" t="s">
        <v>143</v>
      </c>
      <c r="F870" s="60" t="s">
        <v>144</v>
      </c>
      <c r="G870" s="59">
        <v>600000</v>
      </c>
      <c r="H870" s="59">
        <v>325549</v>
      </c>
      <c r="I870" s="59">
        <v>325549</v>
      </c>
      <c r="J870" s="59">
        <v>0</v>
      </c>
      <c r="K870" s="59">
        <v>0</v>
      </c>
      <c r="L870" s="59">
        <v>0</v>
      </c>
      <c r="M870" s="59">
        <v>325549</v>
      </c>
      <c r="N870" s="59">
        <v>325549</v>
      </c>
      <c r="O870" s="59">
        <v>0</v>
      </c>
      <c r="P870" s="84">
        <f t="shared" si="28"/>
        <v>1</v>
      </c>
    </row>
    <row r="871" spans="1:16" ht="14.4" x14ac:dyDescent="0.2">
      <c r="A871" s="60" t="s">
        <v>397</v>
      </c>
      <c r="B871" s="60" t="s">
        <v>759</v>
      </c>
      <c r="C871" s="83" t="str">
        <f t="shared" si="27"/>
        <v>21375300 Gestión y Desarrollo Cultural</v>
      </c>
      <c r="D871" s="60" t="s">
        <v>18</v>
      </c>
      <c r="E871" s="60" t="s">
        <v>145</v>
      </c>
      <c r="F871" s="60" t="s">
        <v>146</v>
      </c>
      <c r="G871" s="59">
        <v>600000</v>
      </c>
      <c r="H871" s="59">
        <v>400000</v>
      </c>
      <c r="I871" s="59">
        <v>400000</v>
      </c>
      <c r="J871" s="59">
        <v>0</v>
      </c>
      <c r="K871" s="59">
        <v>0</v>
      </c>
      <c r="L871" s="59">
        <v>0</v>
      </c>
      <c r="M871" s="59">
        <v>200000</v>
      </c>
      <c r="N871" s="59">
        <v>200000</v>
      </c>
      <c r="O871" s="59">
        <v>200000</v>
      </c>
      <c r="P871" s="84">
        <f t="shared" si="28"/>
        <v>0.5</v>
      </c>
    </row>
    <row r="872" spans="1:16" ht="14.4" x14ac:dyDescent="0.2">
      <c r="A872" s="60" t="s">
        <v>397</v>
      </c>
      <c r="B872" s="60" t="s">
        <v>759</v>
      </c>
      <c r="C872" s="83" t="str">
        <f t="shared" si="27"/>
        <v>21375300 Gestión y Desarrollo Cultural</v>
      </c>
      <c r="D872" s="60" t="s">
        <v>18</v>
      </c>
      <c r="E872" s="60" t="s">
        <v>147</v>
      </c>
      <c r="F872" s="60" t="s">
        <v>148</v>
      </c>
      <c r="G872" s="59">
        <v>600000</v>
      </c>
      <c r="H872" s="59">
        <v>400000</v>
      </c>
      <c r="I872" s="59">
        <v>400000</v>
      </c>
      <c r="J872" s="59">
        <v>0</v>
      </c>
      <c r="K872" s="59">
        <v>0</v>
      </c>
      <c r="L872" s="59">
        <v>0</v>
      </c>
      <c r="M872" s="59">
        <v>200000</v>
      </c>
      <c r="N872" s="59">
        <v>200000</v>
      </c>
      <c r="O872" s="59">
        <v>200000</v>
      </c>
      <c r="P872" s="84">
        <f t="shared" si="28"/>
        <v>0.5</v>
      </c>
    </row>
    <row r="873" spans="1:16" ht="14.4" x14ac:dyDescent="0.2">
      <c r="A873" s="60" t="s">
        <v>397</v>
      </c>
      <c r="B873" s="60" t="s">
        <v>759</v>
      </c>
      <c r="C873" s="83" t="str">
        <f t="shared" si="27"/>
        <v>21375300 Gestión y Desarrollo Cultural</v>
      </c>
      <c r="D873" s="60" t="s">
        <v>18</v>
      </c>
      <c r="E873" s="60" t="s">
        <v>151</v>
      </c>
      <c r="F873" s="60" t="s">
        <v>152</v>
      </c>
      <c r="G873" s="59">
        <v>20969849</v>
      </c>
      <c r="H873" s="59">
        <v>16922175</v>
      </c>
      <c r="I873" s="59">
        <v>16922175</v>
      </c>
      <c r="J873" s="59">
        <v>185000.05</v>
      </c>
      <c r="K873" s="59">
        <v>1091135.8</v>
      </c>
      <c r="L873" s="59">
        <v>0</v>
      </c>
      <c r="M873" s="59">
        <v>13931286.460000001</v>
      </c>
      <c r="N873" s="59">
        <v>13807890.91</v>
      </c>
      <c r="O873" s="59">
        <v>1714752.69</v>
      </c>
      <c r="P873" s="84">
        <f t="shared" si="28"/>
        <v>0.823256257543726</v>
      </c>
    </row>
    <row r="874" spans="1:16" ht="14.4" x14ac:dyDescent="0.2">
      <c r="A874" s="60" t="s">
        <v>397</v>
      </c>
      <c r="B874" s="60" t="s">
        <v>759</v>
      </c>
      <c r="C874" s="83" t="str">
        <f t="shared" si="27"/>
        <v>21375300 Gestión y Desarrollo Cultural</v>
      </c>
      <c r="D874" s="60" t="s">
        <v>18</v>
      </c>
      <c r="E874" s="60" t="s">
        <v>153</v>
      </c>
      <c r="F874" s="60" t="s">
        <v>154</v>
      </c>
      <c r="G874" s="59">
        <v>12000000</v>
      </c>
      <c r="H874" s="59">
        <v>8000000</v>
      </c>
      <c r="I874" s="59">
        <v>8000000</v>
      </c>
      <c r="J874" s="59">
        <v>0</v>
      </c>
      <c r="K874" s="59">
        <v>564993.85</v>
      </c>
      <c r="L874" s="59">
        <v>0</v>
      </c>
      <c r="M874" s="59">
        <v>6791725.9699999997</v>
      </c>
      <c r="N874" s="59">
        <v>6791725.9699999997</v>
      </c>
      <c r="O874" s="59">
        <v>643280.18000000005</v>
      </c>
      <c r="P874" s="84">
        <f t="shared" si="28"/>
        <v>0.84896574624999999</v>
      </c>
    </row>
    <row r="875" spans="1:16" ht="14.4" x14ac:dyDescent="0.2">
      <c r="A875" s="60" t="s">
        <v>397</v>
      </c>
      <c r="B875" s="60" t="s">
        <v>759</v>
      </c>
      <c r="C875" s="83" t="str">
        <f t="shared" si="27"/>
        <v>21375300 Gestión y Desarrollo Cultural</v>
      </c>
      <c r="D875" s="60" t="s">
        <v>18</v>
      </c>
      <c r="E875" s="60" t="s">
        <v>155</v>
      </c>
      <c r="F875" s="60" t="s">
        <v>156</v>
      </c>
      <c r="G875" s="59">
        <v>8000000</v>
      </c>
      <c r="H875" s="59">
        <v>6000000</v>
      </c>
      <c r="I875" s="59">
        <v>6000000</v>
      </c>
      <c r="J875" s="59">
        <v>0</v>
      </c>
      <c r="K875" s="59">
        <v>564993.85</v>
      </c>
      <c r="L875" s="59">
        <v>0</v>
      </c>
      <c r="M875" s="59">
        <v>5435006.1500000004</v>
      </c>
      <c r="N875" s="59">
        <v>5435006.1500000004</v>
      </c>
      <c r="O875" s="59">
        <v>0</v>
      </c>
      <c r="P875" s="84">
        <f t="shared" si="28"/>
        <v>0.90583435833333337</v>
      </c>
    </row>
    <row r="876" spans="1:16" ht="14.4" x14ac:dyDescent="0.2">
      <c r="A876" s="60" t="s">
        <v>397</v>
      </c>
      <c r="B876" s="60" t="s">
        <v>759</v>
      </c>
      <c r="C876" s="83" t="str">
        <f t="shared" si="27"/>
        <v>21375300 Gestión y Desarrollo Cultural</v>
      </c>
      <c r="D876" s="60" t="s">
        <v>18</v>
      </c>
      <c r="E876" s="60" t="s">
        <v>159</v>
      </c>
      <c r="F876" s="60" t="s">
        <v>160</v>
      </c>
      <c r="G876" s="59">
        <v>4000000</v>
      </c>
      <c r="H876" s="59">
        <v>2000000</v>
      </c>
      <c r="I876" s="59">
        <v>2000000</v>
      </c>
      <c r="J876" s="59">
        <v>0</v>
      </c>
      <c r="K876" s="59">
        <v>0</v>
      </c>
      <c r="L876" s="59">
        <v>0</v>
      </c>
      <c r="M876" s="59">
        <v>1356719.82</v>
      </c>
      <c r="N876" s="59">
        <v>1356719.82</v>
      </c>
      <c r="O876" s="59">
        <v>643280.18000000005</v>
      </c>
      <c r="P876" s="84">
        <f t="shared" si="28"/>
        <v>0.67835991000000007</v>
      </c>
    </row>
    <row r="877" spans="1:16" ht="14.4" x14ac:dyDescent="0.2">
      <c r="A877" s="60" t="s">
        <v>397</v>
      </c>
      <c r="B877" s="60" t="s">
        <v>759</v>
      </c>
      <c r="C877" s="83" t="str">
        <f t="shared" si="27"/>
        <v>21375300 Gestión y Desarrollo Cultural</v>
      </c>
      <c r="D877" s="60" t="s">
        <v>18</v>
      </c>
      <c r="E877" s="60" t="s">
        <v>163</v>
      </c>
      <c r="F877" s="60" t="s">
        <v>164</v>
      </c>
      <c r="G877" s="59">
        <v>0</v>
      </c>
      <c r="H877" s="59">
        <v>200000</v>
      </c>
      <c r="I877" s="59">
        <v>200000</v>
      </c>
      <c r="J877" s="59">
        <v>0</v>
      </c>
      <c r="K877" s="59">
        <v>108787.75</v>
      </c>
      <c r="L877" s="59">
        <v>0</v>
      </c>
      <c r="M877" s="59">
        <v>81782.98</v>
      </c>
      <c r="N877" s="59">
        <v>18843</v>
      </c>
      <c r="O877" s="59">
        <v>9429.27</v>
      </c>
      <c r="P877" s="84">
        <f t="shared" si="28"/>
        <v>0.40891489999999997</v>
      </c>
    </row>
    <row r="878" spans="1:16" ht="14.4" x14ac:dyDescent="0.2">
      <c r="A878" s="60" t="s">
        <v>397</v>
      </c>
      <c r="B878" s="60" t="s">
        <v>759</v>
      </c>
      <c r="C878" s="83" t="str">
        <f t="shared" si="27"/>
        <v>21375300 Gestión y Desarrollo Cultural</v>
      </c>
      <c r="D878" s="60" t="s">
        <v>18</v>
      </c>
      <c r="E878" s="60" t="s">
        <v>167</v>
      </c>
      <c r="F878" s="60" t="s">
        <v>168</v>
      </c>
      <c r="G878" s="59">
        <v>0</v>
      </c>
      <c r="H878" s="59">
        <v>200000</v>
      </c>
      <c r="I878" s="59">
        <v>200000</v>
      </c>
      <c r="J878" s="59">
        <v>0</v>
      </c>
      <c r="K878" s="59">
        <v>108787.75</v>
      </c>
      <c r="L878" s="59">
        <v>0</v>
      </c>
      <c r="M878" s="59">
        <v>81782.98</v>
      </c>
      <c r="N878" s="59">
        <v>18843</v>
      </c>
      <c r="O878" s="59">
        <v>9429.27</v>
      </c>
      <c r="P878" s="84">
        <f t="shared" si="28"/>
        <v>0.40891489999999997</v>
      </c>
    </row>
    <row r="879" spans="1:16" ht="14.4" x14ac:dyDescent="0.2">
      <c r="A879" s="60" t="s">
        <v>397</v>
      </c>
      <c r="B879" s="60" t="s">
        <v>759</v>
      </c>
      <c r="C879" s="83" t="str">
        <f t="shared" si="27"/>
        <v>21375300 Gestión y Desarrollo Cultural</v>
      </c>
      <c r="D879" s="60" t="s">
        <v>18</v>
      </c>
      <c r="E879" s="60" t="s">
        <v>169</v>
      </c>
      <c r="F879" s="60" t="s">
        <v>170</v>
      </c>
      <c r="G879" s="59">
        <v>250000</v>
      </c>
      <c r="H879" s="59">
        <v>150000</v>
      </c>
      <c r="I879" s="59">
        <v>150000</v>
      </c>
      <c r="J879" s="59">
        <v>0</v>
      </c>
      <c r="K879" s="59">
        <v>0</v>
      </c>
      <c r="L879" s="59">
        <v>0</v>
      </c>
      <c r="M879" s="59">
        <v>132770.68</v>
      </c>
      <c r="N879" s="59">
        <v>132770.68</v>
      </c>
      <c r="O879" s="59">
        <v>17229.32</v>
      </c>
      <c r="P879" s="84">
        <f t="shared" si="28"/>
        <v>0.88513786666666661</v>
      </c>
    </row>
    <row r="880" spans="1:16" ht="14.4" x14ac:dyDescent="0.2">
      <c r="A880" s="60" t="s">
        <v>397</v>
      </c>
      <c r="B880" s="60" t="s">
        <v>759</v>
      </c>
      <c r="C880" s="83" t="str">
        <f t="shared" si="27"/>
        <v>21375300 Gestión y Desarrollo Cultural</v>
      </c>
      <c r="D880" s="60" t="s">
        <v>18</v>
      </c>
      <c r="E880" s="60" t="s">
        <v>171</v>
      </c>
      <c r="F880" s="60" t="s">
        <v>172</v>
      </c>
      <c r="G880" s="59">
        <v>250000</v>
      </c>
      <c r="H880" s="59">
        <v>150000</v>
      </c>
      <c r="I880" s="59">
        <v>150000</v>
      </c>
      <c r="J880" s="59">
        <v>0</v>
      </c>
      <c r="K880" s="59">
        <v>0</v>
      </c>
      <c r="L880" s="59">
        <v>0</v>
      </c>
      <c r="M880" s="59">
        <v>132770.68</v>
      </c>
      <c r="N880" s="59">
        <v>132770.68</v>
      </c>
      <c r="O880" s="59">
        <v>17229.32</v>
      </c>
      <c r="P880" s="84">
        <f t="shared" si="28"/>
        <v>0.88513786666666661</v>
      </c>
    </row>
    <row r="881" spans="1:16" ht="14.4" x14ac:dyDescent="0.2">
      <c r="A881" s="60" t="s">
        <v>397</v>
      </c>
      <c r="B881" s="60" t="s">
        <v>759</v>
      </c>
      <c r="C881" s="83" t="str">
        <f t="shared" si="27"/>
        <v>21375300 Gestión y Desarrollo Cultural</v>
      </c>
      <c r="D881" s="60" t="s">
        <v>18</v>
      </c>
      <c r="E881" s="60" t="s">
        <v>177</v>
      </c>
      <c r="F881" s="60" t="s">
        <v>178</v>
      </c>
      <c r="G881" s="59">
        <v>0</v>
      </c>
      <c r="H881" s="59">
        <v>0</v>
      </c>
      <c r="I881" s="59">
        <v>0</v>
      </c>
      <c r="J881" s="59">
        <v>0</v>
      </c>
      <c r="K881" s="59">
        <v>0</v>
      </c>
      <c r="L881" s="59">
        <v>0</v>
      </c>
      <c r="M881" s="59">
        <v>0</v>
      </c>
      <c r="N881" s="59">
        <v>0</v>
      </c>
      <c r="O881" s="59">
        <v>0</v>
      </c>
      <c r="P881" s="84">
        <f t="shared" si="28"/>
        <v>0</v>
      </c>
    </row>
    <row r="882" spans="1:16" ht="14.4" x14ac:dyDescent="0.2">
      <c r="A882" s="60" t="s">
        <v>397</v>
      </c>
      <c r="B882" s="60" t="s">
        <v>759</v>
      </c>
      <c r="C882" s="83" t="str">
        <f t="shared" si="27"/>
        <v>21375300 Gestión y Desarrollo Cultural</v>
      </c>
      <c r="D882" s="60" t="s">
        <v>18</v>
      </c>
      <c r="E882" s="60" t="s">
        <v>183</v>
      </c>
      <c r="F882" s="60" t="s">
        <v>184</v>
      </c>
      <c r="G882" s="59">
        <v>1000000</v>
      </c>
      <c r="H882" s="59">
        <v>2800000</v>
      </c>
      <c r="I882" s="59">
        <v>2800000</v>
      </c>
      <c r="J882" s="59">
        <v>0</v>
      </c>
      <c r="K882" s="59">
        <v>0</v>
      </c>
      <c r="L882" s="59">
        <v>0</v>
      </c>
      <c r="M882" s="59">
        <v>2382250.71</v>
      </c>
      <c r="N882" s="59">
        <v>2321795.14</v>
      </c>
      <c r="O882" s="59">
        <v>417749.29</v>
      </c>
      <c r="P882" s="84">
        <f t="shared" si="28"/>
        <v>0.85080382499999996</v>
      </c>
    </row>
    <row r="883" spans="1:16" ht="14.4" x14ac:dyDescent="0.2">
      <c r="A883" s="60" t="s">
        <v>397</v>
      </c>
      <c r="B883" s="60" t="s">
        <v>759</v>
      </c>
      <c r="C883" s="83" t="str">
        <f t="shared" si="27"/>
        <v>21375300 Gestión y Desarrollo Cultural</v>
      </c>
      <c r="D883" s="60" t="s">
        <v>18</v>
      </c>
      <c r="E883" s="60" t="s">
        <v>185</v>
      </c>
      <c r="F883" s="60" t="s">
        <v>186</v>
      </c>
      <c r="G883" s="59">
        <v>0</v>
      </c>
      <c r="H883" s="59">
        <v>600000</v>
      </c>
      <c r="I883" s="59">
        <v>600000</v>
      </c>
      <c r="J883" s="59">
        <v>0</v>
      </c>
      <c r="K883" s="59">
        <v>0</v>
      </c>
      <c r="L883" s="59">
        <v>0</v>
      </c>
      <c r="M883" s="59">
        <v>523797.2</v>
      </c>
      <c r="N883" s="59">
        <v>523797.2</v>
      </c>
      <c r="O883" s="59">
        <v>76202.8</v>
      </c>
      <c r="P883" s="84">
        <f t="shared" si="28"/>
        <v>0.87299533333333335</v>
      </c>
    </row>
    <row r="884" spans="1:16" ht="14.4" x14ac:dyDescent="0.2">
      <c r="A884" s="60" t="s">
        <v>397</v>
      </c>
      <c r="B884" s="60" t="s">
        <v>759</v>
      </c>
      <c r="C884" s="83" t="str">
        <f t="shared" si="27"/>
        <v>21375300 Gestión y Desarrollo Cultural</v>
      </c>
      <c r="D884" s="60" t="s">
        <v>18</v>
      </c>
      <c r="E884" s="60" t="s">
        <v>187</v>
      </c>
      <c r="F884" s="60" t="s">
        <v>188</v>
      </c>
      <c r="G884" s="59">
        <v>1000000</v>
      </c>
      <c r="H884" s="59">
        <v>2200000</v>
      </c>
      <c r="I884" s="59">
        <v>2200000</v>
      </c>
      <c r="J884" s="59">
        <v>0</v>
      </c>
      <c r="K884" s="59">
        <v>0</v>
      </c>
      <c r="L884" s="59">
        <v>0</v>
      </c>
      <c r="M884" s="59">
        <v>1858453.51</v>
      </c>
      <c r="N884" s="59">
        <v>1797997.94</v>
      </c>
      <c r="O884" s="59">
        <v>341546.49</v>
      </c>
      <c r="P884" s="84">
        <f t="shared" si="28"/>
        <v>0.84475159545454548</v>
      </c>
    </row>
    <row r="885" spans="1:16" ht="14.4" x14ac:dyDescent="0.2">
      <c r="A885" s="60" t="s">
        <v>397</v>
      </c>
      <c r="B885" s="60" t="s">
        <v>759</v>
      </c>
      <c r="C885" s="83" t="str">
        <f t="shared" si="27"/>
        <v>21375300 Gestión y Desarrollo Cultural</v>
      </c>
      <c r="D885" s="60" t="s">
        <v>18</v>
      </c>
      <c r="E885" s="60" t="s">
        <v>189</v>
      </c>
      <c r="F885" s="60" t="s">
        <v>190</v>
      </c>
      <c r="G885" s="59">
        <v>7719849</v>
      </c>
      <c r="H885" s="59">
        <v>5772175</v>
      </c>
      <c r="I885" s="59">
        <v>5772175</v>
      </c>
      <c r="J885" s="59">
        <v>185000.05</v>
      </c>
      <c r="K885" s="59">
        <v>417354.2</v>
      </c>
      <c r="L885" s="59">
        <v>0</v>
      </c>
      <c r="M885" s="59">
        <v>4542756.12</v>
      </c>
      <c r="N885" s="59">
        <v>4542756.12</v>
      </c>
      <c r="O885" s="59">
        <v>627064.63</v>
      </c>
      <c r="P885" s="84">
        <f t="shared" si="28"/>
        <v>0.78700942365746018</v>
      </c>
    </row>
    <row r="886" spans="1:16" ht="14.4" x14ac:dyDescent="0.2">
      <c r="A886" s="60" t="s">
        <v>397</v>
      </c>
      <c r="B886" s="60" t="s">
        <v>759</v>
      </c>
      <c r="C886" s="83" t="str">
        <f t="shared" si="27"/>
        <v>21375300 Gestión y Desarrollo Cultural</v>
      </c>
      <c r="D886" s="60" t="s">
        <v>18</v>
      </c>
      <c r="E886" s="60" t="s">
        <v>191</v>
      </c>
      <c r="F886" s="60" t="s">
        <v>192</v>
      </c>
      <c r="G886" s="59">
        <v>1500000</v>
      </c>
      <c r="H886" s="59">
        <v>1650000</v>
      </c>
      <c r="I886" s="59">
        <v>1650000</v>
      </c>
      <c r="J886" s="59">
        <v>185000.05</v>
      </c>
      <c r="K886" s="59">
        <v>417354.2</v>
      </c>
      <c r="L886" s="59">
        <v>0</v>
      </c>
      <c r="M886" s="59">
        <v>796815.75</v>
      </c>
      <c r="N886" s="59">
        <v>796815.75</v>
      </c>
      <c r="O886" s="59">
        <v>250830</v>
      </c>
      <c r="P886" s="84">
        <f t="shared" si="28"/>
        <v>0.48291863636363636</v>
      </c>
    </row>
    <row r="887" spans="1:16" ht="14.4" x14ac:dyDescent="0.2">
      <c r="A887" s="60" t="s">
        <v>397</v>
      </c>
      <c r="B887" s="60" t="s">
        <v>759</v>
      </c>
      <c r="C887" s="83" t="str">
        <f t="shared" si="27"/>
        <v>21375300 Gestión y Desarrollo Cultural</v>
      </c>
      <c r="D887" s="60" t="s">
        <v>18</v>
      </c>
      <c r="E887" s="60" t="s">
        <v>195</v>
      </c>
      <c r="F887" s="60" t="s">
        <v>196</v>
      </c>
      <c r="G887" s="59">
        <v>750000</v>
      </c>
      <c r="H887" s="59">
        <v>600000</v>
      </c>
      <c r="I887" s="59">
        <v>600000</v>
      </c>
      <c r="J887" s="59">
        <v>0</v>
      </c>
      <c r="K887" s="59">
        <v>0</v>
      </c>
      <c r="L887" s="59">
        <v>0</v>
      </c>
      <c r="M887" s="59">
        <v>226617.98</v>
      </c>
      <c r="N887" s="59">
        <v>226617.98</v>
      </c>
      <c r="O887" s="59">
        <v>373382.02</v>
      </c>
      <c r="P887" s="84">
        <f t="shared" si="28"/>
        <v>0.37769663333333336</v>
      </c>
    </row>
    <row r="888" spans="1:16" ht="14.4" x14ac:dyDescent="0.2">
      <c r="A888" s="60" t="s">
        <v>397</v>
      </c>
      <c r="B888" s="60" t="s">
        <v>759</v>
      </c>
      <c r="C888" s="83" t="str">
        <f t="shared" si="27"/>
        <v>21375300 Gestión y Desarrollo Cultural</v>
      </c>
      <c r="D888" s="60" t="s">
        <v>18</v>
      </c>
      <c r="E888" s="60" t="s">
        <v>199</v>
      </c>
      <c r="F888" s="60" t="s">
        <v>200</v>
      </c>
      <c r="G888" s="59">
        <v>5219849</v>
      </c>
      <c r="H888" s="59">
        <v>3425560</v>
      </c>
      <c r="I888" s="59">
        <v>3425560</v>
      </c>
      <c r="J888" s="59">
        <v>0</v>
      </c>
      <c r="K888" s="59">
        <v>0</v>
      </c>
      <c r="L888" s="59">
        <v>0</v>
      </c>
      <c r="M888" s="59">
        <v>3422707.39</v>
      </c>
      <c r="N888" s="59">
        <v>3422707.39</v>
      </c>
      <c r="O888" s="59">
        <v>2852.61</v>
      </c>
      <c r="P888" s="84">
        <f t="shared" si="28"/>
        <v>0.99916725732434997</v>
      </c>
    </row>
    <row r="889" spans="1:16" ht="14.4" x14ac:dyDescent="0.2">
      <c r="A889" s="60" t="s">
        <v>397</v>
      </c>
      <c r="B889" s="60" t="s">
        <v>759</v>
      </c>
      <c r="C889" s="83" t="str">
        <f t="shared" si="27"/>
        <v>21375300 Gestión y Desarrollo Cultural</v>
      </c>
      <c r="D889" s="60" t="s">
        <v>18</v>
      </c>
      <c r="E889" s="60" t="s">
        <v>205</v>
      </c>
      <c r="F889" s="60" t="s">
        <v>206</v>
      </c>
      <c r="G889" s="59">
        <v>250000</v>
      </c>
      <c r="H889" s="59">
        <v>96615</v>
      </c>
      <c r="I889" s="59">
        <v>96615</v>
      </c>
      <c r="J889" s="59">
        <v>0</v>
      </c>
      <c r="K889" s="59">
        <v>0</v>
      </c>
      <c r="L889" s="59">
        <v>0</v>
      </c>
      <c r="M889" s="59">
        <v>96615</v>
      </c>
      <c r="N889" s="59">
        <v>96615</v>
      </c>
      <c r="O889" s="59">
        <v>0</v>
      </c>
      <c r="P889" s="84">
        <f t="shared" si="28"/>
        <v>1</v>
      </c>
    </row>
    <row r="890" spans="1:16" ht="14.4" x14ac:dyDescent="0.2">
      <c r="A890" s="60" t="s">
        <v>397</v>
      </c>
      <c r="B890" s="60" t="s">
        <v>759</v>
      </c>
      <c r="C890" s="83" t="str">
        <f t="shared" si="27"/>
        <v>21375300 Gestión y Desarrollo Cultural</v>
      </c>
      <c r="D890" s="60" t="s">
        <v>18</v>
      </c>
      <c r="E890" s="60" t="s">
        <v>207</v>
      </c>
      <c r="F890" s="60" t="s">
        <v>208</v>
      </c>
      <c r="G890" s="59">
        <v>512684799</v>
      </c>
      <c r="H890" s="59">
        <v>521957683</v>
      </c>
      <c r="I890" s="59">
        <v>521957683</v>
      </c>
      <c r="J890" s="59">
        <v>0</v>
      </c>
      <c r="K890" s="59">
        <v>15557209.42</v>
      </c>
      <c r="L890" s="59">
        <v>0</v>
      </c>
      <c r="M890" s="59">
        <v>497408518.57999998</v>
      </c>
      <c r="N890" s="59">
        <v>497408518.57999998</v>
      </c>
      <c r="O890" s="59">
        <v>8991955</v>
      </c>
      <c r="P890" s="84">
        <f t="shared" si="28"/>
        <v>0.9529671365714909</v>
      </c>
    </row>
    <row r="891" spans="1:16" ht="14.4" x14ac:dyDescent="0.2">
      <c r="A891" s="60" t="s">
        <v>397</v>
      </c>
      <c r="B891" s="60" t="s">
        <v>759</v>
      </c>
      <c r="C891" s="83" t="str">
        <f t="shared" si="27"/>
        <v>21375300 Gestión y Desarrollo Cultural</v>
      </c>
      <c r="D891" s="60" t="s">
        <v>18</v>
      </c>
      <c r="E891" s="60" t="s">
        <v>209</v>
      </c>
      <c r="F891" s="60" t="s">
        <v>210</v>
      </c>
      <c r="G891" s="59">
        <v>11680853</v>
      </c>
      <c r="H891" s="59">
        <v>11621472</v>
      </c>
      <c r="I891" s="59">
        <v>11621472</v>
      </c>
      <c r="J891" s="59">
        <v>0</v>
      </c>
      <c r="K891" s="59">
        <v>2253655.0099999998</v>
      </c>
      <c r="L891" s="59">
        <v>0</v>
      </c>
      <c r="M891" s="59">
        <v>9147596.9900000002</v>
      </c>
      <c r="N891" s="59">
        <v>9147596.9900000002</v>
      </c>
      <c r="O891" s="59">
        <v>220220</v>
      </c>
      <c r="P891" s="84">
        <f t="shared" si="28"/>
        <v>0.7871289445949704</v>
      </c>
    </row>
    <row r="892" spans="1:16" ht="14.4" x14ac:dyDescent="0.2">
      <c r="A892" s="60" t="s">
        <v>397</v>
      </c>
      <c r="B892" s="60" t="s">
        <v>759</v>
      </c>
      <c r="C892" s="83" t="str">
        <f t="shared" si="27"/>
        <v>21375300 Gestión y Desarrollo Cultural</v>
      </c>
      <c r="D892" s="60" t="s">
        <v>18</v>
      </c>
      <c r="E892" s="60" t="s">
        <v>403</v>
      </c>
      <c r="F892" s="60" t="s">
        <v>212</v>
      </c>
      <c r="G892" s="59">
        <v>10076340</v>
      </c>
      <c r="H892" s="59">
        <v>10025116</v>
      </c>
      <c r="I892" s="59">
        <v>10025116</v>
      </c>
      <c r="J892" s="59">
        <v>0</v>
      </c>
      <c r="K892" s="59">
        <v>1944087.08</v>
      </c>
      <c r="L892" s="59">
        <v>0</v>
      </c>
      <c r="M892" s="59">
        <v>7891058.9199999999</v>
      </c>
      <c r="N892" s="59">
        <v>7891058.9199999999</v>
      </c>
      <c r="O892" s="59">
        <v>189970</v>
      </c>
      <c r="P892" s="84">
        <f t="shared" si="28"/>
        <v>0.78712893895691582</v>
      </c>
    </row>
    <row r="893" spans="1:16" ht="14.4" x14ac:dyDescent="0.2">
      <c r="A893" s="60" t="s">
        <v>397</v>
      </c>
      <c r="B893" s="60" t="s">
        <v>759</v>
      </c>
      <c r="C893" s="83" t="str">
        <f t="shared" si="27"/>
        <v>21375300 Gestión y Desarrollo Cultural</v>
      </c>
      <c r="D893" s="60" t="s">
        <v>18</v>
      </c>
      <c r="E893" s="60" t="s">
        <v>404</v>
      </c>
      <c r="F893" s="60" t="s">
        <v>214</v>
      </c>
      <c r="G893" s="59">
        <v>1604513</v>
      </c>
      <c r="H893" s="59">
        <v>1596356</v>
      </c>
      <c r="I893" s="59">
        <v>1596356</v>
      </c>
      <c r="J893" s="59">
        <v>0</v>
      </c>
      <c r="K893" s="59">
        <v>309567.93</v>
      </c>
      <c r="L893" s="59">
        <v>0</v>
      </c>
      <c r="M893" s="59">
        <v>1256538.07</v>
      </c>
      <c r="N893" s="59">
        <v>1256538.07</v>
      </c>
      <c r="O893" s="59">
        <v>30250</v>
      </c>
      <c r="P893" s="84">
        <f t="shared" si="28"/>
        <v>0.78712898000195453</v>
      </c>
    </row>
    <row r="894" spans="1:16" ht="14.4" x14ac:dyDescent="0.2">
      <c r="A894" s="60" t="s">
        <v>397</v>
      </c>
      <c r="B894" s="60" t="s">
        <v>759</v>
      </c>
      <c r="C894" s="83" t="str">
        <f t="shared" si="27"/>
        <v>21375300 Gestión y Desarrollo Cultural</v>
      </c>
      <c r="D894" s="60" t="s">
        <v>18</v>
      </c>
      <c r="E894" s="60" t="s">
        <v>217</v>
      </c>
      <c r="F894" s="60" t="s">
        <v>218</v>
      </c>
      <c r="G894" s="59">
        <v>470100000</v>
      </c>
      <c r="H894" s="59">
        <v>467633285</v>
      </c>
      <c r="I894" s="59">
        <v>467633285</v>
      </c>
      <c r="J894" s="59">
        <v>0</v>
      </c>
      <c r="K894" s="59">
        <v>0</v>
      </c>
      <c r="L894" s="59">
        <v>0</v>
      </c>
      <c r="M894" s="59">
        <v>467074350</v>
      </c>
      <c r="N894" s="59">
        <v>467074350</v>
      </c>
      <c r="O894" s="59">
        <v>558935</v>
      </c>
      <c r="P894" s="84">
        <f t="shared" si="28"/>
        <v>0.99880475787774603</v>
      </c>
    </row>
    <row r="895" spans="1:16" ht="14.4" x14ac:dyDescent="0.2">
      <c r="A895" s="60" t="s">
        <v>397</v>
      </c>
      <c r="B895" s="60" t="s">
        <v>759</v>
      </c>
      <c r="C895" s="83" t="str">
        <f t="shared" si="27"/>
        <v>21375300 Gestión y Desarrollo Cultural</v>
      </c>
      <c r="D895" s="60" t="s">
        <v>18</v>
      </c>
      <c r="E895" s="60" t="s">
        <v>221</v>
      </c>
      <c r="F895" s="60" t="s">
        <v>222</v>
      </c>
      <c r="G895" s="59">
        <v>470100000</v>
      </c>
      <c r="H895" s="59">
        <v>467633285</v>
      </c>
      <c r="I895" s="59">
        <v>467633285</v>
      </c>
      <c r="J895" s="59">
        <v>0</v>
      </c>
      <c r="K895" s="59">
        <v>0</v>
      </c>
      <c r="L895" s="59">
        <v>0</v>
      </c>
      <c r="M895" s="59">
        <v>467074350</v>
      </c>
      <c r="N895" s="59">
        <v>467074350</v>
      </c>
      <c r="O895" s="59">
        <v>558935</v>
      </c>
      <c r="P895" s="84">
        <f t="shared" si="28"/>
        <v>0.99880475787774603</v>
      </c>
    </row>
    <row r="896" spans="1:16" ht="14.4" x14ac:dyDescent="0.2">
      <c r="A896" s="60" t="s">
        <v>397</v>
      </c>
      <c r="B896" s="60" t="s">
        <v>759</v>
      </c>
      <c r="C896" s="83" t="str">
        <f t="shared" si="27"/>
        <v>21375300 Gestión y Desarrollo Cultural</v>
      </c>
      <c r="D896" s="60" t="s">
        <v>18</v>
      </c>
      <c r="E896" s="60" t="s">
        <v>223</v>
      </c>
      <c r="F896" s="60" t="s">
        <v>224</v>
      </c>
      <c r="G896" s="59">
        <v>11600000</v>
      </c>
      <c r="H896" s="59">
        <v>26355480</v>
      </c>
      <c r="I896" s="59">
        <v>26355480</v>
      </c>
      <c r="J896" s="59">
        <v>0</v>
      </c>
      <c r="K896" s="59">
        <v>13303554.41</v>
      </c>
      <c r="L896" s="59">
        <v>0</v>
      </c>
      <c r="M896" s="59">
        <v>8329071.5899999999</v>
      </c>
      <c r="N896" s="59">
        <v>8329071.5899999999</v>
      </c>
      <c r="O896" s="59">
        <v>4722854</v>
      </c>
      <c r="P896" s="84">
        <f t="shared" si="28"/>
        <v>0.31602807423731233</v>
      </c>
    </row>
    <row r="897" spans="1:16" ht="14.4" x14ac:dyDescent="0.2">
      <c r="A897" s="60" t="s">
        <v>397</v>
      </c>
      <c r="B897" s="60" t="s">
        <v>759</v>
      </c>
      <c r="C897" s="83" t="str">
        <f t="shared" si="27"/>
        <v>21375300 Gestión y Desarrollo Cultural</v>
      </c>
      <c r="D897" s="60" t="s">
        <v>18</v>
      </c>
      <c r="E897" s="60" t="s">
        <v>225</v>
      </c>
      <c r="F897" s="60" t="s">
        <v>226</v>
      </c>
      <c r="G897" s="59">
        <v>8600000</v>
      </c>
      <c r="H897" s="59">
        <v>19355480</v>
      </c>
      <c r="I897" s="59">
        <v>19355480</v>
      </c>
      <c r="J897" s="59">
        <v>0</v>
      </c>
      <c r="K897" s="59">
        <v>13303554.41</v>
      </c>
      <c r="L897" s="59">
        <v>0</v>
      </c>
      <c r="M897" s="59">
        <v>4810925.59</v>
      </c>
      <c r="N897" s="59">
        <v>4810925.59</v>
      </c>
      <c r="O897" s="59">
        <v>1241000</v>
      </c>
      <c r="P897" s="84">
        <f t="shared" si="28"/>
        <v>0.24855625331947334</v>
      </c>
    </row>
    <row r="898" spans="1:16" ht="14.4" x14ac:dyDescent="0.2">
      <c r="A898" s="60" t="s">
        <v>397</v>
      </c>
      <c r="B898" s="60" t="s">
        <v>759</v>
      </c>
      <c r="C898" s="83" t="str">
        <f t="shared" si="27"/>
        <v>21375300 Gestión y Desarrollo Cultural</v>
      </c>
      <c r="D898" s="60" t="s">
        <v>18</v>
      </c>
      <c r="E898" s="60" t="s">
        <v>227</v>
      </c>
      <c r="F898" s="60" t="s">
        <v>228</v>
      </c>
      <c r="G898" s="59">
        <v>3000000</v>
      </c>
      <c r="H898" s="59">
        <v>7000000</v>
      </c>
      <c r="I898" s="59">
        <v>7000000</v>
      </c>
      <c r="J898" s="59">
        <v>0</v>
      </c>
      <c r="K898" s="59">
        <v>0</v>
      </c>
      <c r="L898" s="59">
        <v>0</v>
      </c>
      <c r="M898" s="59">
        <v>3518146</v>
      </c>
      <c r="N898" s="59">
        <v>3518146</v>
      </c>
      <c r="O898" s="59">
        <v>3481854</v>
      </c>
      <c r="P898" s="84">
        <f t="shared" si="28"/>
        <v>0.50259228571428571</v>
      </c>
    </row>
    <row r="899" spans="1:16" ht="14.4" x14ac:dyDescent="0.2">
      <c r="A899" s="60" t="s">
        <v>397</v>
      </c>
      <c r="B899" s="60" t="s">
        <v>759</v>
      </c>
      <c r="C899" s="83" t="str">
        <f t="shared" si="27"/>
        <v>21375300 Gestión y Desarrollo Cultural</v>
      </c>
      <c r="D899" s="60" t="s">
        <v>18</v>
      </c>
      <c r="E899" s="60" t="s">
        <v>229</v>
      </c>
      <c r="F899" s="60" t="s">
        <v>230</v>
      </c>
      <c r="G899" s="59">
        <v>4253946</v>
      </c>
      <c r="H899" s="59">
        <v>3489946</v>
      </c>
      <c r="I899" s="59">
        <v>3489946</v>
      </c>
      <c r="J899" s="59">
        <v>0</v>
      </c>
      <c r="K899" s="59">
        <v>0</v>
      </c>
      <c r="L899" s="59">
        <v>0</v>
      </c>
      <c r="M899" s="59">
        <v>0</v>
      </c>
      <c r="N899" s="59">
        <v>0</v>
      </c>
      <c r="O899" s="59">
        <v>3489946</v>
      </c>
      <c r="P899" s="84">
        <f t="shared" si="28"/>
        <v>0</v>
      </c>
    </row>
    <row r="900" spans="1:16" ht="14.4" x14ac:dyDescent="0.2">
      <c r="A900" s="60" t="s">
        <v>397</v>
      </c>
      <c r="B900" s="60" t="s">
        <v>759</v>
      </c>
      <c r="C900" s="83" t="str">
        <f t="shared" si="27"/>
        <v>21375300 Gestión y Desarrollo Cultural</v>
      </c>
      <c r="D900" s="60" t="s">
        <v>18</v>
      </c>
      <c r="E900" s="60" t="s">
        <v>405</v>
      </c>
      <c r="F900" s="60" t="s">
        <v>406</v>
      </c>
      <c r="G900" s="59">
        <v>4253946</v>
      </c>
      <c r="H900" s="59">
        <v>3489946</v>
      </c>
      <c r="I900" s="59">
        <v>3489946</v>
      </c>
      <c r="J900" s="59">
        <v>0</v>
      </c>
      <c r="K900" s="59">
        <v>0</v>
      </c>
      <c r="L900" s="59">
        <v>0</v>
      </c>
      <c r="M900" s="59">
        <v>0</v>
      </c>
      <c r="N900" s="59">
        <v>0</v>
      </c>
      <c r="O900" s="59">
        <v>3489946</v>
      </c>
      <c r="P900" s="84">
        <f t="shared" si="28"/>
        <v>0</v>
      </c>
    </row>
    <row r="901" spans="1:16" ht="14.4" x14ac:dyDescent="0.2">
      <c r="A901" s="60" t="s">
        <v>397</v>
      </c>
      <c r="B901" s="60" t="s">
        <v>759</v>
      </c>
      <c r="C901" s="83" t="str">
        <f t="shared" si="27"/>
        <v>21375300 Gestión y Desarrollo Cultural</v>
      </c>
      <c r="D901" s="60" t="s">
        <v>18</v>
      </c>
      <c r="E901" s="60" t="s">
        <v>241</v>
      </c>
      <c r="F901" s="60" t="s">
        <v>242</v>
      </c>
      <c r="G901" s="59">
        <v>15050000</v>
      </c>
      <c r="H901" s="59">
        <v>12857500</v>
      </c>
      <c r="I901" s="59">
        <v>12857500</v>
      </c>
      <c r="J901" s="59">
        <v>0</v>
      </c>
      <c r="K901" s="59">
        <v>0</v>
      </c>
      <c r="L901" s="59">
        <v>0</v>
      </c>
      <c r="M901" s="59">
        <v>12857500</v>
      </c>
      <c r="N901" s="59">
        <v>12857500</v>
      </c>
      <c r="O901" s="59">
        <v>0</v>
      </c>
      <c r="P901" s="84">
        <f t="shared" si="28"/>
        <v>1</v>
      </c>
    </row>
    <row r="902" spans="1:16" ht="14.4" x14ac:dyDescent="0.2">
      <c r="A902" s="60" t="s">
        <v>397</v>
      </c>
      <c r="B902" s="60" t="s">
        <v>759</v>
      </c>
      <c r="C902" s="83" t="str">
        <f t="shared" si="27"/>
        <v>21375300 Gestión y Desarrollo Cultural</v>
      </c>
      <c r="D902" s="60" t="s">
        <v>18</v>
      </c>
      <c r="E902" s="60" t="s">
        <v>407</v>
      </c>
      <c r="F902" s="60" t="s">
        <v>408</v>
      </c>
      <c r="G902" s="59">
        <v>15050000</v>
      </c>
      <c r="H902" s="59">
        <v>12857500</v>
      </c>
      <c r="I902" s="59">
        <v>12857500</v>
      </c>
      <c r="J902" s="59">
        <v>0</v>
      </c>
      <c r="K902" s="59">
        <v>0</v>
      </c>
      <c r="L902" s="59">
        <v>0</v>
      </c>
      <c r="M902" s="59">
        <v>12857500</v>
      </c>
      <c r="N902" s="59">
        <v>12857500</v>
      </c>
      <c r="O902" s="59">
        <v>0</v>
      </c>
      <c r="P902" s="84">
        <f t="shared" si="28"/>
        <v>1</v>
      </c>
    </row>
    <row r="903" spans="1:16" ht="14.4" x14ac:dyDescent="0.2">
      <c r="A903" s="60" t="s">
        <v>397</v>
      </c>
      <c r="B903" s="60" t="s">
        <v>759</v>
      </c>
      <c r="C903" s="83" t="str">
        <f t="shared" ref="C903:C966" si="29">+CONCATENATE(A903," ",B903)</f>
        <v>21375300 Gestión y Desarrollo Cultural</v>
      </c>
      <c r="D903" s="60" t="s">
        <v>251</v>
      </c>
      <c r="E903" s="60" t="s">
        <v>252</v>
      </c>
      <c r="F903" s="60" t="s">
        <v>253</v>
      </c>
      <c r="G903" s="59">
        <v>49000000</v>
      </c>
      <c r="H903" s="59">
        <v>43600000</v>
      </c>
      <c r="I903" s="59">
        <v>43600000</v>
      </c>
      <c r="J903" s="59">
        <v>6461453.0099999998</v>
      </c>
      <c r="K903" s="59">
        <v>151505.13</v>
      </c>
      <c r="L903" s="59">
        <v>3635125.41</v>
      </c>
      <c r="M903" s="59">
        <v>28708270.359999999</v>
      </c>
      <c r="N903" s="59">
        <v>8464954.6600000001</v>
      </c>
      <c r="O903" s="59">
        <v>4643646.09</v>
      </c>
      <c r="P903" s="84">
        <f t="shared" ref="P903:P966" si="30">+IFERROR(M903/H903,0)</f>
        <v>0.6584465678899083</v>
      </c>
    </row>
    <row r="904" spans="1:16" ht="14.4" x14ac:dyDescent="0.2">
      <c r="A904" s="60" t="s">
        <v>397</v>
      </c>
      <c r="B904" s="60" t="s">
        <v>759</v>
      </c>
      <c r="C904" s="83" t="str">
        <f t="shared" si="29"/>
        <v>21375300 Gestión y Desarrollo Cultural</v>
      </c>
      <c r="D904" s="60" t="s">
        <v>251</v>
      </c>
      <c r="E904" s="60" t="s">
        <v>254</v>
      </c>
      <c r="F904" s="60" t="s">
        <v>255</v>
      </c>
      <c r="G904" s="59">
        <v>8000000</v>
      </c>
      <c r="H904" s="59">
        <v>7600000</v>
      </c>
      <c r="I904" s="59">
        <v>7600000</v>
      </c>
      <c r="J904" s="59">
        <v>0</v>
      </c>
      <c r="K904" s="59">
        <v>108628.34</v>
      </c>
      <c r="L904" s="59">
        <v>0</v>
      </c>
      <c r="M904" s="59">
        <v>6861215.9000000004</v>
      </c>
      <c r="N904" s="59">
        <v>6861215.9000000004</v>
      </c>
      <c r="O904" s="59">
        <v>630155.76</v>
      </c>
      <c r="P904" s="85">
        <f t="shared" si="30"/>
        <v>0.90279156578947373</v>
      </c>
    </row>
    <row r="905" spans="1:16" ht="14.4" x14ac:dyDescent="0.2">
      <c r="A905" s="60" t="s">
        <v>397</v>
      </c>
      <c r="B905" s="60" t="s">
        <v>759</v>
      </c>
      <c r="C905" s="83" t="str">
        <f t="shared" si="29"/>
        <v>21375300 Gestión y Desarrollo Cultural</v>
      </c>
      <c r="D905" s="60" t="s">
        <v>251</v>
      </c>
      <c r="E905" s="60" t="s">
        <v>258</v>
      </c>
      <c r="F905" s="60" t="s">
        <v>259</v>
      </c>
      <c r="G905" s="59">
        <v>500000</v>
      </c>
      <c r="H905" s="59">
        <v>1000000</v>
      </c>
      <c r="I905" s="59">
        <v>1000000</v>
      </c>
      <c r="J905" s="59">
        <v>0</v>
      </c>
      <c r="K905" s="59">
        <v>0</v>
      </c>
      <c r="L905" s="59">
        <v>0</v>
      </c>
      <c r="M905" s="59">
        <v>993147.96</v>
      </c>
      <c r="N905" s="59">
        <v>993147.96</v>
      </c>
      <c r="O905" s="59">
        <v>6852.04</v>
      </c>
      <c r="P905" s="84">
        <f t="shared" si="30"/>
        <v>0.99314795999999994</v>
      </c>
    </row>
    <row r="906" spans="1:16" ht="14.4" x14ac:dyDescent="0.2">
      <c r="A906" s="60" t="s">
        <v>397</v>
      </c>
      <c r="B906" s="60" t="s">
        <v>759</v>
      </c>
      <c r="C906" s="83" t="str">
        <f t="shared" si="29"/>
        <v>21375300 Gestión y Desarrollo Cultural</v>
      </c>
      <c r="D906" s="60" t="s">
        <v>251</v>
      </c>
      <c r="E906" s="60" t="s">
        <v>260</v>
      </c>
      <c r="F906" s="60" t="s">
        <v>261</v>
      </c>
      <c r="G906" s="59">
        <v>1500000</v>
      </c>
      <c r="H906" s="59">
        <v>1100000</v>
      </c>
      <c r="I906" s="59">
        <v>1100000</v>
      </c>
      <c r="J906" s="59">
        <v>0</v>
      </c>
      <c r="K906" s="59">
        <v>0</v>
      </c>
      <c r="L906" s="59">
        <v>0</v>
      </c>
      <c r="M906" s="59">
        <v>947267</v>
      </c>
      <c r="N906" s="59">
        <v>947267</v>
      </c>
      <c r="O906" s="59">
        <v>152733</v>
      </c>
      <c r="P906" s="84">
        <f t="shared" si="30"/>
        <v>0.86115181818181818</v>
      </c>
    </row>
    <row r="907" spans="1:16" ht="14.4" x14ac:dyDescent="0.2">
      <c r="A907" s="60" t="s">
        <v>397</v>
      </c>
      <c r="B907" s="60" t="s">
        <v>759</v>
      </c>
      <c r="C907" s="83" t="str">
        <f t="shared" si="29"/>
        <v>21375300 Gestión y Desarrollo Cultural</v>
      </c>
      <c r="D907" s="60" t="s">
        <v>251</v>
      </c>
      <c r="E907" s="60" t="s">
        <v>262</v>
      </c>
      <c r="F907" s="60" t="s">
        <v>263</v>
      </c>
      <c r="G907" s="59">
        <v>5000000</v>
      </c>
      <c r="H907" s="59">
        <v>3000000</v>
      </c>
      <c r="I907" s="59">
        <v>3000000</v>
      </c>
      <c r="J907" s="59">
        <v>0</v>
      </c>
      <c r="K907" s="59">
        <v>0</v>
      </c>
      <c r="L907" s="59">
        <v>0</v>
      </c>
      <c r="M907" s="59">
        <v>2589140.41</v>
      </c>
      <c r="N907" s="59">
        <v>2589140.41</v>
      </c>
      <c r="O907" s="59">
        <v>410859.59</v>
      </c>
      <c r="P907" s="84">
        <f t="shared" si="30"/>
        <v>0.86304680333333339</v>
      </c>
    </row>
    <row r="908" spans="1:16" ht="14.4" x14ac:dyDescent="0.2">
      <c r="A908" s="60" t="s">
        <v>397</v>
      </c>
      <c r="B908" s="60" t="s">
        <v>759</v>
      </c>
      <c r="C908" s="83" t="str">
        <f t="shared" si="29"/>
        <v>21375300 Gestión y Desarrollo Cultural</v>
      </c>
      <c r="D908" s="60" t="s">
        <v>251</v>
      </c>
      <c r="E908" s="60" t="s">
        <v>264</v>
      </c>
      <c r="F908" s="60" t="s">
        <v>265</v>
      </c>
      <c r="G908" s="59">
        <v>1000000</v>
      </c>
      <c r="H908" s="59">
        <v>2500000</v>
      </c>
      <c r="I908" s="59">
        <v>2500000</v>
      </c>
      <c r="J908" s="59">
        <v>0</v>
      </c>
      <c r="K908" s="59">
        <v>108628.34</v>
      </c>
      <c r="L908" s="59">
        <v>0</v>
      </c>
      <c r="M908" s="59">
        <v>2331660.5299999998</v>
      </c>
      <c r="N908" s="59">
        <v>2331660.5299999998</v>
      </c>
      <c r="O908" s="59">
        <v>59711.13</v>
      </c>
      <c r="P908" s="84">
        <f t="shared" si="30"/>
        <v>0.93266421199999994</v>
      </c>
    </row>
    <row r="909" spans="1:16" ht="14.4" x14ac:dyDescent="0.2">
      <c r="A909" s="60" t="s">
        <v>397</v>
      </c>
      <c r="B909" s="60" t="s">
        <v>759</v>
      </c>
      <c r="C909" s="83" t="str">
        <f t="shared" si="29"/>
        <v>21375300 Gestión y Desarrollo Cultural</v>
      </c>
      <c r="D909" s="60" t="s">
        <v>251</v>
      </c>
      <c r="E909" s="60" t="s">
        <v>266</v>
      </c>
      <c r="F909" s="60" t="s">
        <v>267</v>
      </c>
      <c r="G909" s="59">
        <v>30000000</v>
      </c>
      <c r="H909" s="59">
        <v>30000000</v>
      </c>
      <c r="I909" s="59">
        <v>30000000</v>
      </c>
      <c r="J909" s="59">
        <v>6461453.0099999998</v>
      </c>
      <c r="K909" s="59">
        <v>0</v>
      </c>
      <c r="L909" s="59">
        <v>0</v>
      </c>
      <c r="M909" s="59">
        <v>20243315.699999999</v>
      </c>
      <c r="N909" s="59">
        <v>0</v>
      </c>
      <c r="O909" s="59">
        <v>3295231.29</v>
      </c>
      <c r="P909" s="84">
        <f t="shared" si="30"/>
        <v>0.67477719000000003</v>
      </c>
    </row>
    <row r="910" spans="1:16" ht="14.4" x14ac:dyDescent="0.2">
      <c r="A910" s="60" t="s">
        <v>397</v>
      </c>
      <c r="B910" s="60" t="s">
        <v>759</v>
      </c>
      <c r="C910" s="83" t="str">
        <f t="shared" si="29"/>
        <v>21375300 Gestión y Desarrollo Cultural</v>
      </c>
      <c r="D910" s="60" t="s">
        <v>251</v>
      </c>
      <c r="E910" s="60" t="s">
        <v>270</v>
      </c>
      <c r="F910" s="60" t="s">
        <v>271</v>
      </c>
      <c r="G910" s="59">
        <v>30000000</v>
      </c>
      <c r="H910" s="59">
        <v>30000000</v>
      </c>
      <c r="I910" s="59">
        <v>30000000</v>
      </c>
      <c r="J910" s="59">
        <v>6461453.0099999998</v>
      </c>
      <c r="K910" s="59">
        <v>0</v>
      </c>
      <c r="L910" s="59">
        <v>0</v>
      </c>
      <c r="M910" s="59">
        <v>20243315.699999999</v>
      </c>
      <c r="N910" s="59">
        <v>0</v>
      </c>
      <c r="O910" s="59">
        <v>3295231.29</v>
      </c>
      <c r="P910" s="84">
        <f t="shared" si="30"/>
        <v>0.67477719000000003</v>
      </c>
    </row>
    <row r="911" spans="1:16" ht="14.4" x14ac:dyDescent="0.2">
      <c r="A911" s="60" t="s">
        <v>397</v>
      </c>
      <c r="B911" s="60" t="s">
        <v>759</v>
      </c>
      <c r="C911" s="83" t="str">
        <f t="shared" si="29"/>
        <v>21375300 Gestión y Desarrollo Cultural</v>
      </c>
      <c r="D911" s="60" t="s">
        <v>251</v>
      </c>
      <c r="E911" s="60" t="s">
        <v>272</v>
      </c>
      <c r="F911" s="60" t="s">
        <v>273</v>
      </c>
      <c r="G911" s="59">
        <v>11000000</v>
      </c>
      <c r="H911" s="59">
        <v>6000000</v>
      </c>
      <c r="I911" s="59">
        <v>6000000</v>
      </c>
      <c r="J911" s="59">
        <v>0</v>
      </c>
      <c r="K911" s="59">
        <v>42876.79</v>
      </c>
      <c r="L911" s="59">
        <v>3635125.41</v>
      </c>
      <c r="M911" s="59">
        <v>1603738.76</v>
      </c>
      <c r="N911" s="59">
        <v>1603738.76</v>
      </c>
      <c r="O911" s="59">
        <v>718259.04</v>
      </c>
      <c r="P911" s="84">
        <f t="shared" si="30"/>
        <v>0.26728979333333336</v>
      </c>
    </row>
    <row r="912" spans="1:16" ht="14.4" x14ac:dyDescent="0.2">
      <c r="A912" s="60" t="s">
        <v>397</v>
      </c>
      <c r="B912" s="60" t="s">
        <v>759</v>
      </c>
      <c r="C912" s="83" t="str">
        <f t="shared" si="29"/>
        <v>21375300 Gestión y Desarrollo Cultural</v>
      </c>
      <c r="D912" s="60" t="s">
        <v>251</v>
      </c>
      <c r="E912" s="60" t="s">
        <v>274</v>
      </c>
      <c r="F912" s="60" t="s">
        <v>275</v>
      </c>
      <c r="G912" s="59">
        <v>11000000</v>
      </c>
      <c r="H912" s="59">
        <v>6000000</v>
      </c>
      <c r="I912" s="59">
        <v>6000000</v>
      </c>
      <c r="J912" s="59">
        <v>0</v>
      </c>
      <c r="K912" s="59">
        <v>42876.79</v>
      </c>
      <c r="L912" s="59">
        <v>3635125.41</v>
      </c>
      <c r="M912" s="59">
        <v>1603738.76</v>
      </c>
      <c r="N912" s="59">
        <v>1603738.76</v>
      </c>
      <c r="O912" s="59">
        <v>718259.04</v>
      </c>
      <c r="P912" s="82">
        <f t="shared" si="30"/>
        <v>0.26728979333333336</v>
      </c>
    </row>
    <row r="913" spans="1:16" ht="14.4" x14ac:dyDescent="0.2">
      <c r="A913" s="74" t="s">
        <v>409</v>
      </c>
      <c r="B913" s="74" t="s">
        <v>774</v>
      </c>
      <c r="C913" s="83" t="str">
        <f t="shared" si="29"/>
        <v>21375500 SISTEMA NAC. DE BIBLIOTECAS</v>
      </c>
      <c r="D913" s="74" t="s">
        <v>18</v>
      </c>
      <c r="E913" s="74" t="s">
        <v>19</v>
      </c>
      <c r="F913" s="74" t="s">
        <v>19</v>
      </c>
      <c r="G913" s="75">
        <v>3439678631</v>
      </c>
      <c r="H913" s="75">
        <v>3372364647</v>
      </c>
      <c r="I913" s="59">
        <v>3372364647</v>
      </c>
      <c r="J913" s="59">
        <v>2468807.2999999998</v>
      </c>
      <c r="K913" s="59">
        <v>169425117.21000001</v>
      </c>
      <c r="L913" s="59">
        <v>12723443.15</v>
      </c>
      <c r="M913" s="75">
        <v>2577874864.73</v>
      </c>
      <c r="N913" s="75">
        <v>2465727714.8899999</v>
      </c>
      <c r="O913" s="75">
        <v>609872414.61000001</v>
      </c>
      <c r="P913" s="82">
        <f t="shared" si="30"/>
        <v>0.76441166201384392</v>
      </c>
    </row>
    <row r="914" spans="1:16" ht="14.4" x14ac:dyDescent="0.2">
      <c r="A914" s="60" t="s">
        <v>409</v>
      </c>
      <c r="B914" s="60" t="s">
        <v>760</v>
      </c>
      <c r="C914" s="83" t="str">
        <f t="shared" si="29"/>
        <v>21375500 Información y Comunicación</v>
      </c>
      <c r="D914" s="60" t="s">
        <v>18</v>
      </c>
      <c r="E914" s="60" t="s">
        <v>21</v>
      </c>
      <c r="F914" s="60" t="s">
        <v>22</v>
      </c>
      <c r="G914" s="59">
        <v>2495830584</v>
      </c>
      <c r="H914" s="59">
        <v>2459803677</v>
      </c>
      <c r="I914" s="59">
        <v>2459803677</v>
      </c>
      <c r="J914" s="59">
        <v>0</v>
      </c>
      <c r="K914" s="59">
        <v>73171924.5</v>
      </c>
      <c r="L914" s="59">
        <v>0</v>
      </c>
      <c r="M914" s="59">
        <v>1930579573.0899999</v>
      </c>
      <c r="N914" s="59">
        <v>1930579573.0899999</v>
      </c>
      <c r="O914" s="59">
        <v>456052179.41000003</v>
      </c>
      <c r="P914" s="84">
        <f t="shared" si="30"/>
        <v>0.78485108024740946</v>
      </c>
    </row>
    <row r="915" spans="1:16" ht="14.4" x14ac:dyDescent="0.2">
      <c r="A915" s="60" t="s">
        <v>409</v>
      </c>
      <c r="B915" s="60" t="s">
        <v>760</v>
      </c>
      <c r="C915" s="83" t="str">
        <f t="shared" si="29"/>
        <v>21375500 Información y Comunicación</v>
      </c>
      <c r="D915" s="60" t="s">
        <v>18</v>
      </c>
      <c r="E915" s="60" t="s">
        <v>23</v>
      </c>
      <c r="F915" s="60" t="s">
        <v>24</v>
      </c>
      <c r="G915" s="59">
        <v>1161142400</v>
      </c>
      <c r="H915" s="59">
        <v>1216743523</v>
      </c>
      <c r="I915" s="59">
        <v>1216743523</v>
      </c>
      <c r="J915" s="59">
        <v>0</v>
      </c>
      <c r="K915" s="59">
        <v>349750</v>
      </c>
      <c r="L915" s="59">
        <v>0</v>
      </c>
      <c r="M915" s="59">
        <v>984202672.86000001</v>
      </c>
      <c r="N915" s="59">
        <v>984202672.86000001</v>
      </c>
      <c r="O915" s="59">
        <v>232191100.13999999</v>
      </c>
      <c r="P915" s="84">
        <f t="shared" si="30"/>
        <v>0.80888260693868519</v>
      </c>
    </row>
    <row r="916" spans="1:16" ht="14.4" x14ac:dyDescent="0.2">
      <c r="A916" s="60" t="s">
        <v>409</v>
      </c>
      <c r="B916" s="60" t="s">
        <v>760</v>
      </c>
      <c r="C916" s="83" t="str">
        <f t="shared" si="29"/>
        <v>21375500 Información y Comunicación</v>
      </c>
      <c r="D916" s="60" t="s">
        <v>18</v>
      </c>
      <c r="E916" s="60" t="s">
        <v>25</v>
      </c>
      <c r="F916" s="60" t="s">
        <v>26</v>
      </c>
      <c r="G916" s="59">
        <v>1159142400</v>
      </c>
      <c r="H916" s="59">
        <v>1216743523</v>
      </c>
      <c r="I916" s="59">
        <v>1216743523</v>
      </c>
      <c r="J916" s="59">
        <v>0</v>
      </c>
      <c r="K916" s="59">
        <v>349750</v>
      </c>
      <c r="L916" s="59">
        <v>0</v>
      </c>
      <c r="M916" s="59">
        <v>984202672.86000001</v>
      </c>
      <c r="N916" s="59">
        <v>984202672.86000001</v>
      </c>
      <c r="O916" s="59">
        <v>232191100.13999999</v>
      </c>
      <c r="P916" s="84">
        <f t="shared" si="30"/>
        <v>0.80888260693868519</v>
      </c>
    </row>
    <row r="917" spans="1:16" ht="14.4" x14ac:dyDescent="0.2">
      <c r="A917" s="60" t="s">
        <v>409</v>
      </c>
      <c r="B917" s="60" t="s">
        <v>760</v>
      </c>
      <c r="C917" s="83" t="str">
        <f t="shared" si="29"/>
        <v>21375500 Información y Comunicación</v>
      </c>
      <c r="D917" s="60" t="s">
        <v>18</v>
      </c>
      <c r="E917" s="60" t="s">
        <v>27</v>
      </c>
      <c r="F917" s="60" t="s">
        <v>28</v>
      </c>
      <c r="G917" s="59">
        <v>2000000</v>
      </c>
      <c r="H917" s="59">
        <v>0</v>
      </c>
      <c r="I917" s="59">
        <v>0</v>
      </c>
      <c r="J917" s="59">
        <v>0</v>
      </c>
      <c r="K917" s="59">
        <v>0</v>
      </c>
      <c r="L917" s="59">
        <v>0</v>
      </c>
      <c r="M917" s="59">
        <v>0</v>
      </c>
      <c r="N917" s="59">
        <v>0</v>
      </c>
      <c r="O917" s="59">
        <v>0</v>
      </c>
      <c r="P917" s="84">
        <f t="shared" si="30"/>
        <v>0</v>
      </c>
    </row>
    <row r="918" spans="1:16" ht="14.4" x14ac:dyDescent="0.2">
      <c r="A918" s="60" t="s">
        <v>409</v>
      </c>
      <c r="B918" s="60" t="s">
        <v>760</v>
      </c>
      <c r="C918" s="83" t="str">
        <f t="shared" si="29"/>
        <v>21375500 Información y Comunicación</v>
      </c>
      <c r="D918" s="60" t="s">
        <v>18</v>
      </c>
      <c r="E918" s="60" t="s">
        <v>29</v>
      </c>
      <c r="F918" s="60" t="s">
        <v>30</v>
      </c>
      <c r="G918" s="59">
        <v>5700000</v>
      </c>
      <c r="H918" s="59">
        <v>5700000</v>
      </c>
      <c r="I918" s="59">
        <v>5700000</v>
      </c>
      <c r="J918" s="59">
        <v>0</v>
      </c>
      <c r="K918" s="59">
        <v>0</v>
      </c>
      <c r="L918" s="59">
        <v>0</v>
      </c>
      <c r="M918" s="59">
        <v>1627827.63</v>
      </c>
      <c r="N918" s="59">
        <v>1627827.63</v>
      </c>
      <c r="O918" s="59">
        <v>4072172.37</v>
      </c>
      <c r="P918" s="84">
        <f t="shared" si="30"/>
        <v>0.28558379473684209</v>
      </c>
    </row>
    <row r="919" spans="1:16" ht="14.4" x14ac:dyDescent="0.2">
      <c r="A919" s="60" t="s">
        <v>409</v>
      </c>
      <c r="B919" s="60" t="s">
        <v>760</v>
      </c>
      <c r="C919" s="83" t="str">
        <f t="shared" si="29"/>
        <v>21375500 Información y Comunicación</v>
      </c>
      <c r="D919" s="60" t="s">
        <v>18</v>
      </c>
      <c r="E919" s="60" t="s">
        <v>31</v>
      </c>
      <c r="F919" s="60" t="s">
        <v>32</v>
      </c>
      <c r="G919" s="59">
        <v>5700000</v>
      </c>
      <c r="H919" s="59">
        <v>5700000</v>
      </c>
      <c r="I919" s="59">
        <v>5700000</v>
      </c>
      <c r="J919" s="59">
        <v>0</v>
      </c>
      <c r="K919" s="59">
        <v>0</v>
      </c>
      <c r="L919" s="59">
        <v>0</v>
      </c>
      <c r="M919" s="59">
        <v>1627827.63</v>
      </c>
      <c r="N919" s="59">
        <v>1627827.63</v>
      </c>
      <c r="O919" s="59">
        <v>4072172.37</v>
      </c>
      <c r="P919" s="84">
        <f t="shared" si="30"/>
        <v>0.28558379473684209</v>
      </c>
    </row>
    <row r="920" spans="1:16" ht="14.4" x14ac:dyDescent="0.2">
      <c r="A920" s="60" t="s">
        <v>409</v>
      </c>
      <c r="B920" s="60" t="s">
        <v>760</v>
      </c>
      <c r="C920" s="83" t="str">
        <f t="shared" si="29"/>
        <v>21375500 Información y Comunicación</v>
      </c>
      <c r="D920" s="60" t="s">
        <v>18</v>
      </c>
      <c r="E920" s="60" t="s">
        <v>33</v>
      </c>
      <c r="F920" s="60" t="s">
        <v>34</v>
      </c>
      <c r="G920" s="59">
        <v>945110673</v>
      </c>
      <c r="H920" s="59">
        <v>858965143</v>
      </c>
      <c r="I920" s="59">
        <v>858965143</v>
      </c>
      <c r="J920" s="59">
        <v>0</v>
      </c>
      <c r="K920" s="59">
        <v>258190.5</v>
      </c>
      <c r="L920" s="59">
        <v>0</v>
      </c>
      <c r="M920" s="59">
        <v>644130595.60000002</v>
      </c>
      <c r="N920" s="59">
        <v>644130595.60000002</v>
      </c>
      <c r="O920" s="59">
        <v>214576356.90000001</v>
      </c>
      <c r="P920" s="84">
        <f t="shared" si="30"/>
        <v>0.74989142557092103</v>
      </c>
    </row>
    <row r="921" spans="1:16" ht="14.4" x14ac:dyDescent="0.2">
      <c r="A921" s="60" t="s">
        <v>409</v>
      </c>
      <c r="B921" s="60" t="s">
        <v>760</v>
      </c>
      <c r="C921" s="83" t="str">
        <f t="shared" si="29"/>
        <v>21375500 Información y Comunicación</v>
      </c>
      <c r="D921" s="60" t="s">
        <v>18</v>
      </c>
      <c r="E921" s="60" t="s">
        <v>35</v>
      </c>
      <c r="F921" s="60" t="s">
        <v>36</v>
      </c>
      <c r="G921" s="59">
        <v>325600000</v>
      </c>
      <c r="H921" s="59">
        <v>282644228</v>
      </c>
      <c r="I921" s="59">
        <v>282644228</v>
      </c>
      <c r="J921" s="59">
        <v>0</v>
      </c>
      <c r="K921" s="59">
        <v>40825</v>
      </c>
      <c r="L921" s="59">
        <v>0</v>
      </c>
      <c r="M921" s="59">
        <v>245573461.27000001</v>
      </c>
      <c r="N921" s="59">
        <v>245573461.27000001</v>
      </c>
      <c r="O921" s="59">
        <v>37029941.729999997</v>
      </c>
      <c r="P921" s="84">
        <f t="shared" si="30"/>
        <v>0.86884300807303239</v>
      </c>
    </row>
    <row r="922" spans="1:16" ht="14.4" x14ac:dyDescent="0.2">
      <c r="A922" s="60" t="s">
        <v>409</v>
      </c>
      <c r="B922" s="60" t="s">
        <v>760</v>
      </c>
      <c r="C922" s="83" t="str">
        <f t="shared" si="29"/>
        <v>21375500 Información y Comunicación</v>
      </c>
      <c r="D922" s="60" t="s">
        <v>18</v>
      </c>
      <c r="E922" s="60" t="s">
        <v>37</v>
      </c>
      <c r="F922" s="60" t="s">
        <v>38</v>
      </c>
      <c r="G922" s="59">
        <v>265816110</v>
      </c>
      <c r="H922" s="59">
        <v>230631404</v>
      </c>
      <c r="I922" s="59">
        <v>230631404</v>
      </c>
      <c r="J922" s="59">
        <v>0</v>
      </c>
      <c r="K922" s="59">
        <v>192362.5</v>
      </c>
      <c r="L922" s="59">
        <v>0</v>
      </c>
      <c r="M922" s="59">
        <v>216710074.06999999</v>
      </c>
      <c r="N922" s="59">
        <v>216710074.06999999</v>
      </c>
      <c r="O922" s="59">
        <v>13728967.43</v>
      </c>
      <c r="P922" s="84">
        <f t="shared" si="30"/>
        <v>0.93963818591677994</v>
      </c>
    </row>
    <row r="923" spans="1:16" ht="14.4" x14ac:dyDescent="0.2">
      <c r="A923" s="60" t="s">
        <v>409</v>
      </c>
      <c r="B923" s="60" t="s">
        <v>760</v>
      </c>
      <c r="C923" s="83" t="str">
        <f t="shared" si="29"/>
        <v>21375500 Información y Comunicación</v>
      </c>
      <c r="D923" s="60" t="s">
        <v>18</v>
      </c>
      <c r="E923" s="60" t="s">
        <v>39</v>
      </c>
      <c r="F923" s="60" t="s">
        <v>40</v>
      </c>
      <c r="G923" s="59">
        <v>160364312</v>
      </c>
      <c r="H923" s="59">
        <v>158292295</v>
      </c>
      <c r="I923" s="59">
        <v>158292295</v>
      </c>
      <c r="J923" s="59">
        <v>0</v>
      </c>
      <c r="K923" s="59">
        <v>0</v>
      </c>
      <c r="L923" s="59">
        <v>0</v>
      </c>
      <c r="M923" s="59">
        <v>6501719.4000000004</v>
      </c>
      <c r="N923" s="59">
        <v>6501719.4000000004</v>
      </c>
      <c r="O923" s="59">
        <v>151790575.59999999</v>
      </c>
      <c r="P923" s="84">
        <f t="shared" si="30"/>
        <v>4.1074136931301679E-2</v>
      </c>
    </row>
    <row r="924" spans="1:16" ht="14.4" x14ac:dyDescent="0.2">
      <c r="A924" s="60" t="s">
        <v>409</v>
      </c>
      <c r="B924" s="60" t="s">
        <v>760</v>
      </c>
      <c r="C924" s="83" t="str">
        <f t="shared" si="29"/>
        <v>21375500 Información y Comunicación</v>
      </c>
      <c r="D924" s="60" t="s">
        <v>18</v>
      </c>
      <c r="E924" s="60" t="s">
        <v>41</v>
      </c>
      <c r="F924" s="60" t="s">
        <v>42</v>
      </c>
      <c r="G924" s="59">
        <v>134930251</v>
      </c>
      <c r="H924" s="59">
        <v>138430251</v>
      </c>
      <c r="I924" s="59">
        <v>138430251</v>
      </c>
      <c r="J924" s="59">
        <v>0</v>
      </c>
      <c r="K924" s="59">
        <v>0</v>
      </c>
      <c r="L924" s="59">
        <v>0</v>
      </c>
      <c r="M924" s="59">
        <v>132052769.84999999</v>
      </c>
      <c r="N924" s="59">
        <v>132052769.84999999</v>
      </c>
      <c r="O924" s="59">
        <v>6377481.1500000004</v>
      </c>
      <c r="P924" s="84">
        <f t="shared" si="30"/>
        <v>0.95393000370995495</v>
      </c>
    </row>
    <row r="925" spans="1:16" ht="14.4" x14ac:dyDescent="0.2">
      <c r="A925" s="60" t="s">
        <v>409</v>
      </c>
      <c r="B925" s="60" t="s">
        <v>760</v>
      </c>
      <c r="C925" s="83" t="str">
        <f t="shared" si="29"/>
        <v>21375500 Información y Comunicación</v>
      </c>
      <c r="D925" s="60" t="s">
        <v>18</v>
      </c>
      <c r="E925" s="60" t="s">
        <v>43</v>
      </c>
      <c r="F925" s="60" t="s">
        <v>44</v>
      </c>
      <c r="G925" s="59">
        <v>58400000</v>
      </c>
      <c r="H925" s="59">
        <v>48966965</v>
      </c>
      <c r="I925" s="59">
        <v>48966965</v>
      </c>
      <c r="J925" s="59">
        <v>0</v>
      </c>
      <c r="K925" s="59">
        <v>25003</v>
      </c>
      <c r="L925" s="59">
        <v>0</v>
      </c>
      <c r="M925" s="59">
        <v>43292571.009999998</v>
      </c>
      <c r="N925" s="59">
        <v>43292571.009999998</v>
      </c>
      <c r="O925" s="59">
        <v>5649390.9900000002</v>
      </c>
      <c r="P925" s="84">
        <f t="shared" si="30"/>
        <v>0.88411791521079564</v>
      </c>
    </row>
    <row r="926" spans="1:16" ht="14.4" x14ac:dyDescent="0.2">
      <c r="A926" s="60" t="s">
        <v>409</v>
      </c>
      <c r="B926" s="60" t="s">
        <v>760</v>
      </c>
      <c r="C926" s="83" t="str">
        <f t="shared" si="29"/>
        <v>21375500 Información y Comunicación</v>
      </c>
      <c r="D926" s="60" t="s">
        <v>18</v>
      </c>
      <c r="E926" s="60" t="s">
        <v>45</v>
      </c>
      <c r="F926" s="60" t="s">
        <v>46</v>
      </c>
      <c r="G926" s="59">
        <v>190279905</v>
      </c>
      <c r="H926" s="59">
        <v>187562347</v>
      </c>
      <c r="I926" s="59">
        <v>187562347</v>
      </c>
      <c r="J926" s="59">
        <v>0</v>
      </c>
      <c r="K926" s="59">
        <v>35864872</v>
      </c>
      <c r="L926" s="59">
        <v>0</v>
      </c>
      <c r="M926" s="59">
        <v>149113725</v>
      </c>
      <c r="N926" s="59">
        <v>149113725</v>
      </c>
      <c r="O926" s="59">
        <v>2583750</v>
      </c>
      <c r="P926" s="84">
        <f t="shared" si="30"/>
        <v>0.79500884577862529</v>
      </c>
    </row>
    <row r="927" spans="1:16" ht="14.4" x14ac:dyDescent="0.2">
      <c r="A927" s="60" t="s">
        <v>409</v>
      </c>
      <c r="B927" s="60" t="s">
        <v>760</v>
      </c>
      <c r="C927" s="83" t="str">
        <f t="shared" si="29"/>
        <v>21375500 Información y Comunicación</v>
      </c>
      <c r="D927" s="60" t="s">
        <v>18</v>
      </c>
      <c r="E927" s="60" t="s">
        <v>410</v>
      </c>
      <c r="F927" s="60" t="s">
        <v>48</v>
      </c>
      <c r="G927" s="59">
        <v>180521961</v>
      </c>
      <c r="H927" s="59">
        <v>177943765</v>
      </c>
      <c r="I927" s="59">
        <v>177943765</v>
      </c>
      <c r="J927" s="59">
        <v>0</v>
      </c>
      <c r="K927" s="59">
        <v>34010626</v>
      </c>
      <c r="L927" s="59">
        <v>0</v>
      </c>
      <c r="M927" s="59">
        <v>141481889</v>
      </c>
      <c r="N927" s="59">
        <v>141481889</v>
      </c>
      <c r="O927" s="59">
        <v>2451250</v>
      </c>
      <c r="P927" s="84">
        <f t="shared" si="30"/>
        <v>0.79509326443666062</v>
      </c>
    </row>
    <row r="928" spans="1:16" ht="14.4" x14ac:dyDescent="0.2">
      <c r="A928" s="60" t="s">
        <v>409</v>
      </c>
      <c r="B928" s="60" t="s">
        <v>760</v>
      </c>
      <c r="C928" s="83" t="str">
        <f t="shared" si="29"/>
        <v>21375500 Información y Comunicación</v>
      </c>
      <c r="D928" s="60" t="s">
        <v>18</v>
      </c>
      <c r="E928" s="60" t="s">
        <v>411</v>
      </c>
      <c r="F928" s="60" t="s">
        <v>50</v>
      </c>
      <c r="G928" s="59">
        <v>9757944</v>
      </c>
      <c r="H928" s="59">
        <v>9618582</v>
      </c>
      <c r="I928" s="59">
        <v>9618582</v>
      </c>
      <c r="J928" s="59">
        <v>0</v>
      </c>
      <c r="K928" s="59">
        <v>1854246</v>
      </c>
      <c r="L928" s="59">
        <v>0</v>
      </c>
      <c r="M928" s="59">
        <v>7631836</v>
      </c>
      <c r="N928" s="59">
        <v>7631836</v>
      </c>
      <c r="O928" s="59">
        <v>132500</v>
      </c>
      <c r="P928" s="84">
        <f t="shared" si="30"/>
        <v>0.79344710062252422</v>
      </c>
    </row>
    <row r="929" spans="1:16" ht="14.4" x14ac:dyDescent="0.2">
      <c r="A929" s="60" t="s">
        <v>409</v>
      </c>
      <c r="B929" s="60" t="s">
        <v>760</v>
      </c>
      <c r="C929" s="83" t="str">
        <f t="shared" si="29"/>
        <v>21375500 Información y Comunicación</v>
      </c>
      <c r="D929" s="60" t="s">
        <v>18</v>
      </c>
      <c r="E929" s="60" t="s">
        <v>51</v>
      </c>
      <c r="F929" s="60" t="s">
        <v>52</v>
      </c>
      <c r="G929" s="59">
        <v>193597606</v>
      </c>
      <c r="H929" s="59">
        <v>190832664</v>
      </c>
      <c r="I929" s="59">
        <v>190832664</v>
      </c>
      <c r="J929" s="59">
        <v>0</v>
      </c>
      <c r="K929" s="59">
        <v>36699112</v>
      </c>
      <c r="L929" s="59">
        <v>0</v>
      </c>
      <c r="M929" s="59">
        <v>151504752</v>
      </c>
      <c r="N929" s="59">
        <v>151504752</v>
      </c>
      <c r="O929" s="59">
        <v>2628800</v>
      </c>
      <c r="P929" s="84">
        <f t="shared" si="30"/>
        <v>0.79391414878534627</v>
      </c>
    </row>
    <row r="930" spans="1:16" ht="14.4" x14ac:dyDescent="0.2">
      <c r="A930" s="60" t="s">
        <v>409</v>
      </c>
      <c r="B930" s="60" t="s">
        <v>760</v>
      </c>
      <c r="C930" s="83" t="str">
        <f t="shared" si="29"/>
        <v>21375500 Información y Comunicación</v>
      </c>
      <c r="D930" s="60" t="s">
        <v>18</v>
      </c>
      <c r="E930" s="60" t="s">
        <v>412</v>
      </c>
      <c r="F930" s="60" t="s">
        <v>54</v>
      </c>
      <c r="G930" s="59">
        <v>105776111</v>
      </c>
      <c r="H930" s="59">
        <v>104265427</v>
      </c>
      <c r="I930" s="59">
        <v>104265427</v>
      </c>
      <c r="J930" s="59">
        <v>0</v>
      </c>
      <c r="K930" s="59">
        <v>20010711</v>
      </c>
      <c r="L930" s="59">
        <v>0</v>
      </c>
      <c r="M930" s="59">
        <v>82818416</v>
      </c>
      <c r="N930" s="59">
        <v>82818416</v>
      </c>
      <c r="O930" s="59">
        <v>1436300</v>
      </c>
      <c r="P930" s="84">
        <f t="shared" si="30"/>
        <v>0.79430371488336204</v>
      </c>
    </row>
    <row r="931" spans="1:16" ht="14.4" x14ac:dyDescent="0.2">
      <c r="A931" s="60" t="s">
        <v>409</v>
      </c>
      <c r="B931" s="60" t="s">
        <v>760</v>
      </c>
      <c r="C931" s="83" t="str">
        <f t="shared" si="29"/>
        <v>21375500 Información y Comunicación</v>
      </c>
      <c r="D931" s="60" t="s">
        <v>18</v>
      </c>
      <c r="E931" s="60" t="s">
        <v>413</v>
      </c>
      <c r="F931" s="60" t="s">
        <v>56</v>
      </c>
      <c r="G931" s="59">
        <v>58547663</v>
      </c>
      <c r="H931" s="59">
        <v>57711491</v>
      </c>
      <c r="I931" s="59">
        <v>57711491</v>
      </c>
      <c r="J931" s="59">
        <v>0</v>
      </c>
      <c r="K931" s="59">
        <v>11125587</v>
      </c>
      <c r="L931" s="59">
        <v>0</v>
      </c>
      <c r="M931" s="59">
        <v>45790904</v>
      </c>
      <c r="N931" s="59">
        <v>45790904</v>
      </c>
      <c r="O931" s="59">
        <v>795000</v>
      </c>
      <c r="P931" s="84">
        <f t="shared" si="30"/>
        <v>0.79344517368300194</v>
      </c>
    </row>
    <row r="932" spans="1:16" ht="14.4" x14ac:dyDescent="0.2">
      <c r="A932" s="60" t="s">
        <v>409</v>
      </c>
      <c r="B932" s="60" t="s">
        <v>760</v>
      </c>
      <c r="C932" s="83" t="str">
        <f t="shared" si="29"/>
        <v>21375500 Información y Comunicación</v>
      </c>
      <c r="D932" s="60" t="s">
        <v>18</v>
      </c>
      <c r="E932" s="60" t="s">
        <v>414</v>
      </c>
      <c r="F932" s="60" t="s">
        <v>58</v>
      </c>
      <c r="G932" s="59">
        <v>29273832</v>
      </c>
      <c r="H932" s="59">
        <v>28855746</v>
      </c>
      <c r="I932" s="59">
        <v>28855746</v>
      </c>
      <c r="J932" s="59">
        <v>0</v>
      </c>
      <c r="K932" s="59">
        <v>5562814</v>
      </c>
      <c r="L932" s="59">
        <v>0</v>
      </c>
      <c r="M932" s="59">
        <v>22895432</v>
      </c>
      <c r="N932" s="59">
        <v>22895432</v>
      </c>
      <c r="O932" s="59">
        <v>397500</v>
      </c>
      <c r="P932" s="84">
        <f t="shared" si="30"/>
        <v>0.79344446683166669</v>
      </c>
    </row>
    <row r="933" spans="1:16" ht="14.4" x14ac:dyDescent="0.2">
      <c r="A933" s="60" t="s">
        <v>409</v>
      </c>
      <c r="B933" s="60" t="s">
        <v>760</v>
      </c>
      <c r="C933" s="83" t="str">
        <f t="shared" si="29"/>
        <v>21375500 Información y Comunicación</v>
      </c>
      <c r="D933" s="60" t="s">
        <v>18</v>
      </c>
      <c r="E933" s="60" t="s">
        <v>61</v>
      </c>
      <c r="F933" s="60" t="s">
        <v>62</v>
      </c>
      <c r="G933" s="59">
        <v>436448964</v>
      </c>
      <c r="H933" s="59">
        <v>395369164</v>
      </c>
      <c r="I933" s="59">
        <v>395369164</v>
      </c>
      <c r="J933" s="59">
        <v>0</v>
      </c>
      <c r="K933" s="59">
        <v>34882807.240000002</v>
      </c>
      <c r="L933" s="59">
        <v>4175351.86</v>
      </c>
      <c r="M933" s="59">
        <v>335318981.87</v>
      </c>
      <c r="N933" s="59">
        <v>318128259.11000001</v>
      </c>
      <c r="O933" s="59">
        <v>20992023.030000001</v>
      </c>
      <c r="P933" s="84">
        <f t="shared" si="30"/>
        <v>0.84811617192786437</v>
      </c>
    </row>
    <row r="934" spans="1:16" ht="14.4" x14ac:dyDescent="0.2">
      <c r="A934" s="60" t="s">
        <v>409</v>
      </c>
      <c r="B934" s="60" t="s">
        <v>760</v>
      </c>
      <c r="C934" s="83" t="str">
        <f t="shared" si="29"/>
        <v>21375500 Información y Comunicación</v>
      </c>
      <c r="D934" s="60" t="s">
        <v>18</v>
      </c>
      <c r="E934" s="60" t="s">
        <v>71</v>
      </c>
      <c r="F934" s="60" t="s">
        <v>72</v>
      </c>
      <c r="G934" s="59">
        <v>125186738</v>
      </c>
      <c r="H934" s="59">
        <v>114686738</v>
      </c>
      <c r="I934" s="59">
        <v>114686738</v>
      </c>
      <c r="J934" s="59">
        <v>0</v>
      </c>
      <c r="K934" s="59">
        <v>9545274.0800000001</v>
      </c>
      <c r="L934" s="59">
        <v>3531250</v>
      </c>
      <c r="M934" s="59">
        <v>95669084.129999995</v>
      </c>
      <c r="N934" s="59">
        <v>92953915.129999995</v>
      </c>
      <c r="O934" s="59">
        <v>5941129.79</v>
      </c>
      <c r="P934" s="84">
        <f t="shared" si="30"/>
        <v>0.83417739311758954</v>
      </c>
    </row>
    <row r="935" spans="1:16" ht="14.4" x14ac:dyDescent="0.2">
      <c r="A935" s="60" t="s">
        <v>409</v>
      </c>
      <c r="B935" s="60" t="s">
        <v>760</v>
      </c>
      <c r="C935" s="83" t="str">
        <f t="shared" si="29"/>
        <v>21375500 Información y Comunicación</v>
      </c>
      <c r="D935" s="60" t="s">
        <v>18</v>
      </c>
      <c r="E935" s="60" t="s">
        <v>73</v>
      </c>
      <c r="F935" s="60" t="s">
        <v>74</v>
      </c>
      <c r="G935" s="59">
        <v>28000038</v>
      </c>
      <c r="H935" s="59">
        <v>28000038</v>
      </c>
      <c r="I935" s="59">
        <v>28000038</v>
      </c>
      <c r="J935" s="59">
        <v>0</v>
      </c>
      <c r="K935" s="59">
        <v>2960313.19</v>
      </c>
      <c r="L935" s="59">
        <v>0</v>
      </c>
      <c r="M935" s="59">
        <v>24764686.809999999</v>
      </c>
      <c r="N935" s="59">
        <v>24593612.809999999</v>
      </c>
      <c r="O935" s="59">
        <v>275038</v>
      </c>
      <c r="P935" s="84">
        <f t="shared" si="30"/>
        <v>0.8844519000295642</v>
      </c>
    </row>
    <row r="936" spans="1:16" ht="14.4" x14ac:dyDescent="0.2">
      <c r="A936" s="60" t="s">
        <v>409</v>
      </c>
      <c r="B936" s="60" t="s">
        <v>760</v>
      </c>
      <c r="C936" s="83" t="str">
        <f t="shared" si="29"/>
        <v>21375500 Información y Comunicación</v>
      </c>
      <c r="D936" s="60" t="s">
        <v>18</v>
      </c>
      <c r="E936" s="60" t="s">
        <v>75</v>
      </c>
      <c r="F936" s="60" t="s">
        <v>76</v>
      </c>
      <c r="G936" s="59">
        <v>47520000</v>
      </c>
      <c r="H936" s="59">
        <v>47520000</v>
      </c>
      <c r="I936" s="59">
        <v>47520000</v>
      </c>
      <c r="J936" s="59">
        <v>0</v>
      </c>
      <c r="K936" s="59">
        <v>2985141.73</v>
      </c>
      <c r="L936" s="59">
        <v>0</v>
      </c>
      <c r="M936" s="59">
        <v>44534858.270000003</v>
      </c>
      <c r="N936" s="59">
        <v>41990763.270000003</v>
      </c>
      <c r="O936" s="59">
        <v>0</v>
      </c>
      <c r="P936" s="84">
        <f t="shared" si="30"/>
        <v>0.9371813609006735</v>
      </c>
    </row>
    <row r="937" spans="1:16" ht="14.4" x14ac:dyDescent="0.2">
      <c r="A937" s="60" t="s">
        <v>409</v>
      </c>
      <c r="B937" s="60" t="s">
        <v>760</v>
      </c>
      <c r="C937" s="83" t="str">
        <f t="shared" si="29"/>
        <v>21375500 Información y Comunicación</v>
      </c>
      <c r="D937" s="60" t="s">
        <v>18</v>
      </c>
      <c r="E937" s="60" t="s">
        <v>77</v>
      </c>
      <c r="F937" s="60" t="s">
        <v>78</v>
      </c>
      <c r="G937" s="59">
        <v>60000</v>
      </c>
      <c r="H937" s="59">
        <v>60000</v>
      </c>
      <c r="I937" s="59">
        <v>60000</v>
      </c>
      <c r="J937" s="59">
        <v>0</v>
      </c>
      <c r="K937" s="59">
        <v>1</v>
      </c>
      <c r="L937" s="59">
        <v>0</v>
      </c>
      <c r="M937" s="59">
        <v>27854.5</v>
      </c>
      <c r="N937" s="59">
        <v>27854.5</v>
      </c>
      <c r="O937" s="59">
        <v>32144.5</v>
      </c>
      <c r="P937" s="84">
        <f t="shared" si="30"/>
        <v>0.46424166666666666</v>
      </c>
    </row>
    <row r="938" spans="1:16" ht="14.4" x14ac:dyDescent="0.2">
      <c r="A938" s="60" t="s">
        <v>409</v>
      </c>
      <c r="B938" s="60" t="s">
        <v>760</v>
      </c>
      <c r="C938" s="83" t="str">
        <f t="shared" si="29"/>
        <v>21375500 Información y Comunicación</v>
      </c>
      <c r="D938" s="60" t="s">
        <v>18</v>
      </c>
      <c r="E938" s="60" t="s">
        <v>79</v>
      </c>
      <c r="F938" s="60" t="s">
        <v>80</v>
      </c>
      <c r="G938" s="59">
        <v>45606000</v>
      </c>
      <c r="H938" s="59">
        <v>35606000</v>
      </c>
      <c r="I938" s="59">
        <v>35606000</v>
      </c>
      <c r="J938" s="59">
        <v>0</v>
      </c>
      <c r="K938" s="59">
        <v>3531250</v>
      </c>
      <c r="L938" s="59">
        <v>3531250</v>
      </c>
      <c r="M938" s="59">
        <v>23608204.510000002</v>
      </c>
      <c r="N938" s="59">
        <v>23608204.510000002</v>
      </c>
      <c r="O938" s="59">
        <v>4935295.49</v>
      </c>
      <c r="P938" s="84">
        <f t="shared" si="30"/>
        <v>0.66304006375330005</v>
      </c>
    </row>
    <row r="939" spans="1:16" ht="14.4" x14ac:dyDescent="0.2">
      <c r="A939" s="60" t="s">
        <v>409</v>
      </c>
      <c r="B939" s="60" t="s">
        <v>760</v>
      </c>
      <c r="C939" s="83" t="str">
        <f t="shared" si="29"/>
        <v>21375500 Información y Comunicación</v>
      </c>
      <c r="D939" s="60" t="s">
        <v>18</v>
      </c>
      <c r="E939" s="60" t="s">
        <v>81</v>
      </c>
      <c r="F939" s="60" t="s">
        <v>82</v>
      </c>
      <c r="G939" s="59">
        <v>4000700</v>
      </c>
      <c r="H939" s="59">
        <v>3500700</v>
      </c>
      <c r="I939" s="59">
        <v>3500700</v>
      </c>
      <c r="J939" s="59">
        <v>0</v>
      </c>
      <c r="K939" s="59">
        <v>68568.160000000003</v>
      </c>
      <c r="L939" s="59">
        <v>0</v>
      </c>
      <c r="M939" s="59">
        <v>2733480.04</v>
      </c>
      <c r="N939" s="59">
        <v>2733480.04</v>
      </c>
      <c r="O939" s="59">
        <v>698651.8</v>
      </c>
      <c r="P939" s="84">
        <f t="shared" si="30"/>
        <v>0.78083812951695375</v>
      </c>
    </row>
    <row r="940" spans="1:16" ht="14.4" x14ac:dyDescent="0.2">
      <c r="A940" s="60" t="s">
        <v>409</v>
      </c>
      <c r="B940" s="60" t="s">
        <v>760</v>
      </c>
      <c r="C940" s="83" t="str">
        <f t="shared" si="29"/>
        <v>21375500 Información y Comunicación</v>
      </c>
      <c r="D940" s="60" t="s">
        <v>18</v>
      </c>
      <c r="E940" s="60" t="s">
        <v>83</v>
      </c>
      <c r="F940" s="60" t="s">
        <v>84</v>
      </c>
      <c r="G940" s="59">
        <v>9800000</v>
      </c>
      <c r="H940" s="59">
        <v>9000000</v>
      </c>
      <c r="I940" s="59">
        <v>9000000</v>
      </c>
      <c r="J940" s="59">
        <v>0</v>
      </c>
      <c r="K940" s="59">
        <v>267576.17</v>
      </c>
      <c r="L940" s="59">
        <v>0</v>
      </c>
      <c r="M940" s="59">
        <v>8336470.7800000003</v>
      </c>
      <c r="N940" s="59">
        <v>8336470.7800000003</v>
      </c>
      <c r="O940" s="59">
        <v>395953.05</v>
      </c>
      <c r="P940" s="84">
        <f t="shared" si="30"/>
        <v>0.92627453111111113</v>
      </c>
    </row>
    <row r="941" spans="1:16" ht="14.4" x14ac:dyDescent="0.2">
      <c r="A941" s="60" t="s">
        <v>409</v>
      </c>
      <c r="B941" s="60" t="s">
        <v>760</v>
      </c>
      <c r="C941" s="83" t="str">
        <f t="shared" si="29"/>
        <v>21375500 Información y Comunicación</v>
      </c>
      <c r="D941" s="60" t="s">
        <v>18</v>
      </c>
      <c r="E941" s="60" t="s">
        <v>85</v>
      </c>
      <c r="F941" s="60" t="s">
        <v>86</v>
      </c>
      <c r="G941" s="59">
        <v>600000</v>
      </c>
      <c r="H941" s="59">
        <v>500000</v>
      </c>
      <c r="I941" s="59">
        <v>500000</v>
      </c>
      <c r="J941" s="59">
        <v>0</v>
      </c>
      <c r="K941" s="59">
        <v>260882.22</v>
      </c>
      <c r="L941" s="59">
        <v>0</v>
      </c>
      <c r="M941" s="59">
        <v>163362.38</v>
      </c>
      <c r="N941" s="59">
        <v>163362.38</v>
      </c>
      <c r="O941" s="59">
        <v>75755.399999999994</v>
      </c>
      <c r="P941" s="84">
        <f t="shared" si="30"/>
        <v>0.32672476</v>
      </c>
    </row>
    <row r="942" spans="1:16" ht="14.4" x14ac:dyDescent="0.2">
      <c r="A942" s="60" t="s">
        <v>409</v>
      </c>
      <c r="B942" s="60" t="s">
        <v>760</v>
      </c>
      <c r="C942" s="83" t="str">
        <f t="shared" si="29"/>
        <v>21375500 Información y Comunicación</v>
      </c>
      <c r="D942" s="60" t="s">
        <v>18</v>
      </c>
      <c r="E942" s="60" t="s">
        <v>87</v>
      </c>
      <c r="F942" s="60" t="s">
        <v>88</v>
      </c>
      <c r="G942" s="59">
        <v>8200000</v>
      </c>
      <c r="H942" s="59">
        <v>7500000</v>
      </c>
      <c r="I942" s="59">
        <v>7500000</v>
      </c>
      <c r="J942" s="59">
        <v>0</v>
      </c>
      <c r="K942" s="59">
        <v>0</v>
      </c>
      <c r="L942" s="59">
        <v>0</v>
      </c>
      <c r="M942" s="59">
        <v>7256010.2400000002</v>
      </c>
      <c r="N942" s="59">
        <v>7256010.2400000002</v>
      </c>
      <c r="O942" s="59">
        <v>243989.76000000001</v>
      </c>
      <c r="P942" s="84">
        <f t="shared" si="30"/>
        <v>0.96746803199999998</v>
      </c>
    </row>
    <row r="943" spans="1:16" ht="14.4" x14ac:dyDescent="0.2">
      <c r="A943" s="60" t="s">
        <v>409</v>
      </c>
      <c r="B943" s="60" t="s">
        <v>760</v>
      </c>
      <c r="C943" s="83" t="str">
        <f t="shared" si="29"/>
        <v>21375500 Información y Comunicación</v>
      </c>
      <c r="D943" s="60" t="s">
        <v>18</v>
      </c>
      <c r="E943" s="60" t="s">
        <v>91</v>
      </c>
      <c r="F943" s="60" t="s">
        <v>92</v>
      </c>
      <c r="G943" s="59">
        <v>1000000</v>
      </c>
      <c r="H943" s="59">
        <v>1000000</v>
      </c>
      <c r="I943" s="59">
        <v>1000000</v>
      </c>
      <c r="J943" s="59">
        <v>0</v>
      </c>
      <c r="K943" s="59">
        <v>6693.95</v>
      </c>
      <c r="L943" s="59">
        <v>0</v>
      </c>
      <c r="M943" s="59">
        <v>917098.16</v>
      </c>
      <c r="N943" s="59">
        <v>917098.16</v>
      </c>
      <c r="O943" s="59">
        <v>76207.89</v>
      </c>
      <c r="P943" s="84">
        <f t="shared" si="30"/>
        <v>0.91709816</v>
      </c>
    </row>
    <row r="944" spans="1:16" ht="14.4" x14ac:dyDescent="0.2">
      <c r="A944" s="60" t="s">
        <v>409</v>
      </c>
      <c r="B944" s="60" t="s">
        <v>760</v>
      </c>
      <c r="C944" s="83" t="str">
        <f t="shared" si="29"/>
        <v>21375500 Información y Comunicación</v>
      </c>
      <c r="D944" s="60" t="s">
        <v>18</v>
      </c>
      <c r="E944" s="60" t="s">
        <v>93</v>
      </c>
      <c r="F944" s="60" t="s">
        <v>94</v>
      </c>
      <c r="G944" s="59">
        <v>247062226</v>
      </c>
      <c r="H944" s="59">
        <v>238419986</v>
      </c>
      <c r="I944" s="59">
        <v>238419986</v>
      </c>
      <c r="J944" s="59">
        <v>0</v>
      </c>
      <c r="K944" s="59">
        <v>20129777.879999999</v>
      </c>
      <c r="L944" s="59">
        <v>491269.36</v>
      </c>
      <c r="M944" s="59">
        <v>208771101.50999999</v>
      </c>
      <c r="N944" s="59">
        <v>194539783.75</v>
      </c>
      <c r="O944" s="59">
        <v>9027837.25</v>
      </c>
      <c r="P944" s="84">
        <f t="shared" si="30"/>
        <v>0.87564429900604046</v>
      </c>
    </row>
    <row r="945" spans="1:16" ht="14.4" x14ac:dyDescent="0.2">
      <c r="A945" s="60" t="s">
        <v>409</v>
      </c>
      <c r="B945" s="60" t="s">
        <v>760</v>
      </c>
      <c r="C945" s="83" t="str">
        <f t="shared" si="29"/>
        <v>21375500 Información y Comunicación</v>
      </c>
      <c r="D945" s="60" t="s">
        <v>18</v>
      </c>
      <c r="E945" s="60" t="s">
        <v>97</v>
      </c>
      <c r="F945" s="60" t="s">
        <v>98</v>
      </c>
      <c r="G945" s="59">
        <v>27000000</v>
      </c>
      <c r="H945" s="59">
        <v>27000000</v>
      </c>
      <c r="I945" s="59">
        <v>27000000</v>
      </c>
      <c r="J945" s="59">
        <v>0</v>
      </c>
      <c r="K945" s="59">
        <v>0.01</v>
      </c>
      <c r="L945" s="59">
        <v>0</v>
      </c>
      <c r="M945" s="59">
        <v>26978749.760000002</v>
      </c>
      <c r="N945" s="59">
        <v>23212083.100000001</v>
      </c>
      <c r="O945" s="59">
        <v>21250.23</v>
      </c>
      <c r="P945" s="84">
        <f t="shared" si="30"/>
        <v>0.99921295407407418</v>
      </c>
    </row>
    <row r="946" spans="1:16" ht="14.4" x14ac:dyDescent="0.2">
      <c r="A946" s="60" t="s">
        <v>409</v>
      </c>
      <c r="B946" s="60" t="s">
        <v>760</v>
      </c>
      <c r="C946" s="83" t="str">
        <f t="shared" si="29"/>
        <v>21375500 Información y Comunicación</v>
      </c>
      <c r="D946" s="60" t="s">
        <v>18</v>
      </c>
      <c r="E946" s="60" t="s">
        <v>99</v>
      </c>
      <c r="F946" s="60" t="s">
        <v>100</v>
      </c>
      <c r="G946" s="59">
        <v>175062226</v>
      </c>
      <c r="H946" s="59">
        <v>177919986</v>
      </c>
      <c r="I946" s="59">
        <v>177919986</v>
      </c>
      <c r="J946" s="59">
        <v>0</v>
      </c>
      <c r="K946" s="59">
        <v>18183613.690000001</v>
      </c>
      <c r="L946" s="59">
        <v>491269.36</v>
      </c>
      <c r="M946" s="59">
        <v>151431696.37</v>
      </c>
      <c r="N946" s="59">
        <v>146321057.16999999</v>
      </c>
      <c r="O946" s="59">
        <v>7813406.5800000001</v>
      </c>
      <c r="P946" s="84">
        <f t="shared" si="30"/>
        <v>0.8511224611382332</v>
      </c>
    </row>
    <row r="947" spans="1:16" ht="14.4" x14ac:dyDescent="0.2">
      <c r="A947" s="60" t="s">
        <v>409</v>
      </c>
      <c r="B947" s="60" t="s">
        <v>760</v>
      </c>
      <c r="C947" s="83" t="str">
        <f t="shared" si="29"/>
        <v>21375500 Información y Comunicación</v>
      </c>
      <c r="D947" s="60" t="s">
        <v>18</v>
      </c>
      <c r="E947" s="60" t="s">
        <v>101</v>
      </c>
      <c r="F947" s="60" t="s">
        <v>102</v>
      </c>
      <c r="G947" s="59">
        <v>45000000</v>
      </c>
      <c r="H947" s="59">
        <v>33500000</v>
      </c>
      <c r="I947" s="59">
        <v>33500000</v>
      </c>
      <c r="J947" s="59">
        <v>0</v>
      </c>
      <c r="K947" s="59">
        <v>1946164.18</v>
      </c>
      <c r="L947" s="59">
        <v>0</v>
      </c>
      <c r="M947" s="59">
        <v>30360655.379999999</v>
      </c>
      <c r="N947" s="59">
        <v>25006643.48</v>
      </c>
      <c r="O947" s="59">
        <v>1193180.44</v>
      </c>
      <c r="P947" s="84">
        <f t="shared" si="30"/>
        <v>0.90628822029850742</v>
      </c>
    </row>
    <row r="948" spans="1:16" ht="14.4" x14ac:dyDescent="0.2">
      <c r="A948" s="60" t="s">
        <v>409</v>
      </c>
      <c r="B948" s="60" t="s">
        <v>760</v>
      </c>
      <c r="C948" s="83" t="str">
        <f t="shared" si="29"/>
        <v>21375500 Información y Comunicación</v>
      </c>
      <c r="D948" s="60" t="s">
        <v>18</v>
      </c>
      <c r="E948" s="60" t="s">
        <v>103</v>
      </c>
      <c r="F948" s="60" t="s">
        <v>104</v>
      </c>
      <c r="G948" s="59">
        <v>7800000</v>
      </c>
      <c r="H948" s="59">
        <v>7800000</v>
      </c>
      <c r="I948" s="59">
        <v>7800000</v>
      </c>
      <c r="J948" s="59">
        <v>0</v>
      </c>
      <c r="K948" s="59">
        <v>2834736.65</v>
      </c>
      <c r="L948" s="59">
        <v>0</v>
      </c>
      <c r="M948" s="59">
        <v>3931122.35</v>
      </c>
      <c r="N948" s="59">
        <v>3931122.35</v>
      </c>
      <c r="O948" s="59">
        <v>1034141</v>
      </c>
      <c r="P948" s="84">
        <f t="shared" si="30"/>
        <v>0.50399004487179488</v>
      </c>
    </row>
    <row r="949" spans="1:16" ht="14.4" x14ac:dyDescent="0.2">
      <c r="A949" s="60" t="s">
        <v>409</v>
      </c>
      <c r="B949" s="60" t="s">
        <v>760</v>
      </c>
      <c r="C949" s="83" t="str">
        <f t="shared" si="29"/>
        <v>21375500 Información y Comunicación</v>
      </c>
      <c r="D949" s="60" t="s">
        <v>18</v>
      </c>
      <c r="E949" s="60" t="s">
        <v>105</v>
      </c>
      <c r="F949" s="60" t="s">
        <v>106</v>
      </c>
      <c r="G949" s="59">
        <v>300000</v>
      </c>
      <c r="H949" s="59">
        <v>300000</v>
      </c>
      <c r="I949" s="59">
        <v>300000</v>
      </c>
      <c r="J949" s="59">
        <v>0</v>
      </c>
      <c r="K949" s="59">
        <v>14277.65</v>
      </c>
      <c r="L949" s="59">
        <v>0</v>
      </c>
      <c r="M949" s="59">
        <v>285722.34999999998</v>
      </c>
      <c r="N949" s="59">
        <v>285722.34999999998</v>
      </c>
      <c r="O949" s="59">
        <v>0</v>
      </c>
      <c r="P949" s="84">
        <f t="shared" si="30"/>
        <v>0.95240783333333323</v>
      </c>
    </row>
    <row r="950" spans="1:16" ht="14.4" x14ac:dyDescent="0.2">
      <c r="A950" s="60" t="s">
        <v>409</v>
      </c>
      <c r="B950" s="60" t="s">
        <v>760</v>
      </c>
      <c r="C950" s="83" t="str">
        <f t="shared" si="29"/>
        <v>21375500 Información y Comunicación</v>
      </c>
      <c r="D950" s="60" t="s">
        <v>18</v>
      </c>
      <c r="E950" s="60" t="s">
        <v>107</v>
      </c>
      <c r="F950" s="60" t="s">
        <v>108</v>
      </c>
      <c r="G950" s="59">
        <v>7500000</v>
      </c>
      <c r="H950" s="59">
        <v>7500000</v>
      </c>
      <c r="I950" s="59">
        <v>7500000</v>
      </c>
      <c r="J950" s="59">
        <v>0</v>
      </c>
      <c r="K950" s="59">
        <v>2820459</v>
      </c>
      <c r="L950" s="59">
        <v>0</v>
      </c>
      <c r="M950" s="59">
        <v>3645400</v>
      </c>
      <c r="N950" s="59">
        <v>3645400</v>
      </c>
      <c r="O950" s="59">
        <v>1034141</v>
      </c>
      <c r="P950" s="84">
        <f t="shared" si="30"/>
        <v>0.48605333333333334</v>
      </c>
    </row>
    <row r="951" spans="1:16" ht="14.4" x14ac:dyDescent="0.2">
      <c r="A951" s="60" t="s">
        <v>409</v>
      </c>
      <c r="B951" s="60" t="s">
        <v>760</v>
      </c>
      <c r="C951" s="83" t="str">
        <f t="shared" si="29"/>
        <v>21375500 Información y Comunicación</v>
      </c>
      <c r="D951" s="60" t="s">
        <v>18</v>
      </c>
      <c r="E951" s="60" t="s">
        <v>109</v>
      </c>
      <c r="F951" s="60" t="s">
        <v>110</v>
      </c>
      <c r="G951" s="59">
        <v>8200000</v>
      </c>
      <c r="H951" s="59">
        <v>6000000</v>
      </c>
      <c r="I951" s="59">
        <v>6000000</v>
      </c>
      <c r="J951" s="59">
        <v>0</v>
      </c>
      <c r="K951" s="59">
        <v>0</v>
      </c>
      <c r="L951" s="59">
        <v>0</v>
      </c>
      <c r="M951" s="59">
        <v>5055628</v>
      </c>
      <c r="N951" s="59">
        <v>5055628</v>
      </c>
      <c r="O951" s="59">
        <v>944372</v>
      </c>
      <c r="P951" s="84">
        <f t="shared" si="30"/>
        <v>0.84260466666666667</v>
      </c>
    </row>
    <row r="952" spans="1:16" ht="14.4" x14ac:dyDescent="0.2">
      <c r="A952" s="60" t="s">
        <v>409</v>
      </c>
      <c r="B952" s="60" t="s">
        <v>760</v>
      </c>
      <c r="C952" s="83" t="str">
        <f t="shared" si="29"/>
        <v>21375500 Información y Comunicación</v>
      </c>
      <c r="D952" s="60" t="s">
        <v>18</v>
      </c>
      <c r="E952" s="60" t="s">
        <v>111</v>
      </c>
      <c r="F952" s="60" t="s">
        <v>112</v>
      </c>
      <c r="G952" s="59">
        <v>8200000</v>
      </c>
      <c r="H952" s="59">
        <v>6000000</v>
      </c>
      <c r="I952" s="59">
        <v>6000000</v>
      </c>
      <c r="J952" s="59">
        <v>0</v>
      </c>
      <c r="K952" s="59">
        <v>0</v>
      </c>
      <c r="L952" s="59">
        <v>0</v>
      </c>
      <c r="M952" s="59">
        <v>5055628</v>
      </c>
      <c r="N952" s="59">
        <v>5055628</v>
      </c>
      <c r="O952" s="59">
        <v>944372</v>
      </c>
      <c r="P952" s="84">
        <f t="shared" si="30"/>
        <v>0.84260466666666667</v>
      </c>
    </row>
    <row r="953" spans="1:16" ht="14.4" x14ac:dyDescent="0.2">
      <c r="A953" s="60" t="s">
        <v>409</v>
      </c>
      <c r="B953" s="60" t="s">
        <v>760</v>
      </c>
      <c r="C953" s="83" t="str">
        <f t="shared" si="29"/>
        <v>21375500 Información y Comunicación</v>
      </c>
      <c r="D953" s="60" t="s">
        <v>18</v>
      </c>
      <c r="E953" s="60" t="s">
        <v>113</v>
      </c>
      <c r="F953" s="60" t="s">
        <v>114</v>
      </c>
      <c r="G953" s="59">
        <v>300000</v>
      </c>
      <c r="H953" s="59">
        <v>300000</v>
      </c>
      <c r="I953" s="59">
        <v>300000</v>
      </c>
      <c r="J953" s="59">
        <v>0</v>
      </c>
      <c r="K953" s="59">
        <v>0</v>
      </c>
      <c r="L953" s="59">
        <v>0</v>
      </c>
      <c r="M953" s="59">
        <v>168300</v>
      </c>
      <c r="N953" s="59">
        <v>0</v>
      </c>
      <c r="O953" s="59">
        <v>131700</v>
      </c>
      <c r="P953" s="84">
        <f t="shared" si="30"/>
        <v>0.56100000000000005</v>
      </c>
    </row>
    <row r="954" spans="1:16" ht="14.4" x14ac:dyDescent="0.2">
      <c r="A954" s="60" t="s">
        <v>409</v>
      </c>
      <c r="B954" s="60" t="s">
        <v>760</v>
      </c>
      <c r="C954" s="83" t="str">
        <f t="shared" si="29"/>
        <v>21375500 Información y Comunicación</v>
      </c>
      <c r="D954" s="60" t="s">
        <v>18</v>
      </c>
      <c r="E954" s="60" t="s">
        <v>115</v>
      </c>
      <c r="F954" s="60" t="s">
        <v>116</v>
      </c>
      <c r="G954" s="59">
        <v>300000</v>
      </c>
      <c r="H954" s="59">
        <v>300000</v>
      </c>
      <c r="I954" s="59">
        <v>300000</v>
      </c>
      <c r="J954" s="59">
        <v>0</v>
      </c>
      <c r="K954" s="59">
        <v>0</v>
      </c>
      <c r="L954" s="59">
        <v>0</v>
      </c>
      <c r="M954" s="59">
        <v>168300</v>
      </c>
      <c r="N954" s="59">
        <v>0</v>
      </c>
      <c r="O954" s="59">
        <v>131700</v>
      </c>
      <c r="P954" s="84">
        <f t="shared" si="30"/>
        <v>0.56100000000000005</v>
      </c>
    </row>
    <row r="955" spans="1:16" ht="14.4" x14ac:dyDescent="0.2">
      <c r="A955" s="60" t="s">
        <v>409</v>
      </c>
      <c r="B955" s="60" t="s">
        <v>760</v>
      </c>
      <c r="C955" s="83" t="str">
        <f t="shared" si="29"/>
        <v>21375500 Información y Comunicación</v>
      </c>
      <c r="D955" s="60" t="s">
        <v>18</v>
      </c>
      <c r="E955" s="60" t="s">
        <v>121</v>
      </c>
      <c r="F955" s="60" t="s">
        <v>122</v>
      </c>
      <c r="G955" s="59">
        <v>37050000</v>
      </c>
      <c r="H955" s="59">
        <v>18262440</v>
      </c>
      <c r="I955" s="59">
        <v>18262440</v>
      </c>
      <c r="J955" s="59">
        <v>0</v>
      </c>
      <c r="K955" s="59">
        <v>2083672.46</v>
      </c>
      <c r="L955" s="59">
        <v>152832.5</v>
      </c>
      <c r="M955" s="59">
        <v>13209545.1</v>
      </c>
      <c r="N955" s="59">
        <v>13133609.1</v>
      </c>
      <c r="O955" s="59">
        <v>2816389.94</v>
      </c>
      <c r="P955" s="84">
        <f t="shared" si="30"/>
        <v>0.72331764539678156</v>
      </c>
    </row>
    <row r="956" spans="1:16" ht="14.4" x14ac:dyDescent="0.2">
      <c r="A956" s="60" t="s">
        <v>409</v>
      </c>
      <c r="B956" s="60" t="s">
        <v>760</v>
      </c>
      <c r="C956" s="83" t="str">
        <f t="shared" si="29"/>
        <v>21375500 Información y Comunicación</v>
      </c>
      <c r="D956" s="60" t="s">
        <v>18</v>
      </c>
      <c r="E956" s="60" t="s">
        <v>123</v>
      </c>
      <c r="F956" s="60" t="s">
        <v>124</v>
      </c>
      <c r="G956" s="59">
        <v>8000000</v>
      </c>
      <c r="H956" s="59">
        <v>2512440</v>
      </c>
      <c r="I956" s="59">
        <v>2512440</v>
      </c>
      <c r="J956" s="59">
        <v>0</v>
      </c>
      <c r="K956" s="59">
        <v>0</v>
      </c>
      <c r="L956" s="59">
        <v>152832.5</v>
      </c>
      <c r="M956" s="59">
        <v>2359440</v>
      </c>
      <c r="N956" s="59">
        <v>2359440</v>
      </c>
      <c r="O956" s="59">
        <v>167.5</v>
      </c>
      <c r="P956" s="84">
        <f t="shared" si="30"/>
        <v>0.93910302335578166</v>
      </c>
    </row>
    <row r="957" spans="1:16" ht="14.4" x14ac:dyDescent="0.2">
      <c r="A957" s="60" t="s">
        <v>409</v>
      </c>
      <c r="B957" s="60" t="s">
        <v>760</v>
      </c>
      <c r="C957" s="83" t="str">
        <f t="shared" si="29"/>
        <v>21375500 Información y Comunicación</v>
      </c>
      <c r="D957" s="60" t="s">
        <v>18</v>
      </c>
      <c r="E957" s="60" t="s">
        <v>127</v>
      </c>
      <c r="F957" s="60" t="s">
        <v>128</v>
      </c>
      <c r="G957" s="59">
        <v>2700000</v>
      </c>
      <c r="H957" s="59">
        <v>2700000</v>
      </c>
      <c r="I957" s="59">
        <v>2700000</v>
      </c>
      <c r="J957" s="59">
        <v>0</v>
      </c>
      <c r="K957" s="59">
        <v>0</v>
      </c>
      <c r="L957" s="59">
        <v>0</v>
      </c>
      <c r="M957" s="59">
        <v>2583445.89</v>
      </c>
      <c r="N957" s="59">
        <v>2583445.89</v>
      </c>
      <c r="O957" s="59">
        <v>116554.11</v>
      </c>
      <c r="P957" s="84">
        <f t="shared" si="30"/>
        <v>0.95683181111111115</v>
      </c>
    </row>
    <row r="958" spans="1:16" ht="14.4" x14ac:dyDescent="0.2">
      <c r="A958" s="60" t="s">
        <v>409</v>
      </c>
      <c r="B958" s="60" t="s">
        <v>760</v>
      </c>
      <c r="C958" s="83" t="str">
        <f t="shared" si="29"/>
        <v>21375500 Información y Comunicación</v>
      </c>
      <c r="D958" s="60" t="s">
        <v>18</v>
      </c>
      <c r="E958" s="60" t="s">
        <v>129</v>
      </c>
      <c r="F958" s="60" t="s">
        <v>130</v>
      </c>
      <c r="G958" s="59">
        <v>3000000</v>
      </c>
      <c r="H958" s="59">
        <v>2850000</v>
      </c>
      <c r="I958" s="59">
        <v>2850000</v>
      </c>
      <c r="J958" s="59">
        <v>0</v>
      </c>
      <c r="K958" s="59">
        <v>490451.07</v>
      </c>
      <c r="L958" s="59">
        <v>0</v>
      </c>
      <c r="M958" s="59">
        <v>2240881.9300000002</v>
      </c>
      <c r="N958" s="59">
        <v>2164945.9300000002</v>
      </c>
      <c r="O958" s="59">
        <v>118667</v>
      </c>
      <c r="P958" s="84">
        <f t="shared" si="30"/>
        <v>0.78627436140350881</v>
      </c>
    </row>
    <row r="959" spans="1:16" ht="14.4" x14ac:dyDescent="0.2">
      <c r="A959" s="60" t="s">
        <v>409</v>
      </c>
      <c r="B959" s="60" t="s">
        <v>760</v>
      </c>
      <c r="C959" s="83" t="str">
        <f t="shared" si="29"/>
        <v>21375500 Información y Comunicación</v>
      </c>
      <c r="D959" s="60" t="s">
        <v>18</v>
      </c>
      <c r="E959" s="60" t="s">
        <v>131</v>
      </c>
      <c r="F959" s="60" t="s">
        <v>132</v>
      </c>
      <c r="G959" s="59">
        <v>150000</v>
      </c>
      <c r="H959" s="59">
        <v>0</v>
      </c>
      <c r="I959" s="59">
        <v>0</v>
      </c>
      <c r="J959" s="59">
        <v>0</v>
      </c>
      <c r="K959" s="59">
        <v>0</v>
      </c>
      <c r="L959" s="59">
        <v>0</v>
      </c>
      <c r="M959" s="59">
        <v>0</v>
      </c>
      <c r="N959" s="59">
        <v>0</v>
      </c>
      <c r="O959" s="59">
        <v>0</v>
      </c>
      <c r="P959" s="84">
        <f t="shared" si="30"/>
        <v>0</v>
      </c>
    </row>
    <row r="960" spans="1:16" ht="14.4" x14ac:dyDescent="0.2">
      <c r="A960" s="60" t="s">
        <v>409</v>
      </c>
      <c r="B960" s="60" t="s">
        <v>760</v>
      </c>
      <c r="C960" s="83" t="str">
        <f t="shared" si="29"/>
        <v>21375500 Información y Comunicación</v>
      </c>
      <c r="D960" s="60" t="s">
        <v>18</v>
      </c>
      <c r="E960" s="60" t="s">
        <v>133</v>
      </c>
      <c r="F960" s="60" t="s">
        <v>134</v>
      </c>
      <c r="G960" s="59">
        <v>3700000</v>
      </c>
      <c r="H960" s="59">
        <v>3700000</v>
      </c>
      <c r="I960" s="59">
        <v>3700000</v>
      </c>
      <c r="J960" s="59">
        <v>0</v>
      </c>
      <c r="K960" s="59">
        <v>286216.45</v>
      </c>
      <c r="L960" s="59">
        <v>0</v>
      </c>
      <c r="M960" s="59">
        <v>2046328.53</v>
      </c>
      <c r="N960" s="59">
        <v>2046328.53</v>
      </c>
      <c r="O960" s="59">
        <v>1367455.02</v>
      </c>
      <c r="P960" s="84">
        <f t="shared" si="30"/>
        <v>0.55306176486486491</v>
      </c>
    </row>
    <row r="961" spans="1:16" ht="14.4" x14ac:dyDescent="0.2">
      <c r="A961" s="60" t="s">
        <v>409</v>
      </c>
      <c r="B961" s="60" t="s">
        <v>760</v>
      </c>
      <c r="C961" s="83" t="str">
        <f t="shared" si="29"/>
        <v>21375500 Información y Comunicación</v>
      </c>
      <c r="D961" s="60" t="s">
        <v>18</v>
      </c>
      <c r="E961" s="60" t="s">
        <v>135</v>
      </c>
      <c r="F961" s="60" t="s">
        <v>136</v>
      </c>
      <c r="G961" s="59">
        <v>18000000</v>
      </c>
      <c r="H961" s="59">
        <v>5000000</v>
      </c>
      <c r="I961" s="59">
        <v>5000000</v>
      </c>
      <c r="J961" s="59">
        <v>0</v>
      </c>
      <c r="K961" s="59">
        <v>328569.94</v>
      </c>
      <c r="L961" s="59">
        <v>0</v>
      </c>
      <c r="M961" s="59">
        <v>3476598.75</v>
      </c>
      <c r="N961" s="59">
        <v>3476598.75</v>
      </c>
      <c r="O961" s="59">
        <v>1194831.31</v>
      </c>
      <c r="P961" s="84">
        <f t="shared" si="30"/>
        <v>0.69531975000000001</v>
      </c>
    </row>
    <row r="962" spans="1:16" ht="14.4" x14ac:dyDescent="0.2">
      <c r="A962" s="60" t="s">
        <v>409</v>
      </c>
      <c r="B962" s="60" t="s">
        <v>760</v>
      </c>
      <c r="C962" s="83" t="str">
        <f t="shared" si="29"/>
        <v>21375500 Información y Comunicación</v>
      </c>
      <c r="D962" s="60" t="s">
        <v>18</v>
      </c>
      <c r="E962" s="60" t="s">
        <v>137</v>
      </c>
      <c r="F962" s="60" t="s">
        <v>138</v>
      </c>
      <c r="G962" s="59">
        <v>1500000</v>
      </c>
      <c r="H962" s="59">
        <v>1500000</v>
      </c>
      <c r="I962" s="59">
        <v>1500000</v>
      </c>
      <c r="J962" s="59">
        <v>0</v>
      </c>
      <c r="K962" s="59">
        <v>978435</v>
      </c>
      <c r="L962" s="59">
        <v>0</v>
      </c>
      <c r="M962" s="59">
        <v>502850</v>
      </c>
      <c r="N962" s="59">
        <v>502850</v>
      </c>
      <c r="O962" s="59">
        <v>18715</v>
      </c>
      <c r="P962" s="84">
        <f t="shared" si="30"/>
        <v>0.33523333333333333</v>
      </c>
    </row>
    <row r="963" spans="1:16" ht="14.4" x14ac:dyDescent="0.2">
      <c r="A963" s="60" t="s">
        <v>409</v>
      </c>
      <c r="B963" s="60" t="s">
        <v>760</v>
      </c>
      <c r="C963" s="83" t="str">
        <f t="shared" si="29"/>
        <v>21375500 Información y Comunicación</v>
      </c>
      <c r="D963" s="60" t="s">
        <v>18</v>
      </c>
      <c r="E963" s="60" t="s">
        <v>139</v>
      </c>
      <c r="F963" s="60" t="s">
        <v>140</v>
      </c>
      <c r="G963" s="59">
        <v>250000</v>
      </c>
      <c r="H963" s="59">
        <v>200000</v>
      </c>
      <c r="I963" s="59">
        <v>200000</v>
      </c>
      <c r="J963" s="59">
        <v>0</v>
      </c>
      <c r="K963" s="59">
        <v>21770</v>
      </c>
      <c r="L963" s="59">
        <v>0</v>
      </c>
      <c r="M963" s="59">
        <v>177730</v>
      </c>
      <c r="N963" s="59">
        <v>177730</v>
      </c>
      <c r="O963" s="59">
        <v>500</v>
      </c>
      <c r="P963" s="84">
        <f t="shared" si="30"/>
        <v>0.88865000000000005</v>
      </c>
    </row>
    <row r="964" spans="1:16" ht="14.4" x14ac:dyDescent="0.2">
      <c r="A964" s="60" t="s">
        <v>409</v>
      </c>
      <c r="B964" s="60" t="s">
        <v>760</v>
      </c>
      <c r="C964" s="83" t="str">
        <f t="shared" si="29"/>
        <v>21375500 Información y Comunicación</v>
      </c>
      <c r="D964" s="60" t="s">
        <v>18</v>
      </c>
      <c r="E964" s="60" t="s">
        <v>143</v>
      </c>
      <c r="F964" s="60" t="s">
        <v>144</v>
      </c>
      <c r="G964" s="59">
        <v>250000</v>
      </c>
      <c r="H964" s="59">
        <v>200000</v>
      </c>
      <c r="I964" s="59">
        <v>200000</v>
      </c>
      <c r="J964" s="59">
        <v>0</v>
      </c>
      <c r="K964" s="59">
        <v>21770</v>
      </c>
      <c r="L964" s="59">
        <v>0</v>
      </c>
      <c r="M964" s="59">
        <v>177730</v>
      </c>
      <c r="N964" s="59">
        <v>177730</v>
      </c>
      <c r="O964" s="59">
        <v>500</v>
      </c>
      <c r="P964" s="84">
        <f t="shared" si="30"/>
        <v>0.88865000000000005</v>
      </c>
    </row>
    <row r="965" spans="1:16" ht="14.4" x14ac:dyDescent="0.2">
      <c r="A965" s="60" t="s">
        <v>409</v>
      </c>
      <c r="B965" s="60" t="s">
        <v>760</v>
      </c>
      <c r="C965" s="83" t="str">
        <f t="shared" si="29"/>
        <v>21375500 Información y Comunicación</v>
      </c>
      <c r="D965" s="60" t="s">
        <v>18</v>
      </c>
      <c r="E965" s="60" t="s">
        <v>145</v>
      </c>
      <c r="F965" s="60" t="s">
        <v>146</v>
      </c>
      <c r="G965" s="59">
        <v>800000</v>
      </c>
      <c r="H965" s="59">
        <v>700000</v>
      </c>
      <c r="I965" s="59">
        <v>700000</v>
      </c>
      <c r="J965" s="59">
        <v>0</v>
      </c>
      <c r="K965" s="59">
        <v>0</v>
      </c>
      <c r="L965" s="59">
        <v>0</v>
      </c>
      <c r="M965" s="59">
        <v>0</v>
      </c>
      <c r="N965" s="59">
        <v>0</v>
      </c>
      <c r="O965" s="59">
        <v>700000</v>
      </c>
      <c r="P965" s="84">
        <f t="shared" si="30"/>
        <v>0</v>
      </c>
    </row>
    <row r="966" spans="1:16" ht="14.4" x14ac:dyDescent="0.2">
      <c r="A966" s="60" t="s">
        <v>409</v>
      </c>
      <c r="B966" s="60" t="s">
        <v>760</v>
      </c>
      <c r="C966" s="83" t="str">
        <f t="shared" si="29"/>
        <v>21375500 Información y Comunicación</v>
      </c>
      <c r="D966" s="60" t="s">
        <v>18</v>
      </c>
      <c r="E966" s="60" t="s">
        <v>289</v>
      </c>
      <c r="F966" s="60" t="s">
        <v>290</v>
      </c>
      <c r="G966" s="59">
        <v>100000</v>
      </c>
      <c r="H966" s="59">
        <v>100000</v>
      </c>
      <c r="I966" s="59">
        <v>100000</v>
      </c>
      <c r="J966" s="59">
        <v>0</v>
      </c>
      <c r="K966" s="59">
        <v>0</v>
      </c>
      <c r="L966" s="59">
        <v>0</v>
      </c>
      <c r="M966" s="59">
        <v>0</v>
      </c>
      <c r="N966" s="59">
        <v>0</v>
      </c>
      <c r="O966" s="59">
        <v>100000</v>
      </c>
      <c r="P966" s="84">
        <f t="shared" si="30"/>
        <v>0</v>
      </c>
    </row>
    <row r="967" spans="1:16" ht="14.4" x14ac:dyDescent="0.2">
      <c r="A967" s="60" t="s">
        <v>409</v>
      </c>
      <c r="B967" s="60" t="s">
        <v>760</v>
      </c>
      <c r="C967" s="83" t="str">
        <f t="shared" ref="C967:C1030" si="31">+CONCATENATE(A967," ",B967)</f>
        <v>21375500 Información y Comunicación</v>
      </c>
      <c r="D967" s="60" t="s">
        <v>18</v>
      </c>
      <c r="E967" s="60" t="s">
        <v>147</v>
      </c>
      <c r="F967" s="60" t="s">
        <v>148</v>
      </c>
      <c r="G967" s="59">
        <v>600000</v>
      </c>
      <c r="H967" s="59">
        <v>600000</v>
      </c>
      <c r="I967" s="59">
        <v>600000</v>
      </c>
      <c r="J967" s="59">
        <v>0</v>
      </c>
      <c r="K967" s="59">
        <v>0</v>
      </c>
      <c r="L967" s="59">
        <v>0</v>
      </c>
      <c r="M967" s="59">
        <v>0</v>
      </c>
      <c r="N967" s="59">
        <v>0</v>
      </c>
      <c r="O967" s="59">
        <v>600000</v>
      </c>
      <c r="P967" s="84">
        <f t="shared" ref="P967:P1030" si="32">+IFERROR(M967/H967,0)</f>
        <v>0</v>
      </c>
    </row>
    <row r="968" spans="1:16" ht="14.4" x14ac:dyDescent="0.2">
      <c r="A968" s="60" t="s">
        <v>409</v>
      </c>
      <c r="B968" s="60" t="s">
        <v>760</v>
      </c>
      <c r="C968" s="83" t="str">
        <f t="shared" si="31"/>
        <v>21375500 Información y Comunicación</v>
      </c>
      <c r="D968" s="60" t="s">
        <v>18</v>
      </c>
      <c r="E968" s="60" t="s">
        <v>149</v>
      </c>
      <c r="F968" s="60" t="s">
        <v>150</v>
      </c>
      <c r="G968" s="59">
        <v>100000</v>
      </c>
      <c r="H968" s="59">
        <v>0</v>
      </c>
      <c r="I968" s="59">
        <v>0</v>
      </c>
      <c r="J968" s="59">
        <v>0</v>
      </c>
      <c r="K968" s="59">
        <v>0</v>
      </c>
      <c r="L968" s="59">
        <v>0</v>
      </c>
      <c r="M968" s="59">
        <v>0</v>
      </c>
      <c r="N968" s="59">
        <v>0</v>
      </c>
      <c r="O968" s="59">
        <v>0</v>
      </c>
      <c r="P968" s="84">
        <f t="shared" si="32"/>
        <v>0</v>
      </c>
    </row>
    <row r="969" spans="1:16" ht="14.4" x14ac:dyDescent="0.2">
      <c r="A969" s="60" t="s">
        <v>409</v>
      </c>
      <c r="B969" s="60" t="s">
        <v>760</v>
      </c>
      <c r="C969" s="83" t="str">
        <f t="shared" si="31"/>
        <v>21375500 Información y Comunicación</v>
      </c>
      <c r="D969" s="60" t="s">
        <v>18</v>
      </c>
      <c r="E969" s="60" t="s">
        <v>151</v>
      </c>
      <c r="F969" s="60" t="s">
        <v>152</v>
      </c>
      <c r="G969" s="59">
        <v>62752887</v>
      </c>
      <c r="H969" s="59">
        <v>62752887</v>
      </c>
      <c r="I969" s="59">
        <v>62752887</v>
      </c>
      <c r="J969" s="59">
        <v>62000</v>
      </c>
      <c r="K969" s="59">
        <v>6227725.0499999998</v>
      </c>
      <c r="L969" s="59">
        <v>7041425</v>
      </c>
      <c r="M969" s="59">
        <v>29861298.120000001</v>
      </c>
      <c r="N969" s="59">
        <v>29861298.120000001</v>
      </c>
      <c r="O969" s="59">
        <v>19560438.829999998</v>
      </c>
      <c r="P969" s="84">
        <f t="shared" si="32"/>
        <v>0.47585536773790188</v>
      </c>
    </row>
    <row r="970" spans="1:16" ht="14.4" x14ac:dyDescent="0.2">
      <c r="A970" s="60" t="s">
        <v>409</v>
      </c>
      <c r="B970" s="60" t="s">
        <v>760</v>
      </c>
      <c r="C970" s="83" t="str">
        <f t="shared" si="31"/>
        <v>21375500 Información y Comunicación</v>
      </c>
      <c r="D970" s="60" t="s">
        <v>18</v>
      </c>
      <c r="E970" s="60" t="s">
        <v>153</v>
      </c>
      <c r="F970" s="60" t="s">
        <v>154</v>
      </c>
      <c r="G970" s="59">
        <v>9900000</v>
      </c>
      <c r="H970" s="59">
        <v>9900000</v>
      </c>
      <c r="I970" s="59">
        <v>9900000</v>
      </c>
      <c r="J970" s="59">
        <v>0</v>
      </c>
      <c r="K970" s="59">
        <v>1452742.39</v>
      </c>
      <c r="L970" s="59">
        <v>1144125</v>
      </c>
      <c r="M970" s="59">
        <v>5534171</v>
      </c>
      <c r="N970" s="59">
        <v>5534171</v>
      </c>
      <c r="O970" s="59">
        <v>1768961.61</v>
      </c>
      <c r="P970" s="84">
        <f t="shared" si="32"/>
        <v>0.55900717171717174</v>
      </c>
    </row>
    <row r="971" spans="1:16" ht="14.4" x14ac:dyDescent="0.2">
      <c r="A971" s="60" t="s">
        <v>409</v>
      </c>
      <c r="B971" s="60" t="s">
        <v>760</v>
      </c>
      <c r="C971" s="83" t="str">
        <f t="shared" si="31"/>
        <v>21375500 Información y Comunicación</v>
      </c>
      <c r="D971" s="60" t="s">
        <v>18</v>
      </c>
      <c r="E971" s="60" t="s">
        <v>155</v>
      </c>
      <c r="F971" s="60" t="s">
        <v>156</v>
      </c>
      <c r="G971" s="59">
        <v>3700000</v>
      </c>
      <c r="H971" s="59">
        <v>3700000</v>
      </c>
      <c r="I971" s="59">
        <v>3700000</v>
      </c>
      <c r="J971" s="59">
        <v>0</v>
      </c>
      <c r="K971" s="59">
        <v>1103124</v>
      </c>
      <c r="L971" s="59">
        <v>0</v>
      </c>
      <c r="M971" s="59">
        <v>2038200</v>
      </c>
      <c r="N971" s="59">
        <v>2038200</v>
      </c>
      <c r="O971" s="59">
        <v>558676</v>
      </c>
      <c r="P971" s="84">
        <f t="shared" si="32"/>
        <v>0.55086486486486486</v>
      </c>
    </row>
    <row r="972" spans="1:16" ht="14.4" x14ac:dyDescent="0.2">
      <c r="A972" s="60" t="s">
        <v>409</v>
      </c>
      <c r="B972" s="60" t="s">
        <v>760</v>
      </c>
      <c r="C972" s="83" t="str">
        <f t="shared" si="31"/>
        <v>21375500 Información y Comunicación</v>
      </c>
      <c r="D972" s="60" t="s">
        <v>18</v>
      </c>
      <c r="E972" s="60" t="s">
        <v>159</v>
      </c>
      <c r="F972" s="60" t="s">
        <v>160</v>
      </c>
      <c r="G972" s="59">
        <v>6000000</v>
      </c>
      <c r="H972" s="59">
        <v>6000000</v>
      </c>
      <c r="I972" s="59">
        <v>6000000</v>
      </c>
      <c r="J972" s="59">
        <v>0</v>
      </c>
      <c r="K972" s="59">
        <v>281818.39</v>
      </c>
      <c r="L972" s="59">
        <v>1144125</v>
      </c>
      <c r="M972" s="59">
        <v>3495971</v>
      </c>
      <c r="N972" s="59">
        <v>3495971</v>
      </c>
      <c r="O972" s="59">
        <v>1078085.6100000001</v>
      </c>
      <c r="P972" s="84">
        <f t="shared" si="32"/>
        <v>0.58266183333333332</v>
      </c>
    </row>
    <row r="973" spans="1:16" ht="14.4" x14ac:dyDescent="0.2">
      <c r="A973" s="60" t="s">
        <v>409</v>
      </c>
      <c r="B973" s="60" t="s">
        <v>760</v>
      </c>
      <c r="C973" s="83" t="str">
        <f t="shared" si="31"/>
        <v>21375500 Información y Comunicación</v>
      </c>
      <c r="D973" s="60" t="s">
        <v>18</v>
      </c>
      <c r="E973" s="60" t="s">
        <v>161</v>
      </c>
      <c r="F973" s="60" t="s">
        <v>162</v>
      </c>
      <c r="G973" s="59">
        <v>200000</v>
      </c>
      <c r="H973" s="59">
        <v>200000</v>
      </c>
      <c r="I973" s="59">
        <v>200000</v>
      </c>
      <c r="J973" s="59">
        <v>0</v>
      </c>
      <c r="K973" s="59">
        <v>67800</v>
      </c>
      <c r="L973" s="59">
        <v>0</v>
      </c>
      <c r="M973" s="59">
        <v>0</v>
      </c>
      <c r="N973" s="59">
        <v>0</v>
      </c>
      <c r="O973" s="59">
        <v>132200</v>
      </c>
      <c r="P973" s="84">
        <f t="shared" si="32"/>
        <v>0</v>
      </c>
    </row>
    <row r="974" spans="1:16" ht="14.4" x14ac:dyDescent="0.2">
      <c r="A974" s="60" t="s">
        <v>409</v>
      </c>
      <c r="B974" s="60" t="s">
        <v>760</v>
      </c>
      <c r="C974" s="83" t="str">
        <f t="shared" si="31"/>
        <v>21375500 Información y Comunicación</v>
      </c>
      <c r="D974" s="60" t="s">
        <v>18</v>
      </c>
      <c r="E974" s="60" t="s">
        <v>169</v>
      </c>
      <c r="F974" s="60" t="s">
        <v>170</v>
      </c>
      <c r="G974" s="59">
        <v>4300000</v>
      </c>
      <c r="H974" s="59">
        <v>4300000</v>
      </c>
      <c r="I974" s="59">
        <v>4300000</v>
      </c>
      <c r="J974" s="59">
        <v>0</v>
      </c>
      <c r="K974" s="59">
        <v>3281156.71</v>
      </c>
      <c r="L974" s="59">
        <v>0</v>
      </c>
      <c r="M974" s="59">
        <v>512886.47</v>
      </c>
      <c r="N974" s="59">
        <v>512886.47</v>
      </c>
      <c r="O974" s="59">
        <v>505956.82</v>
      </c>
      <c r="P974" s="84">
        <f t="shared" si="32"/>
        <v>0.11927592325581395</v>
      </c>
    </row>
    <row r="975" spans="1:16" ht="14.4" x14ac:dyDescent="0.2">
      <c r="A975" s="60" t="s">
        <v>409</v>
      </c>
      <c r="B975" s="60" t="s">
        <v>760</v>
      </c>
      <c r="C975" s="83" t="str">
        <f t="shared" si="31"/>
        <v>21375500 Información y Comunicación</v>
      </c>
      <c r="D975" s="60" t="s">
        <v>18</v>
      </c>
      <c r="E975" s="60" t="s">
        <v>171</v>
      </c>
      <c r="F975" s="60" t="s">
        <v>172</v>
      </c>
      <c r="G975" s="59">
        <v>1000000</v>
      </c>
      <c r="H975" s="59">
        <v>1000000</v>
      </c>
      <c r="I975" s="59">
        <v>1000000</v>
      </c>
      <c r="J975" s="59">
        <v>0</v>
      </c>
      <c r="K975" s="59">
        <v>423741.53</v>
      </c>
      <c r="L975" s="59">
        <v>0</v>
      </c>
      <c r="M975" s="59">
        <v>268559.67</v>
      </c>
      <c r="N975" s="59">
        <v>268559.67</v>
      </c>
      <c r="O975" s="59">
        <v>307698.8</v>
      </c>
      <c r="P975" s="84">
        <f t="shared" si="32"/>
        <v>0.26855966999999997</v>
      </c>
    </row>
    <row r="976" spans="1:16" ht="14.4" x14ac:dyDescent="0.2">
      <c r="A976" s="60" t="s">
        <v>409</v>
      </c>
      <c r="B976" s="60" t="s">
        <v>760</v>
      </c>
      <c r="C976" s="83" t="str">
        <f t="shared" si="31"/>
        <v>21375500 Información y Comunicación</v>
      </c>
      <c r="D976" s="60" t="s">
        <v>18</v>
      </c>
      <c r="E976" s="60" t="s">
        <v>175</v>
      </c>
      <c r="F976" s="60" t="s">
        <v>176</v>
      </c>
      <c r="G976" s="59">
        <v>300000</v>
      </c>
      <c r="H976" s="59">
        <v>300000</v>
      </c>
      <c r="I976" s="59">
        <v>300000</v>
      </c>
      <c r="J976" s="59">
        <v>0</v>
      </c>
      <c r="K976" s="59">
        <v>297416</v>
      </c>
      <c r="L976" s="59">
        <v>0</v>
      </c>
      <c r="M976" s="59">
        <v>0</v>
      </c>
      <c r="N976" s="59">
        <v>0</v>
      </c>
      <c r="O976" s="59">
        <v>2584</v>
      </c>
      <c r="P976" s="84">
        <f t="shared" si="32"/>
        <v>0</v>
      </c>
    </row>
    <row r="977" spans="1:16" ht="14.4" x14ac:dyDescent="0.2">
      <c r="A977" s="60" t="s">
        <v>409</v>
      </c>
      <c r="B977" s="60" t="s">
        <v>760</v>
      </c>
      <c r="C977" s="83" t="str">
        <f t="shared" si="31"/>
        <v>21375500 Información y Comunicación</v>
      </c>
      <c r="D977" s="60" t="s">
        <v>18</v>
      </c>
      <c r="E977" s="60" t="s">
        <v>177</v>
      </c>
      <c r="F977" s="60" t="s">
        <v>178</v>
      </c>
      <c r="G977" s="59">
        <v>2500000</v>
      </c>
      <c r="H977" s="59">
        <v>2500000</v>
      </c>
      <c r="I977" s="59">
        <v>2500000</v>
      </c>
      <c r="J977" s="59">
        <v>0</v>
      </c>
      <c r="K977" s="59">
        <v>2378187.83</v>
      </c>
      <c r="L977" s="59">
        <v>0</v>
      </c>
      <c r="M977" s="59">
        <v>53070.559999999998</v>
      </c>
      <c r="N977" s="59">
        <v>53070.559999999998</v>
      </c>
      <c r="O977" s="59">
        <v>68741.61</v>
      </c>
      <c r="P977" s="84">
        <f t="shared" si="32"/>
        <v>2.1228224E-2</v>
      </c>
    </row>
    <row r="978" spans="1:16" ht="14.4" x14ac:dyDescent="0.2">
      <c r="A978" s="60" t="s">
        <v>409</v>
      </c>
      <c r="B978" s="60" t="s">
        <v>760</v>
      </c>
      <c r="C978" s="83" t="str">
        <f t="shared" si="31"/>
        <v>21375500 Información y Comunicación</v>
      </c>
      <c r="D978" s="60" t="s">
        <v>18</v>
      </c>
      <c r="E978" s="60" t="s">
        <v>179</v>
      </c>
      <c r="F978" s="60" t="s">
        <v>180</v>
      </c>
      <c r="G978" s="59">
        <v>250000</v>
      </c>
      <c r="H978" s="59">
        <v>250000</v>
      </c>
      <c r="I978" s="59">
        <v>250000</v>
      </c>
      <c r="J978" s="59">
        <v>0</v>
      </c>
      <c r="K978" s="59">
        <v>159889.35</v>
      </c>
      <c r="L978" s="59">
        <v>0</v>
      </c>
      <c r="M978" s="59">
        <v>0</v>
      </c>
      <c r="N978" s="59">
        <v>0</v>
      </c>
      <c r="O978" s="59">
        <v>90110.65</v>
      </c>
      <c r="P978" s="84">
        <f t="shared" si="32"/>
        <v>0</v>
      </c>
    </row>
    <row r="979" spans="1:16" ht="14.4" x14ac:dyDescent="0.2">
      <c r="A979" s="60" t="s">
        <v>409</v>
      </c>
      <c r="B979" s="60" t="s">
        <v>760</v>
      </c>
      <c r="C979" s="83" t="str">
        <f t="shared" si="31"/>
        <v>21375500 Información y Comunicación</v>
      </c>
      <c r="D979" s="60" t="s">
        <v>18</v>
      </c>
      <c r="E979" s="60" t="s">
        <v>181</v>
      </c>
      <c r="F979" s="60" t="s">
        <v>182</v>
      </c>
      <c r="G979" s="59">
        <v>250000</v>
      </c>
      <c r="H979" s="59">
        <v>250000</v>
      </c>
      <c r="I979" s="59">
        <v>250000</v>
      </c>
      <c r="J979" s="59">
        <v>0</v>
      </c>
      <c r="K979" s="59">
        <v>21922</v>
      </c>
      <c r="L979" s="59">
        <v>0</v>
      </c>
      <c r="M979" s="59">
        <v>191256.24</v>
      </c>
      <c r="N979" s="59">
        <v>191256.24</v>
      </c>
      <c r="O979" s="59">
        <v>36821.760000000002</v>
      </c>
      <c r="P979" s="84">
        <f t="shared" si="32"/>
        <v>0.76502495999999998</v>
      </c>
    </row>
    <row r="980" spans="1:16" ht="14.4" x14ac:dyDescent="0.2">
      <c r="A980" s="60" t="s">
        <v>409</v>
      </c>
      <c r="B980" s="60" t="s">
        <v>760</v>
      </c>
      <c r="C980" s="83" t="str">
        <f t="shared" si="31"/>
        <v>21375500 Información y Comunicación</v>
      </c>
      <c r="D980" s="60" t="s">
        <v>18</v>
      </c>
      <c r="E980" s="60" t="s">
        <v>183</v>
      </c>
      <c r="F980" s="60" t="s">
        <v>184</v>
      </c>
      <c r="G980" s="59">
        <v>13902887</v>
      </c>
      <c r="H980" s="59">
        <v>13902887</v>
      </c>
      <c r="I980" s="59">
        <v>13902887</v>
      </c>
      <c r="J980" s="59">
        <v>0</v>
      </c>
      <c r="K980" s="59">
        <v>94242</v>
      </c>
      <c r="L980" s="59">
        <v>0</v>
      </c>
      <c r="M980" s="59">
        <v>187776.38</v>
      </c>
      <c r="N980" s="59">
        <v>187776.38</v>
      </c>
      <c r="O980" s="59">
        <v>13620868.619999999</v>
      </c>
      <c r="P980" s="84">
        <f t="shared" si="32"/>
        <v>1.3506286859700435E-2</v>
      </c>
    </row>
    <row r="981" spans="1:16" ht="14.4" x14ac:dyDescent="0.2">
      <c r="A981" s="60" t="s">
        <v>409</v>
      </c>
      <c r="B981" s="60" t="s">
        <v>760</v>
      </c>
      <c r="C981" s="83" t="str">
        <f t="shared" si="31"/>
        <v>21375500 Información y Comunicación</v>
      </c>
      <c r="D981" s="60" t="s">
        <v>18</v>
      </c>
      <c r="E981" s="60" t="s">
        <v>185</v>
      </c>
      <c r="F981" s="60" t="s">
        <v>186</v>
      </c>
      <c r="G981" s="59">
        <v>300000</v>
      </c>
      <c r="H981" s="59">
        <v>300000</v>
      </c>
      <c r="I981" s="59">
        <v>300000</v>
      </c>
      <c r="J981" s="59">
        <v>0</v>
      </c>
      <c r="K981" s="59">
        <v>53675</v>
      </c>
      <c r="L981" s="59">
        <v>0</v>
      </c>
      <c r="M981" s="59">
        <v>177787.41</v>
      </c>
      <c r="N981" s="59">
        <v>177787.41</v>
      </c>
      <c r="O981" s="59">
        <v>68537.59</v>
      </c>
      <c r="P981" s="84">
        <f t="shared" si="32"/>
        <v>0.5926247</v>
      </c>
    </row>
    <row r="982" spans="1:16" ht="14.4" x14ac:dyDescent="0.2">
      <c r="A982" s="60" t="s">
        <v>409</v>
      </c>
      <c r="B982" s="60" t="s">
        <v>760</v>
      </c>
      <c r="C982" s="83" t="str">
        <f t="shared" si="31"/>
        <v>21375500 Información y Comunicación</v>
      </c>
      <c r="D982" s="60" t="s">
        <v>18</v>
      </c>
      <c r="E982" s="60" t="s">
        <v>187</v>
      </c>
      <c r="F982" s="60" t="s">
        <v>188</v>
      </c>
      <c r="G982" s="59">
        <v>13602887</v>
      </c>
      <c r="H982" s="59">
        <v>13602887</v>
      </c>
      <c r="I982" s="59">
        <v>13602887</v>
      </c>
      <c r="J982" s="59">
        <v>0</v>
      </c>
      <c r="K982" s="59">
        <v>40567</v>
      </c>
      <c r="L982" s="59">
        <v>0</v>
      </c>
      <c r="M982" s="59">
        <v>9988.9699999999993</v>
      </c>
      <c r="N982" s="59">
        <v>9988.9699999999993</v>
      </c>
      <c r="O982" s="59">
        <v>13552331.029999999</v>
      </c>
      <c r="P982" s="84">
        <f t="shared" si="32"/>
        <v>7.3432720568802781E-4</v>
      </c>
    </row>
    <row r="983" spans="1:16" ht="14.4" x14ac:dyDescent="0.2">
      <c r="A983" s="60" t="s">
        <v>409</v>
      </c>
      <c r="B983" s="60" t="s">
        <v>760</v>
      </c>
      <c r="C983" s="83" t="str">
        <f t="shared" si="31"/>
        <v>21375500 Información y Comunicación</v>
      </c>
      <c r="D983" s="60" t="s">
        <v>18</v>
      </c>
      <c r="E983" s="60" t="s">
        <v>189</v>
      </c>
      <c r="F983" s="60" t="s">
        <v>190</v>
      </c>
      <c r="G983" s="59">
        <v>34650000</v>
      </c>
      <c r="H983" s="59">
        <v>34650000</v>
      </c>
      <c r="I983" s="59">
        <v>34650000</v>
      </c>
      <c r="J983" s="59">
        <v>62000</v>
      </c>
      <c r="K983" s="59">
        <v>1399583.95</v>
      </c>
      <c r="L983" s="59">
        <v>5897300</v>
      </c>
      <c r="M983" s="59">
        <v>23626464.27</v>
      </c>
      <c r="N983" s="59">
        <v>23626464.27</v>
      </c>
      <c r="O983" s="59">
        <v>3664651.78</v>
      </c>
      <c r="P983" s="84">
        <f t="shared" si="32"/>
        <v>0.68186044069264073</v>
      </c>
    </row>
    <row r="984" spans="1:16" ht="14.4" x14ac:dyDescent="0.2">
      <c r="A984" s="60" t="s">
        <v>409</v>
      </c>
      <c r="B984" s="60" t="s">
        <v>760</v>
      </c>
      <c r="C984" s="83" t="str">
        <f t="shared" si="31"/>
        <v>21375500 Información y Comunicación</v>
      </c>
      <c r="D984" s="60" t="s">
        <v>18</v>
      </c>
      <c r="E984" s="60" t="s">
        <v>191</v>
      </c>
      <c r="F984" s="60" t="s">
        <v>192</v>
      </c>
      <c r="G984" s="59">
        <v>600000</v>
      </c>
      <c r="H984" s="59">
        <v>3600000</v>
      </c>
      <c r="I984" s="59">
        <v>3600000</v>
      </c>
      <c r="J984" s="59">
        <v>0</v>
      </c>
      <c r="K984" s="59">
        <v>0</v>
      </c>
      <c r="L984" s="59">
        <v>0</v>
      </c>
      <c r="M984" s="59">
        <v>2130707.5499999998</v>
      </c>
      <c r="N984" s="59">
        <v>2130707.5499999998</v>
      </c>
      <c r="O984" s="59">
        <v>1469292.45</v>
      </c>
      <c r="P984" s="84">
        <f t="shared" si="32"/>
        <v>0.59186320833333328</v>
      </c>
    </row>
    <row r="985" spans="1:16" ht="14.4" x14ac:dyDescent="0.2">
      <c r="A985" s="60" t="s">
        <v>409</v>
      </c>
      <c r="B985" s="60" t="s">
        <v>760</v>
      </c>
      <c r="C985" s="83" t="str">
        <f t="shared" si="31"/>
        <v>21375500 Información y Comunicación</v>
      </c>
      <c r="D985" s="60" t="s">
        <v>18</v>
      </c>
      <c r="E985" s="60" t="s">
        <v>195</v>
      </c>
      <c r="F985" s="60" t="s">
        <v>196</v>
      </c>
      <c r="G985" s="59">
        <v>17000000</v>
      </c>
      <c r="H985" s="59">
        <v>17000000</v>
      </c>
      <c r="I985" s="59">
        <v>17000000</v>
      </c>
      <c r="J985" s="59">
        <v>0</v>
      </c>
      <c r="K985" s="59">
        <v>1278035.5</v>
      </c>
      <c r="L985" s="59">
        <v>5897300</v>
      </c>
      <c r="M985" s="59">
        <v>9809361.5</v>
      </c>
      <c r="N985" s="59">
        <v>9809361.5</v>
      </c>
      <c r="O985" s="59">
        <v>15303</v>
      </c>
      <c r="P985" s="84">
        <f t="shared" si="32"/>
        <v>0.57702126470588233</v>
      </c>
    </row>
    <row r="986" spans="1:16" ht="14.4" x14ac:dyDescent="0.2">
      <c r="A986" s="60" t="s">
        <v>409</v>
      </c>
      <c r="B986" s="60" t="s">
        <v>760</v>
      </c>
      <c r="C986" s="83" t="str">
        <f t="shared" si="31"/>
        <v>21375500 Información y Comunicación</v>
      </c>
      <c r="D986" s="60" t="s">
        <v>18</v>
      </c>
      <c r="E986" s="60" t="s">
        <v>197</v>
      </c>
      <c r="F986" s="60" t="s">
        <v>198</v>
      </c>
      <c r="G986" s="59">
        <v>1500000</v>
      </c>
      <c r="H986" s="59">
        <v>1500000</v>
      </c>
      <c r="I986" s="59">
        <v>1500000</v>
      </c>
      <c r="J986" s="59">
        <v>62000</v>
      </c>
      <c r="K986" s="59">
        <v>0</v>
      </c>
      <c r="L986" s="59">
        <v>0</v>
      </c>
      <c r="M986" s="59">
        <v>1011915</v>
      </c>
      <c r="N986" s="59">
        <v>1011915</v>
      </c>
      <c r="O986" s="59">
        <v>426085</v>
      </c>
      <c r="P986" s="84">
        <f t="shared" si="32"/>
        <v>0.67461000000000004</v>
      </c>
    </row>
    <row r="987" spans="1:16" ht="14.4" x14ac:dyDescent="0.2">
      <c r="A987" s="60" t="s">
        <v>409</v>
      </c>
      <c r="B987" s="60" t="s">
        <v>760</v>
      </c>
      <c r="C987" s="83" t="str">
        <f t="shared" si="31"/>
        <v>21375500 Información y Comunicación</v>
      </c>
      <c r="D987" s="60" t="s">
        <v>18</v>
      </c>
      <c r="E987" s="60" t="s">
        <v>199</v>
      </c>
      <c r="F987" s="60" t="s">
        <v>200</v>
      </c>
      <c r="G987" s="59">
        <v>15000000</v>
      </c>
      <c r="H987" s="59">
        <v>12000000</v>
      </c>
      <c r="I987" s="59">
        <v>12000000</v>
      </c>
      <c r="J987" s="59">
        <v>0</v>
      </c>
      <c r="K987" s="59">
        <v>0</v>
      </c>
      <c r="L987" s="59">
        <v>0</v>
      </c>
      <c r="M987" s="59">
        <v>10256486.039999999</v>
      </c>
      <c r="N987" s="59">
        <v>10256486.039999999</v>
      </c>
      <c r="O987" s="59">
        <v>1743513.96</v>
      </c>
      <c r="P987" s="84">
        <f t="shared" si="32"/>
        <v>0.85470716999999996</v>
      </c>
    </row>
    <row r="988" spans="1:16" ht="14.4" x14ac:dyDescent="0.2">
      <c r="A988" s="60" t="s">
        <v>409</v>
      </c>
      <c r="B988" s="60" t="s">
        <v>760</v>
      </c>
      <c r="C988" s="83" t="str">
        <f t="shared" si="31"/>
        <v>21375500 Información y Comunicación</v>
      </c>
      <c r="D988" s="60" t="s">
        <v>18</v>
      </c>
      <c r="E988" s="60" t="s">
        <v>201</v>
      </c>
      <c r="F988" s="60" t="s">
        <v>202</v>
      </c>
      <c r="G988" s="59">
        <v>500000</v>
      </c>
      <c r="H988" s="59">
        <v>500000</v>
      </c>
      <c r="I988" s="59">
        <v>500000</v>
      </c>
      <c r="J988" s="59">
        <v>0</v>
      </c>
      <c r="K988" s="59">
        <v>119215</v>
      </c>
      <c r="L988" s="59">
        <v>0</v>
      </c>
      <c r="M988" s="59">
        <v>371325.18</v>
      </c>
      <c r="N988" s="59">
        <v>371325.18</v>
      </c>
      <c r="O988" s="59">
        <v>9459.82</v>
      </c>
      <c r="P988" s="84">
        <f t="shared" si="32"/>
        <v>0.74265035999999995</v>
      </c>
    </row>
    <row r="989" spans="1:16" ht="14.4" x14ac:dyDescent="0.2">
      <c r="A989" s="60" t="s">
        <v>409</v>
      </c>
      <c r="B989" s="60" t="s">
        <v>760</v>
      </c>
      <c r="C989" s="83" t="str">
        <f t="shared" si="31"/>
        <v>21375500 Información y Comunicación</v>
      </c>
      <c r="D989" s="60" t="s">
        <v>18</v>
      </c>
      <c r="E989" s="60" t="s">
        <v>205</v>
      </c>
      <c r="F989" s="60" t="s">
        <v>206</v>
      </c>
      <c r="G989" s="59">
        <v>50000</v>
      </c>
      <c r="H989" s="59">
        <v>50000</v>
      </c>
      <c r="I989" s="59">
        <v>50000</v>
      </c>
      <c r="J989" s="59">
        <v>0</v>
      </c>
      <c r="K989" s="59">
        <v>2333.4499999999998</v>
      </c>
      <c r="L989" s="59">
        <v>0</v>
      </c>
      <c r="M989" s="59">
        <v>46669</v>
      </c>
      <c r="N989" s="59">
        <v>46669</v>
      </c>
      <c r="O989" s="59">
        <v>997.55</v>
      </c>
      <c r="P989" s="84">
        <f t="shared" si="32"/>
        <v>0.93337999999999999</v>
      </c>
    </row>
    <row r="990" spans="1:16" ht="14.4" x14ac:dyDescent="0.2">
      <c r="A990" s="60" t="s">
        <v>409</v>
      </c>
      <c r="B990" s="60" t="s">
        <v>760</v>
      </c>
      <c r="C990" s="83" t="str">
        <f t="shared" si="31"/>
        <v>21375500 Información y Comunicación</v>
      </c>
      <c r="D990" s="60" t="s">
        <v>18</v>
      </c>
      <c r="E990" s="60" t="s">
        <v>207</v>
      </c>
      <c r="F990" s="60" t="s">
        <v>208</v>
      </c>
      <c r="G990" s="59">
        <v>218246922</v>
      </c>
      <c r="H990" s="59">
        <v>232039645</v>
      </c>
      <c r="I990" s="59">
        <v>232039645</v>
      </c>
      <c r="J990" s="59">
        <v>0</v>
      </c>
      <c r="K990" s="59">
        <v>16624867.300000001</v>
      </c>
      <c r="L990" s="59">
        <v>0</v>
      </c>
      <c r="M990" s="59">
        <v>104733310.89</v>
      </c>
      <c r="N990" s="59">
        <v>104733310.89</v>
      </c>
      <c r="O990" s="59">
        <v>110681466.81</v>
      </c>
      <c r="P990" s="84">
        <f t="shared" si="32"/>
        <v>0.45135955491571278</v>
      </c>
    </row>
    <row r="991" spans="1:16" ht="14.4" x14ac:dyDescent="0.2">
      <c r="A991" s="60" t="s">
        <v>409</v>
      </c>
      <c r="B991" s="60" t="s">
        <v>760</v>
      </c>
      <c r="C991" s="83" t="str">
        <f t="shared" si="31"/>
        <v>21375500 Información y Comunicación</v>
      </c>
      <c r="D991" s="60" t="s">
        <v>18</v>
      </c>
      <c r="E991" s="60" t="s">
        <v>209</v>
      </c>
      <c r="F991" s="60" t="s">
        <v>210</v>
      </c>
      <c r="G991" s="59">
        <v>35518916</v>
      </c>
      <c r="H991" s="59">
        <v>35011639</v>
      </c>
      <c r="I991" s="59">
        <v>35011639</v>
      </c>
      <c r="J991" s="59">
        <v>0</v>
      </c>
      <c r="K991" s="59">
        <v>6679621.1399999997</v>
      </c>
      <c r="L991" s="59">
        <v>0</v>
      </c>
      <c r="M991" s="59">
        <v>27849717.859999999</v>
      </c>
      <c r="N991" s="59">
        <v>27849717.859999999</v>
      </c>
      <c r="O991" s="59">
        <v>482300</v>
      </c>
      <c r="P991" s="84">
        <f t="shared" si="32"/>
        <v>0.79544170611378684</v>
      </c>
    </row>
    <row r="992" spans="1:16" ht="14.4" x14ac:dyDescent="0.2">
      <c r="A992" s="60" t="s">
        <v>409</v>
      </c>
      <c r="B992" s="60" t="s">
        <v>760</v>
      </c>
      <c r="C992" s="83" t="str">
        <f t="shared" si="31"/>
        <v>21375500 Información y Comunicación</v>
      </c>
      <c r="D992" s="60" t="s">
        <v>18</v>
      </c>
      <c r="E992" s="60" t="s">
        <v>415</v>
      </c>
      <c r="F992" s="60" t="s">
        <v>212</v>
      </c>
      <c r="G992" s="59">
        <v>30639944</v>
      </c>
      <c r="H992" s="59">
        <v>30202348</v>
      </c>
      <c r="I992" s="59">
        <v>30202348</v>
      </c>
      <c r="J992" s="59">
        <v>0</v>
      </c>
      <c r="K992" s="59">
        <v>5759644.6799999997</v>
      </c>
      <c r="L992" s="59">
        <v>0</v>
      </c>
      <c r="M992" s="59">
        <v>24026653.32</v>
      </c>
      <c r="N992" s="59">
        <v>24026653.32</v>
      </c>
      <c r="O992" s="59">
        <v>416050</v>
      </c>
      <c r="P992" s="84">
        <f t="shared" si="32"/>
        <v>0.79552269644730933</v>
      </c>
    </row>
    <row r="993" spans="1:16" ht="14.4" x14ac:dyDescent="0.2">
      <c r="A993" s="60" t="s">
        <v>409</v>
      </c>
      <c r="B993" s="60" t="s">
        <v>760</v>
      </c>
      <c r="C993" s="83" t="str">
        <f t="shared" si="31"/>
        <v>21375500 Información y Comunicación</v>
      </c>
      <c r="D993" s="60" t="s">
        <v>18</v>
      </c>
      <c r="E993" s="60" t="s">
        <v>416</v>
      </c>
      <c r="F993" s="60" t="s">
        <v>214</v>
      </c>
      <c r="G993" s="59">
        <v>4878972</v>
      </c>
      <c r="H993" s="59">
        <v>4809291</v>
      </c>
      <c r="I993" s="59">
        <v>4809291</v>
      </c>
      <c r="J993" s="59">
        <v>0</v>
      </c>
      <c r="K993" s="59">
        <v>919976.46</v>
      </c>
      <c r="L993" s="59">
        <v>0</v>
      </c>
      <c r="M993" s="59">
        <v>3823064.54</v>
      </c>
      <c r="N993" s="59">
        <v>3823064.54</v>
      </c>
      <c r="O993" s="59">
        <v>66250</v>
      </c>
      <c r="P993" s="84">
        <f t="shared" si="32"/>
        <v>0.79493308681050912</v>
      </c>
    </row>
    <row r="994" spans="1:16" ht="14.4" x14ac:dyDescent="0.2">
      <c r="A994" s="60" t="s">
        <v>409</v>
      </c>
      <c r="B994" s="60" t="s">
        <v>760</v>
      </c>
      <c r="C994" s="83" t="str">
        <f t="shared" si="31"/>
        <v>21375500 Información y Comunicación</v>
      </c>
      <c r="D994" s="60" t="s">
        <v>18</v>
      </c>
      <c r="E994" s="60" t="s">
        <v>217</v>
      </c>
      <c r="F994" s="60" t="s">
        <v>218</v>
      </c>
      <c r="G994" s="59">
        <v>100000000</v>
      </c>
      <c r="H994" s="59">
        <v>100000000</v>
      </c>
      <c r="I994" s="59">
        <v>100000000</v>
      </c>
      <c r="J994" s="59">
        <v>0</v>
      </c>
      <c r="K994" s="59">
        <v>0</v>
      </c>
      <c r="L994" s="59">
        <v>0</v>
      </c>
      <c r="M994" s="59">
        <v>0</v>
      </c>
      <c r="N994" s="59">
        <v>0</v>
      </c>
      <c r="O994" s="59">
        <v>100000000</v>
      </c>
      <c r="P994" s="84">
        <f t="shared" si="32"/>
        <v>0</v>
      </c>
    </row>
    <row r="995" spans="1:16" ht="14.4" x14ac:dyDescent="0.2">
      <c r="A995" s="60" t="s">
        <v>409</v>
      </c>
      <c r="B995" s="60" t="s">
        <v>760</v>
      </c>
      <c r="C995" s="83" t="str">
        <f t="shared" si="31"/>
        <v>21375500 Información y Comunicación</v>
      </c>
      <c r="D995" s="60" t="s">
        <v>18</v>
      </c>
      <c r="E995" s="60" t="s">
        <v>221</v>
      </c>
      <c r="F995" s="60" t="s">
        <v>222</v>
      </c>
      <c r="G995" s="59">
        <v>100000000</v>
      </c>
      <c r="H995" s="59">
        <v>100000000</v>
      </c>
      <c r="I995" s="59">
        <v>100000000</v>
      </c>
      <c r="J995" s="59">
        <v>0</v>
      </c>
      <c r="K995" s="59">
        <v>0</v>
      </c>
      <c r="L995" s="59">
        <v>0</v>
      </c>
      <c r="M995" s="59">
        <v>0</v>
      </c>
      <c r="N995" s="59">
        <v>0</v>
      </c>
      <c r="O995" s="59">
        <v>100000000</v>
      </c>
      <c r="P995" s="84">
        <f t="shared" si="32"/>
        <v>0</v>
      </c>
    </row>
    <row r="996" spans="1:16" ht="14.4" x14ac:dyDescent="0.2">
      <c r="A996" s="60" t="s">
        <v>409</v>
      </c>
      <c r="B996" s="60" t="s">
        <v>760</v>
      </c>
      <c r="C996" s="83" t="str">
        <f t="shared" si="31"/>
        <v>21375500 Información y Comunicación</v>
      </c>
      <c r="D996" s="60" t="s">
        <v>18</v>
      </c>
      <c r="E996" s="60" t="s">
        <v>223</v>
      </c>
      <c r="F996" s="60" t="s">
        <v>224</v>
      </c>
      <c r="G996" s="59">
        <v>62800000</v>
      </c>
      <c r="H996" s="59">
        <v>74900000</v>
      </c>
      <c r="I996" s="59">
        <v>74900000</v>
      </c>
      <c r="J996" s="59">
        <v>0</v>
      </c>
      <c r="K996" s="59">
        <v>8923647.1600000001</v>
      </c>
      <c r="L996" s="59">
        <v>0</v>
      </c>
      <c r="M996" s="59">
        <v>59923595.329999998</v>
      </c>
      <c r="N996" s="59">
        <v>59923595.329999998</v>
      </c>
      <c r="O996" s="59">
        <v>6052757.5099999998</v>
      </c>
      <c r="P996" s="84">
        <f t="shared" si="32"/>
        <v>0.8000480017356475</v>
      </c>
    </row>
    <row r="997" spans="1:16" ht="14.4" x14ac:dyDescent="0.2">
      <c r="A997" s="60" t="s">
        <v>409</v>
      </c>
      <c r="B997" s="60" t="s">
        <v>760</v>
      </c>
      <c r="C997" s="83" t="str">
        <f t="shared" si="31"/>
        <v>21375500 Información y Comunicación</v>
      </c>
      <c r="D997" s="60" t="s">
        <v>18</v>
      </c>
      <c r="E997" s="60" t="s">
        <v>225</v>
      </c>
      <c r="F997" s="60" t="s">
        <v>226</v>
      </c>
      <c r="G997" s="59">
        <v>47800000</v>
      </c>
      <c r="H997" s="59">
        <v>57900000</v>
      </c>
      <c r="I997" s="59">
        <v>57900000</v>
      </c>
      <c r="J997" s="59">
        <v>0</v>
      </c>
      <c r="K997" s="59">
        <v>8923647.1600000001</v>
      </c>
      <c r="L997" s="59">
        <v>0</v>
      </c>
      <c r="M997" s="59">
        <v>48975498.329999998</v>
      </c>
      <c r="N997" s="59">
        <v>48975498.329999998</v>
      </c>
      <c r="O997" s="59">
        <v>854.51</v>
      </c>
      <c r="P997" s="84">
        <f t="shared" si="32"/>
        <v>0.84586352901554396</v>
      </c>
    </row>
    <row r="998" spans="1:16" ht="14.4" x14ac:dyDescent="0.2">
      <c r="A998" s="60" t="s">
        <v>409</v>
      </c>
      <c r="B998" s="60" t="s">
        <v>760</v>
      </c>
      <c r="C998" s="83" t="str">
        <f t="shared" si="31"/>
        <v>21375500 Información y Comunicación</v>
      </c>
      <c r="D998" s="60" t="s">
        <v>18</v>
      </c>
      <c r="E998" s="60" t="s">
        <v>227</v>
      </c>
      <c r="F998" s="60" t="s">
        <v>228</v>
      </c>
      <c r="G998" s="59">
        <v>15000000</v>
      </c>
      <c r="H998" s="59">
        <v>17000000</v>
      </c>
      <c r="I998" s="59">
        <v>17000000</v>
      </c>
      <c r="J998" s="59">
        <v>0</v>
      </c>
      <c r="K998" s="59">
        <v>0</v>
      </c>
      <c r="L998" s="59">
        <v>0</v>
      </c>
      <c r="M998" s="59">
        <v>10948097</v>
      </c>
      <c r="N998" s="59">
        <v>10948097</v>
      </c>
      <c r="O998" s="59">
        <v>6051903</v>
      </c>
      <c r="P998" s="84">
        <f t="shared" si="32"/>
        <v>0.64400570588235295</v>
      </c>
    </row>
    <row r="999" spans="1:16" ht="14.4" x14ac:dyDescent="0.2">
      <c r="A999" s="60" t="s">
        <v>409</v>
      </c>
      <c r="B999" s="60" t="s">
        <v>760</v>
      </c>
      <c r="C999" s="83" t="str">
        <f t="shared" si="31"/>
        <v>21375500 Información y Comunicación</v>
      </c>
      <c r="D999" s="60" t="s">
        <v>18</v>
      </c>
      <c r="E999" s="60" t="s">
        <v>237</v>
      </c>
      <c r="F999" s="60" t="s">
        <v>238</v>
      </c>
      <c r="G999" s="59">
        <v>0</v>
      </c>
      <c r="H999" s="59">
        <v>2200000</v>
      </c>
      <c r="I999" s="59">
        <v>2200000</v>
      </c>
      <c r="J999" s="59">
        <v>0</v>
      </c>
      <c r="K999" s="59">
        <v>0</v>
      </c>
      <c r="L999" s="59">
        <v>0</v>
      </c>
      <c r="M999" s="59">
        <v>0</v>
      </c>
      <c r="N999" s="59">
        <v>0</v>
      </c>
      <c r="O999" s="59">
        <v>2200000</v>
      </c>
      <c r="P999" s="84">
        <f t="shared" si="32"/>
        <v>0</v>
      </c>
    </row>
    <row r="1000" spans="1:16" ht="14.4" x14ac:dyDescent="0.2">
      <c r="A1000" s="60" t="s">
        <v>409</v>
      </c>
      <c r="B1000" s="60" t="s">
        <v>760</v>
      </c>
      <c r="C1000" s="83" t="str">
        <f t="shared" si="31"/>
        <v>21375500 Información y Comunicación</v>
      </c>
      <c r="D1000" s="60" t="s">
        <v>18</v>
      </c>
      <c r="E1000" s="60" t="s">
        <v>239</v>
      </c>
      <c r="F1000" s="60" t="s">
        <v>240</v>
      </c>
      <c r="G1000" s="59">
        <v>0</v>
      </c>
      <c r="H1000" s="59">
        <v>2200000</v>
      </c>
      <c r="I1000" s="59">
        <v>2200000</v>
      </c>
      <c r="J1000" s="59">
        <v>0</v>
      </c>
      <c r="K1000" s="59">
        <v>0</v>
      </c>
      <c r="L1000" s="59">
        <v>0</v>
      </c>
      <c r="M1000" s="59">
        <v>0</v>
      </c>
      <c r="N1000" s="59">
        <v>0</v>
      </c>
      <c r="O1000" s="59">
        <v>2200000</v>
      </c>
      <c r="P1000" s="84">
        <f t="shared" si="32"/>
        <v>0</v>
      </c>
    </row>
    <row r="1001" spans="1:16" ht="14.4" x14ac:dyDescent="0.2">
      <c r="A1001" s="60" t="s">
        <v>409</v>
      </c>
      <c r="B1001" s="60" t="s">
        <v>760</v>
      </c>
      <c r="C1001" s="83" t="str">
        <f t="shared" si="31"/>
        <v>21375500 Información y Comunicación</v>
      </c>
      <c r="D1001" s="60" t="s">
        <v>18</v>
      </c>
      <c r="E1001" s="60" t="s">
        <v>241</v>
      </c>
      <c r="F1001" s="60" t="s">
        <v>242</v>
      </c>
      <c r="G1001" s="59">
        <v>19928006</v>
      </c>
      <c r="H1001" s="59">
        <v>19928006</v>
      </c>
      <c r="I1001" s="59">
        <v>19928006</v>
      </c>
      <c r="J1001" s="59">
        <v>0</v>
      </c>
      <c r="K1001" s="59">
        <v>1021599</v>
      </c>
      <c r="L1001" s="59">
        <v>0</v>
      </c>
      <c r="M1001" s="59">
        <v>16959997.699999999</v>
      </c>
      <c r="N1001" s="59">
        <v>16959997.699999999</v>
      </c>
      <c r="O1001" s="59">
        <v>1946409.3</v>
      </c>
      <c r="P1001" s="84">
        <f t="shared" si="32"/>
        <v>0.85106345813023132</v>
      </c>
    </row>
    <row r="1002" spans="1:16" ht="14.4" x14ac:dyDescent="0.2">
      <c r="A1002" s="60" t="s">
        <v>409</v>
      </c>
      <c r="B1002" s="60" t="s">
        <v>760</v>
      </c>
      <c r="C1002" s="83" t="str">
        <f t="shared" si="31"/>
        <v>21375500 Información y Comunicación</v>
      </c>
      <c r="D1002" s="60" t="s">
        <v>18</v>
      </c>
      <c r="E1002" s="60" t="s">
        <v>417</v>
      </c>
      <c r="F1002" s="60" t="s">
        <v>418</v>
      </c>
      <c r="G1002" s="59">
        <v>2284590</v>
      </c>
      <c r="H1002" s="59">
        <v>2284590</v>
      </c>
      <c r="I1002" s="59">
        <v>2284590</v>
      </c>
      <c r="J1002" s="59">
        <v>0</v>
      </c>
      <c r="K1002" s="59">
        <v>0</v>
      </c>
      <c r="L1002" s="59">
        <v>0</v>
      </c>
      <c r="M1002" s="59">
        <v>1783344.3</v>
      </c>
      <c r="N1002" s="59">
        <v>1783344.3</v>
      </c>
      <c r="O1002" s="59">
        <v>501245.7</v>
      </c>
      <c r="P1002" s="84">
        <f t="shared" si="32"/>
        <v>0.78059708744238576</v>
      </c>
    </row>
    <row r="1003" spans="1:16" ht="14.4" x14ac:dyDescent="0.2">
      <c r="A1003" s="60" t="s">
        <v>409</v>
      </c>
      <c r="B1003" s="60" t="s">
        <v>760</v>
      </c>
      <c r="C1003" s="83" t="str">
        <f t="shared" si="31"/>
        <v>21375500 Información y Comunicación</v>
      </c>
      <c r="D1003" s="60" t="s">
        <v>18</v>
      </c>
      <c r="E1003" s="60" t="s">
        <v>419</v>
      </c>
      <c r="F1003" s="60" t="s">
        <v>420</v>
      </c>
      <c r="G1003" s="59">
        <v>4695600</v>
      </c>
      <c r="H1003" s="59">
        <v>4695600</v>
      </c>
      <c r="I1003" s="59">
        <v>4695600</v>
      </c>
      <c r="J1003" s="59">
        <v>0</v>
      </c>
      <c r="K1003" s="59">
        <v>0</v>
      </c>
      <c r="L1003" s="59">
        <v>0</v>
      </c>
      <c r="M1003" s="59">
        <v>3922308</v>
      </c>
      <c r="N1003" s="59">
        <v>3922308</v>
      </c>
      <c r="O1003" s="59">
        <v>773292</v>
      </c>
      <c r="P1003" s="84">
        <f t="shared" si="32"/>
        <v>0.83531561461794024</v>
      </c>
    </row>
    <row r="1004" spans="1:16" ht="14.4" x14ac:dyDescent="0.2">
      <c r="A1004" s="60" t="s">
        <v>409</v>
      </c>
      <c r="B1004" s="60" t="s">
        <v>760</v>
      </c>
      <c r="C1004" s="83" t="str">
        <f t="shared" si="31"/>
        <v>21375500 Información y Comunicación</v>
      </c>
      <c r="D1004" s="60" t="s">
        <v>18</v>
      </c>
      <c r="E1004" s="60" t="s">
        <v>421</v>
      </c>
      <c r="F1004" s="60" t="s">
        <v>422</v>
      </c>
      <c r="G1004" s="59">
        <v>9030000</v>
      </c>
      <c r="H1004" s="59">
        <v>9030000</v>
      </c>
      <c r="I1004" s="59">
        <v>9030000</v>
      </c>
      <c r="J1004" s="59">
        <v>0</v>
      </c>
      <c r="K1004" s="59">
        <v>781361</v>
      </c>
      <c r="L1004" s="59">
        <v>0</v>
      </c>
      <c r="M1004" s="59">
        <v>7825650</v>
      </c>
      <c r="N1004" s="59">
        <v>7825650</v>
      </c>
      <c r="O1004" s="59">
        <v>422989</v>
      </c>
      <c r="P1004" s="84">
        <f t="shared" si="32"/>
        <v>0.86662790697674419</v>
      </c>
    </row>
    <row r="1005" spans="1:16" ht="14.4" x14ac:dyDescent="0.2">
      <c r="A1005" s="60" t="s">
        <v>409</v>
      </c>
      <c r="B1005" s="60" t="s">
        <v>760</v>
      </c>
      <c r="C1005" s="83" t="str">
        <f t="shared" si="31"/>
        <v>21375500 Información y Comunicación</v>
      </c>
      <c r="D1005" s="60" t="s">
        <v>18</v>
      </c>
      <c r="E1005" s="60" t="s">
        <v>423</v>
      </c>
      <c r="F1005" s="60" t="s">
        <v>424</v>
      </c>
      <c r="G1005" s="59">
        <v>3010000</v>
      </c>
      <c r="H1005" s="59">
        <v>3010000</v>
      </c>
      <c r="I1005" s="59">
        <v>3010000</v>
      </c>
      <c r="J1005" s="59">
        <v>0</v>
      </c>
      <c r="K1005" s="59">
        <v>240238</v>
      </c>
      <c r="L1005" s="59">
        <v>0</v>
      </c>
      <c r="M1005" s="59">
        <v>2655250</v>
      </c>
      <c r="N1005" s="59">
        <v>2655250</v>
      </c>
      <c r="O1005" s="59">
        <v>114512</v>
      </c>
      <c r="P1005" s="84">
        <f t="shared" si="32"/>
        <v>0.88214285714285712</v>
      </c>
    </row>
    <row r="1006" spans="1:16" ht="14.4" x14ac:dyDescent="0.2">
      <c r="A1006" s="60" t="s">
        <v>409</v>
      </c>
      <c r="B1006" s="60" t="s">
        <v>760</v>
      </c>
      <c r="C1006" s="83" t="str">
        <f t="shared" si="31"/>
        <v>21375500 Información y Comunicación</v>
      </c>
      <c r="D1006" s="60" t="s">
        <v>18</v>
      </c>
      <c r="E1006" s="60" t="s">
        <v>425</v>
      </c>
      <c r="F1006" s="60" t="s">
        <v>426</v>
      </c>
      <c r="G1006" s="59">
        <v>336518</v>
      </c>
      <c r="H1006" s="59">
        <v>336518</v>
      </c>
      <c r="I1006" s="59">
        <v>336518</v>
      </c>
      <c r="J1006" s="59">
        <v>0</v>
      </c>
      <c r="K1006" s="59">
        <v>0</v>
      </c>
      <c r="L1006" s="59">
        <v>0</v>
      </c>
      <c r="M1006" s="59">
        <v>282261.81</v>
      </c>
      <c r="N1006" s="59">
        <v>282261.81</v>
      </c>
      <c r="O1006" s="59">
        <v>54256.19</v>
      </c>
      <c r="P1006" s="84">
        <f t="shared" si="32"/>
        <v>0.83877180418283714</v>
      </c>
    </row>
    <row r="1007" spans="1:16" ht="14.4" x14ac:dyDescent="0.2">
      <c r="A1007" s="60" t="s">
        <v>409</v>
      </c>
      <c r="B1007" s="60" t="s">
        <v>760</v>
      </c>
      <c r="C1007" s="83" t="str">
        <f t="shared" si="31"/>
        <v>21375500 Información y Comunicación</v>
      </c>
      <c r="D1007" s="60" t="s">
        <v>18</v>
      </c>
      <c r="E1007" s="60" t="s">
        <v>427</v>
      </c>
      <c r="F1007" s="60" t="s">
        <v>428</v>
      </c>
      <c r="G1007" s="59">
        <v>571298</v>
      </c>
      <c r="H1007" s="59">
        <v>571298</v>
      </c>
      <c r="I1007" s="59">
        <v>571298</v>
      </c>
      <c r="J1007" s="59">
        <v>0</v>
      </c>
      <c r="K1007" s="59">
        <v>0</v>
      </c>
      <c r="L1007" s="59">
        <v>0</v>
      </c>
      <c r="M1007" s="59">
        <v>491183.59</v>
      </c>
      <c r="N1007" s="59">
        <v>491183.59</v>
      </c>
      <c r="O1007" s="59">
        <v>80114.41</v>
      </c>
      <c r="P1007" s="84">
        <f t="shared" si="32"/>
        <v>0.85976773942845941</v>
      </c>
    </row>
    <row r="1008" spans="1:16" ht="14.4" x14ac:dyDescent="0.2">
      <c r="A1008" s="60" t="s">
        <v>409</v>
      </c>
      <c r="B1008" s="60" t="s">
        <v>760</v>
      </c>
      <c r="C1008" s="83" t="str">
        <f t="shared" si="31"/>
        <v>21375500 Información y Comunicación</v>
      </c>
      <c r="D1008" s="60" t="s">
        <v>251</v>
      </c>
      <c r="E1008" s="60" t="s">
        <v>252</v>
      </c>
      <c r="F1008" s="60" t="s">
        <v>253</v>
      </c>
      <c r="G1008" s="59">
        <v>226399274</v>
      </c>
      <c r="H1008" s="59">
        <v>222399274</v>
      </c>
      <c r="I1008" s="59">
        <v>222399274</v>
      </c>
      <c r="J1008" s="59">
        <v>2406807.2999999998</v>
      </c>
      <c r="K1008" s="59">
        <v>38517793.119999997</v>
      </c>
      <c r="L1008" s="59">
        <v>1506666.29</v>
      </c>
      <c r="M1008" s="59">
        <v>177381700.75999999</v>
      </c>
      <c r="N1008" s="59">
        <v>82425273.680000007</v>
      </c>
      <c r="O1008" s="59">
        <v>2586306.5299999998</v>
      </c>
      <c r="P1008" s="85">
        <f t="shared" si="32"/>
        <v>0.79758219336633263</v>
      </c>
    </row>
    <row r="1009" spans="1:16" ht="14.4" x14ac:dyDescent="0.2">
      <c r="A1009" s="60" t="s">
        <v>409</v>
      </c>
      <c r="B1009" s="60" t="s">
        <v>760</v>
      </c>
      <c r="C1009" s="83" t="str">
        <f t="shared" si="31"/>
        <v>21375500 Información y Comunicación</v>
      </c>
      <c r="D1009" s="60" t="s">
        <v>251</v>
      </c>
      <c r="E1009" s="60" t="s">
        <v>254</v>
      </c>
      <c r="F1009" s="60" t="s">
        <v>255</v>
      </c>
      <c r="G1009" s="59">
        <v>55400000</v>
      </c>
      <c r="H1009" s="59">
        <v>63863000</v>
      </c>
      <c r="I1009" s="59">
        <v>63863000</v>
      </c>
      <c r="J1009" s="59">
        <v>2406807.2999999998</v>
      </c>
      <c r="K1009" s="59">
        <v>4989255.37</v>
      </c>
      <c r="L1009" s="59">
        <v>0</v>
      </c>
      <c r="M1009" s="59">
        <v>55046358.57</v>
      </c>
      <c r="N1009" s="59">
        <v>53063355.969999999</v>
      </c>
      <c r="O1009" s="59">
        <v>1420578.76</v>
      </c>
      <c r="P1009" s="84">
        <f t="shared" si="32"/>
        <v>0.86194445249988261</v>
      </c>
    </row>
    <row r="1010" spans="1:16" ht="14.4" x14ac:dyDescent="0.2">
      <c r="A1010" s="60" t="s">
        <v>409</v>
      </c>
      <c r="B1010" s="60" t="s">
        <v>760</v>
      </c>
      <c r="C1010" s="83" t="str">
        <f t="shared" si="31"/>
        <v>21375500 Información y Comunicación</v>
      </c>
      <c r="D1010" s="60" t="s">
        <v>251</v>
      </c>
      <c r="E1010" s="60" t="s">
        <v>258</v>
      </c>
      <c r="F1010" s="60" t="s">
        <v>259</v>
      </c>
      <c r="G1010" s="59">
        <v>8400000</v>
      </c>
      <c r="H1010" s="59">
        <v>2484000</v>
      </c>
      <c r="I1010" s="59">
        <v>2484000</v>
      </c>
      <c r="J1010" s="59">
        <v>0</v>
      </c>
      <c r="K1010" s="59">
        <v>157953.97</v>
      </c>
      <c r="L1010" s="59">
        <v>0</v>
      </c>
      <c r="M1010" s="59">
        <v>2249763.7200000002</v>
      </c>
      <c r="N1010" s="59">
        <v>2249763.7200000002</v>
      </c>
      <c r="O1010" s="59">
        <v>76282.31</v>
      </c>
      <c r="P1010" s="84">
        <f t="shared" si="32"/>
        <v>0.90570198067632857</v>
      </c>
    </row>
    <row r="1011" spans="1:16" ht="14.4" x14ac:dyDescent="0.2">
      <c r="A1011" s="60" t="s">
        <v>409</v>
      </c>
      <c r="B1011" s="60" t="s">
        <v>760</v>
      </c>
      <c r="C1011" s="83" t="str">
        <f t="shared" si="31"/>
        <v>21375500 Información y Comunicación</v>
      </c>
      <c r="D1011" s="60" t="s">
        <v>251</v>
      </c>
      <c r="E1011" s="60" t="s">
        <v>260</v>
      </c>
      <c r="F1011" s="60" t="s">
        <v>261</v>
      </c>
      <c r="G1011" s="59">
        <v>10000000</v>
      </c>
      <c r="H1011" s="59">
        <v>6000000</v>
      </c>
      <c r="I1011" s="59">
        <v>6000000</v>
      </c>
      <c r="J1011" s="59">
        <v>0</v>
      </c>
      <c r="K1011" s="59">
        <v>602039.91</v>
      </c>
      <c r="L1011" s="59">
        <v>0</v>
      </c>
      <c r="M1011" s="59">
        <v>5366541.3099999996</v>
      </c>
      <c r="N1011" s="59">
        <v>3383538.71</v>
      </c>
      <c r="O1011" s="59">
        <v>31418.78</v>
      </c>
      <c r="P1011" s="84">
        <f t="shared" si="32"/>
        <v>0.89442355166666665</v>
      </c>
    </row>
    <row r="1012" spans="1:16" ht="14.4" x14ac:dyDescent="0.2">
      <c r="A1012" s="60" t="s">
        <v>409</v>
      </c>
      <c r="B1012" s="60" t="s">
        <v>760</v>
      </c>
      <c r="C1012" s="83" t="str">
        <f t="shared" si="31"/>
        <v>21375500 Información y Comunicación</v>
      </c>
      <c r="D1012" s="60" t="s">
        <v>251</v>
      </c>
      <c r="E1012" s="60" t="s">
        <v>262</v>
      </c>
      <c r="F1012" s="60" t="s">
        <v>263</v>
      </c>
      <c r="G1012" s="59">
        <v>30000000</v>
      </c>
      <c r="H1012" s="59">
        <v>48916000</v>
      </c>
      <c r="I1012" s="59">
        <v>48916000</v>
      </c>
      <c r="J1012" s="59">
        <v>2406807.2999999998</v>
      </c>
      <c r="K1012" s="59">
        <v>4229261.49</v>
      </c>
      <c r="L1012" s="59">
        <v>0</v>
      </c>
      <c r="M1012" s="59">
        <v>41007633.539999999</v>
      </c>
      <c r="N1012" s="59">
        <v>41007633.539999999</v>
      </c>
      <c r="O1012" s="59">
        <v>1272297.67</v>
      </c>
      <c r="P1012" s="84">
        <f t="shared" si="32"/>
        <v>0.83832761345980866</v>
      </c>
    </row>
    <row r="1013" spans="1:16" ht="14.4" x14ac:dyDescent="0.2">
      <c r="A1013" s="60" t="s">
        <v>409</v>
      </c>
      <c r="B1013" s="60" t="s">
        <v>760</v>
      </c>
      <c r="C1013" s="83" t="str">
        <f t="shared" si="31"/>
        <v>21375500 Información y Comunicación</v>
      </c>
      <c r="D1013" s="60" t="s">
        <v>251</v>
      </c>
      <c r="E1013" s="60" t="s">
        <v>353</v>
      </c>
      <c r="F1013" s="60" t="s">
        <v>354</v>
      </c>
      <c r="G1013" s="59">
        <v>1000000</v>
      </c>
      <c r="H1013" s="59">
        <v>1000000</v>
      </c>
      <c r="I1013" s="59">
        <v>1000000</v>
      </c>
      <c r="J1013" s="59">
        <v>0</v>
      </c>
      <c r="K1013" s="59">
        <v>0</v>
      </c>
      <c r="L1013" s="59">
        <v>0</v>
      </c>
      <c r="M1013" s="59">
        <v>960000</v>
      </c>
      <c r="N1013" s="59">
        <v>960000</v>
      </c>
      <c r="O1013" s="59">
        <v>40000</v>
      </c>
      <c r="P1013" s="84">
        <f t="shared" si="32"/>
        <v>0.96</v>
      </c>
    </row>
    <row r="1014" spans="1:16" ht="14.4" x14ac:dyDescent="0.2">
      <c r="A1014" s="60" t="s">
        <v>409</v>
      </c>
      <c r="B1014" s="60" t="s">
        <v>760</v>
      </c>
      <c r="C1014" s="83" t="str">
        <f t="shared" si="31"/>
        <v>21375500 Información y Comunicación</v>
      </c>
      <c r="D1014" s="60" t="s">
        <v>251</v>
      </c>
      <c r="E1014" s="60" t="s">
        <v>264</v>
      </c>
      <c r="F1014" s="60" t="s">
        <v>265</v>
      </c>
      <c r="G1014" s="59">
        <v>6000000</v>
      </c>
      <c r="H1014" s="59">
        <v>5463000</v>
      </c>
      <c r="I1014" s="59">
        <v>5463000</v>
      </c>
      <c r="J1014" s="59">
        <v>0</v>
      </c>
      <c r="K1014" s="59">
        <v>0</v>
      </c>
      <c r="L1014" s="59">
        <v>0</v>
      </c>
      <c r="M1014" s="59">
        <v>5462420</v>
      </c>
      <c r="N1014" s="59">
        <v>5462420</v>
      </c>
      <c r="O1014" s="59">
        <v>580</v>
      </c>
      <c r="P1014" s="84">
        <f t="shared" si="32"/>
        <v>0.99989383122826281</v>
      </c>
    </row>
    <row r="1015" spans="1:16" ht="14.4" x14ac:dyDescent="0.2">
      <c r="A1015" s="60" t="s">
        <v>409</v>
      </c>
      <c r="B1015" s="60" t="s">
        <v>760</v>
      </c>
      <c r="C1015" s="83" t="str">
        <f t="shared" si="31"/>
        <v>21375500 Información y Comunicación</v>
      </c>
      <c r="D1015" s="60" t="s">
        <v>251</v>
      </c>
      <c r="E1015" s="60" t="s">
        <v>266</v>
      </c>
      <c r="F1015" s="60" t="s">
        <v>267</v>
      </c>
      <c r="G1015" s="59">
        <v>129999274</v>
      </c>
      <c r="H1015" s="59">
        <v>123542274</v>
      </c>
      <c r="I1015" s="59">
        <v>123542274</v>
      </c>
      <c r="J1015" s="59">
        <v>0</v>
      </c>
      <c r="K1015" s="59">
        <v>32628293.48</v>
      </c>
      <c r="L1015" s="59">
        <v>0</v>
      </c>
      <c r="M1015" s="59">
        <v>90913734.140000001</v>
      </c>
      <c r="N1015" s="59">
        <v>2535943.9500000002</v>
      </c>
      <c r="O1015" s="59">
        <v>246.38</v>
      </c>
      <c r="P1015" s="84">
        <f t="shared" si="32"/>
        <v>0.73589170084403654</v>
      </c>
    </row>
    <row r="1016" spans="1:16" ht="14.4" x14ac:dyDescent="0.2">
      <c r="A1016" s="60" t="s">
        <v>409</v>
      </c>
      <c r="B1016" s="60" t="s">
        <v>760</v>
      </c>
      <c r="C1016" s="83" t="str">
        <f t="shared" si="31"/>
        <v>21375500 Información y Comunicación</v>
      </c>
      <c r="D1016" s="60" t="s">
        <v>251</v>
      </c>
      <c r="E1016" s="60" t="s">
        <v>268</v>
      </c>
      <c r="F1016" s="60" t="s">
        <v>269</v>
      </c>
      <c r="G1016" s="59">
        <v>129999274</v>
      </c>
      <c r="H1016" s="59">
        <v>123542274</v>
      </c>
      <c r="I1016" s="59">
        <v>123542274</v>
      </c>
      <c r="J1016" s="59">
        <v>0</v>
      </c>
      <c r="K1016" s="59">
        <v>32628293.48</v>
      </c>
      <c r="L1016" s="59">
        <v>0</v>
      </c>
      <c r="M1016" s="59">
        <v>90913734.140000001</v>
      </c>
      <c r="N1016" s="59">
        <v>2535943.9500000002</v>
      </c>
      <c r="O1016" s="59">
        <v>246.38</v>
      </c>
      <c r="P1016" s="84">
        <f t="shared" si="32"/>
        <v>0.73589170084403654</v>
      </c>
    </row>
    <row r="1017" spans="1:16" ht="14.4" x14ac:dyDescent="0.2">
      <c r="A1017" s="60" t="s">
        <v>409</v>
      </c>
      <c r="B1017" s="60" t="s">
        <v>760</v>
      </c>
      <c r="C1017" s="83" t="str">
        <f t="shared" si="31"/>
        <v>21375500 Información y Comunicación</v>
      </c>
      <c r="D1017" s="60" t="s">
        <v>251</v>
      </c>
      <c r="E1017" s="60" t="s">
        <v>272</v>
      </c>
      <c r="F1017" s="60" t="s">
        <v>273</v>
      </c>
      <c r="G1017" s="59">
        <v>41000000</v>
      </c>
      <c r="H1017" s="59">
        <v>34994000</v>
      </c>
      <c r="I1017" s="59">
        <v>34994000</v>
      </c>
      <c r="J1017" s="59">
        <v>0</v>
      </c>
      <c r="K1017" s="59">
        <v>900244.27</v>
      </c>
      <c r="L1017" s="59">
        <v>1506666.29</v>
      </c>
      <c r="M1017" s="59">
        <v>31421608.050000001</v>
      </c>
      <c r="N1017" s="59">
        <v>26825973.760000002</v>
      </c>
      <c r="O1017" s="59">
        <v>1165481.3899999999</v>
      </c>
      <c r="P1017" s="84">
        <f t="shared" si="32"/>
        <v>0.89791415814139564</v>
      </c>
    </row>
    <row r="1018" spans="1:16" ht="14.4" x14ac:dyDescent="0.2">
      <c r="A1018" s="60" t="s">
        <v>409</v>
      </c>
      <c r="B1018" s="60" t="s">
        <v>760</v>
      </c>
      <c r="C1018" s="83" t="str">
        <f t="shared" si="31"/>
        <v>21375500 Información y Comunicación</v>
      </c>
      <c r="D1018" s="60" t="s">
        <v>251</v>
      </c>
      <c r="E1018" s="60" t="s">
        <v>274</v>
      </c>
      <c r="F1018" s="60" t="s">
        <v>275</v>
      </c>
      <c r="G1018" s="59">
        <v>41000000</v>
      </c>
      <c r="H1018" s="59">
        <v>34994000</v>
      </c>
      <c r="I1018" s="59">
        <v>34994000</v>
      </c>
      <c r="J1018" s="59">
        <v>0</v>
      </c>
      <c r="K1018" s="59">
        <v>900244.27</v>
      </c>
      <c r="L1018" s="59">
        <v>1506666.29</v>
      </c>
      <c r="M1018" s="59">
        <v>31421608.050000001</v>
      </c>
      <c r="N1018" s="59">
        <v>26825973.760000002</v>
      </c>
      <c r="O1018" s="59">
        <v>1165481.3899999999</v>
      </c>
      <c r="P1018" s="82">
        <f t="shared" si="32"/>
        <v>0.89791415814139564</v>
      </c>
    </row>
    <row r="1019" spans="1:16" ht="14.4" x14ac:dyDescent="0.2">
      <c r="A1019" s="74" t="s">
        <v>429</v>
      </c>
      <c r="B1019" s="74" t="s">
        <v>764</v>
      </c>
      <c r="C1019" s="83" t="str">
        <f t="shared" si="31"/>
        <v>21375800 DIRECCIÓN DE BANDAS</v>
      </c>
      <c r="D1019" s="74" t="s">
        <v>18</v>
      </c>
      <c r="E1019" s="74" t="s">
        <v>19</v>
      </c>
      <c r="F1019" s="74" t="s">
        <v>19</v>
      </c>
      <c r="G1019" s="75">
        <v>3722650826</v>
      </c>
      <c r="H1019" s="75">
        <v>3625774486</v>
      </c>
      <c r="I1019" s="59">
        <v>3625174486</v>
      </c>
      <c r="J1019" s="59">
        <v>14181269.98</v>
      </c>
      <c r="K1019" s="59">
        <v>249884439.72</v>
      </c>
      <c r="L1019" s="59">
        <v>17529721.190000001</v>
      </c>
      <c r="M1019" s="75">
        <v>2806153099.9699998</v>
      </c>
      <c r="N1019" s="75">
        <v>2784612301.6500001</v>
      </c>
      <c r="O1019" s="75">
        <v>538025955.13999999</v>
      </c>
      <c r="P1019" s="82">
        <f t="shared" si="32"/>
        <v>0.77394584544770828</v>
      </c>
    </row>
    <row r="1020" spans="1:16" ht="14.4" x14ac:dyDescent="0.2">
      <c r="A1020" s="60" t="s">
        <v>429</v>
      </c>
      <c r="B1020" s="60" t="s">
        <v>761</v>
      </c>
      <c r="C1020" s="83" t="str">
        <f t="shared" si="31"/>
        <v>21375800 Desarrollo Artístico y Extensión Musical</v>
      </c>
      <c r="D1020" s="60" t="s">
        <v>18</v>
      </c>
      <c r="E1020" s="60" t="s">
        <v>21</v>
      </c>
      <c r="F1020" s="60" t="s">
        <v>22</v>
      </c>
      <c r="G1020" s="59">
        <v>3017724885</v>
      </c>
      <c r="H1020" s="59">
        <v>2914695414</v>
      </c>
      <c r="I1020" s="59">
        <v>2914095414</v>
      </c>
      <c r="J1020" s="59">
        <v>0</v>
      </c>
      <c r="K1020" s="59">
        <v>102061843.45999999</v>
      </c>
      <c r="L1020" s="59">
        <v>0</v>
      </c>
      <c r="M1020" s="59">
        <v>2358718665.6999998</v>
      </c>
      <c r="N1020" s="59">
        <v>2358718665.6999998</v>
      </c>
      <c r="O1020" s="59">
        <v>453914904.83999997</v>
      </c>
      <c r="P1020" s="84">
        <f t="shared" si="32"/>
        <v>0.80925048098353369</v>
      </c>
    </row>
    <row r="1021" spans="1:16" ht="14.4" x14ac:dyDescent="0.2">
      <c r="A1021" s="60" t="s">
        <v>429</v>
      </c>
      <c r="B1021" s="60" t="s">
        <v>761</v>
      </c>
      <c r="C1021" s="83" t="str">
        <f t="shared" si="31"/>
        <v>21375800 Desarrollo Artístico y Extensión Musical</v>
      </c>
      <c r="D1021" s="60" t="s">
        <v>18</v>
      </c>
      <c r="E1021" s="60" t="s">
        <v>23</v>
      </c>
      <c r="F1021" s="60" t="s">
        <v>24</v>
      </c>
      <c r="G1021" s="59">
        <v>1560159350</v>
      </c>
      <c r="H1021" s="59">
        <v>1519962438</v>
      </c>
      <c r="I1021" s="59">
        <v>1519962438</v>
      </c>
      <c r="J1021" s="59">
        <v>0</v>
      </c>
      <c r="K1021" s="59">
        <v>7080315.3200000003</v>
      </c>
      <c r="L1021" s="59">
        <v>0</v>
      </c>
      <c r="M1021" s="59">
        <v>1327478819.48</v>
      </c>
      <c r="N1021" s="59">
        <v>1327478819.48</v>
      </c>
      <c r="O1021" s="59">
        <v>185403303.19999999</v>
      </c>
      <c r="P1021" s="84">
        <f t="shared" si="32"/>
        <v>0.87336291101162067</v>
      </c>
    </row>
    <row r="1022" spans="1:16" ht="14.4" x14ac:dyDescent="0.2">
      <c r="A1022" s="60" t="s">
        <v>429</v>
      </c>
      <c r="B1022" s="60" t="s">
        <v>761</v>
      </c>
      <c r="C1022" s="83" t="str">
        <f t="shared" si="31"/>
        <v>21375800 Desarrollo Artístico y Extensión Musical</v>
      </c>
      <c r="D1022" s="60" t="s">
        <v>18</v>
      </c>
      <c r="E1022" s="60" t="s">
        <v>25</v>
      </c>
      <c r="F1022" s="60" t="s">
        <v>26</v>
      </c>
      <c r="G1022" s="59">
        <v>1558159350</v>
      </c>
      <c r="H1022" s="59">
        <v>1519962438</v>
      </c>
      <c r="I1022" s="59">
        <v>1519962438</v>
      </c>
      <c r="J1022" s="59">
        <v>0</v>
      </c>
      <c r="K1022" s="59">
        <v>7080315.3200000003</v>
      </c>
      <c r="L1022" s="59">
        <v>0</v>
      </c>
      <c r="M1022" s="59">
        <v>1327478819.48</v>
      </c>
      <c r="N1022" s="59">
        <v>1327478819.48</v>
      </c>
      <c r="O1022" s="59">
        <v>185403303.19999999</v>
      </c>
      <c r="P1022" s="84">
        <f t="shared" si="32"/>
        <v>0.87336291101162067</v>
      </c>
    </row>
    <row r="1023" spans="1:16" ht="14.4" x14ac:dyDescent="0.2">
      <c r="A1023" s="60" t="s">
        <v>429</v>
      </c>
      <c r="B1023" s="60" t="s">
        <v>761</v>
      </c>
      <c r="C1023" s="83" t="str">
        <f t="shared" si="31"/>
        <v>21375800 Desarrollo Artístico y Extensión Musical</v>
      </c>
      <c r="D1023" s="60" t="s">
        <v>18</v>
      </c>
      <c r="E1023" s="60" t="s">
        <v>27</v>
      </c>
      <c r="F1023" s="60" t="s">
        <v>28</v>
      </c>
      <c r="G1023" s="59">
        <v>2000000</v>
      </c>
      <c r="H1023" s="59">
        <v>0</v>
      </c>
      <c r="I1023" s="59">
        <v>0</v>
      </c>
      <c r="J1023" s="59">
        <v>0</v>
      </c>
      <c r="K1023" s="59">
        <v>0</v>
      </c>
      <c r="L1023" s="59">
        <v>0</v>
      </c>
      <c r="M1023" s="59">
        <v>0</v>
      </c>
      <c r="N1023" s="59">
        <v>0</v>
      </c>
      <c r="O1023" s="59">
        <v>0</v>
      </c>
      <c r="P1023" s="84">
        <f t="shared" si="32"/>
        <v>0</v>
      </c>
    </row>
    <row r="1024" spans="1:16" ht="14.4" x14ac:dyDescent="0.2">
      <c r="A1024" s="60" t="s">
        <v>429</v>
      </c>
      <c r="B1024" s="60" t="s">
        <v>761</v>
      </c>
      <c r="C1024" s="83" t="str">
        <f t="shared" si="31"/>
        <v>21375800 Desarrollo Artístico y Extensión Musical</v>
      </c>
      <c r="D1024" s="60" t="s">
        <v>18</v>
      </c>
      <c r="E1024" s="60" t="s">
        <v>29</v>
      </c>
      <c r="F1024" s="60" t="s">
        <v>30</v>
      </c>
      <c r="G1024" s="59">
        <v>2400000</v>
      </c>
      <c r="H1024" s="59">
        <v>2400000</v>
      </c>
      <c r="I1024" s="59">
        <v>2400000</v>
      </c>
      <c r="J1024" s="59">
        <v>0</v>
      </c>
      <c r="K1024" s="59">
        <v>0</v>
      </c>
      <c r="L1024" s="59">
        <v>0</v>
      </c>
      <c r="M1024" s="59">
        <v>1725970.72</v>
      </c>
      <c r="N1024" s="59">
        <v>1725970.72</v>
      </c>
      <c r="O1024" s="59">
        <v>674029.28</v>
      </c>
      <c r="P1024" s="84">
        <f t="shared" si="32"/>
        <v>0.7191544666666666</v>
      </c>
    </row>
    <row r="1025" spans="1:16" ht="14.4" x14ac:dyDescent="0.2">
      <c r="A1025" s="60" t="s">
        <v>429</v>
      </c>
      <c r="B1025" s="60" t="s">
        <v>761</v>
      </c>
      <c r="C1025" s="83" t="str">
        <f t="shared" si="31"/>
        <v>21375800 Desarrollo Artístico y Extensión Musical</v>
      </c>
      <c r="D1025" s="60" t="s">
        <v>18</v>
      </c>
      <c r="E1025" s="60" t="s">
        <v>31</v>
      </c>
      <c r="F1025" s="60" t="s">
        <v>32</v>
      </c>
      <c r="G1025" s="59">
        <v>2400000</v>
      </c>
      <c r="H1025" s="59">
        <v>2400000</v>
      </c>
      <c r="I1025" s="59">
        <v>2400000</v>
      </c>
      <c r="J1025" s="59">
        <v>0</v>
      </c>
      <c r="K1025" s="59">
        <v>0</v>
      </c>
      <c r="L1025" s="59">
        <v>0</v>
      </c>
      <c r="M1025" s="59">
        <v>1725970.72</v>
      </c>
      <c r="N1025" s="59">
        <v>1725970.72</v>
      </c>
      <c r="O1025" s="59">
        <v>674029.28</v>
      </c>
      <c r="P1025" s="84">
        <f t="shared" si="32"/>
        <v>0.7191544666666666</v>
      </c>
    </row>
    <row r="1026" spans="1:16" ht="14.4" x14ac:dyDescent="0.2">
      <c r="A1026" s="60" t="s">
        <v>429</v>
      </c>
      <c r="B1026" s="60" t="s">
        <v>761</v>
      </c>
      <c r="C1026" s="83" t="str">
        <f t="shared" si="31"/>
        <v>21375800 Desarrollo Artístico y Extensión Musical</v>
      </c>
      <c r="D1026" s="60" t="s">
        <v>18</v>
      </c>
      <c r="E1026" s="60" t="s">
        <v>33</v>
      </c>
      <c r="F1026" s="60" t="s">
        <v>34</v>
      </c>
      <c r="G1026" s="59">
        <v>990891329</v>
      </c>
      <c r="H1026" s="59">
        <v>944155901</v>
      </c>
      <c r="I1026" s="59">
        <v>943555901</v>
      </c>
      <c r="J1026" s="59">
        <v>0</v>
      </c>
      <c r="K1026" s="59">
        <v>2499572.14</v>
      </c>
      <c r="L1026" s="59">
        <v>0</v>
      </c>
      <c r="M1026" s="59">
        <v>673818756.5</v>
      </c>
      <c r="N1026" s="59">
        <v>673818756.5</v>
      </c>
      <c r="O1026" s="59">
        <v>267837572.36000001</v>
      </c>
      <c r="P1026" s="84">
        <f t="shared" si="32"/>
        <v>0.7136731929401986</v>
      </c>
    </row>
    <row r="1027" spans="1:16" ht="14.4" x14ac:dyDescent="0.2">
      <c r="A1027" s="60" t="s">
        <v>429</v>
      </c>
      <c r="B1027" s="60" t="s">
        <v>761</v>
      </c>
      <c r="C1027" s="83" t="str">
        <f t="shared" si="31"/>
        <v>21375800 Desarrollo Artístico y Extensión Musical</v>
      </c>
      <c r="D1027" s="60" t="s">
        <v>18</v>
      </c>
      <c r="E1027" s="60" t="s">
        <v>35</v>
      </c>
      <c r="F1027" s="60" t="s">
        <v>36</v>
      </c>
      <c r="G1027" s="59">
        <v>588300000</v>
      </c>
      <c r="H1027" s="59">
        <v>562869430</v>
      </c>
      <c r="I1027" s="59">
        <v>562269430</v>
      </c>
      <c r="J1027" s="59">
        <v>0</v>
      </c>
      <c r="K1027" s="59">
        <v>2499572.14</v>
      </c>
      <c r="L1027" s="59">
        <v>0</v>
      </c>
      <c r="M1027" s="59">
        <v>488749925.56</v>
      </c>
      <c r="N1027" s="59">
        <v>488749925.56</v>
      </c>
      <c r="O1027" s="59">
        <v>71619932.299999997</v>
      </c>
      <c r="P1027" s="84">
        <f t="shared" si="32"/>
        <v>0.86831847584971877</v>
      </c>
    </row>
    <row r="1028" spans="1:16" ht="14.4" x14ac:dyDescent="0.2">
      <c r="A1028" s="60" t="s">
        <v>429</v>
      </c>
      <c r="B1028" s="60" t="s">
        <v>761</v>
      </c>
      <c r="C1028" s="83" t="str">
        <f t="shared" si="31"/>
        <v>21375800 Desarrollo Artístico y Extensión Musical</v>
      </c>
      <c r="D1028" s="60" t="s">
        <v>18</v>
      </c>
      <c r="E1028" s="60" t="s">
        <v>37</v>
      </c>
      <c r="F1028" s="60" t="s">
        <v>38</v>
      </c>
      <c r="G1028" s="59">
        <v>34588290</v>
      </c>
      <c r="H1028" s="59">
        <v>7088290</v>
      </c>
      <c r="I1028" s="59">
        <v>7088290</v>
      </c>
      <c r="J1028" s="59">
        <v>0</v>
      </c>
      <c r="K1028" s="59">
        <v>0</v>
      </c>
      <c r="L1028" s="59">
        <v>0</v>
      </c>
      <c r="M1028" s="59">
        <v>6940300.8200000003</v>
      </c>
      <c r="N1028" s="59">
        <v>6940300.8200000003</v>
      </c>
      <c r="O1028" s="59">
        <v>147989.18</v>
      </c>
      <c r="P1028" s="84">
        <f t="shared" si="32"/>
        <v>0.97912201955619771</v>
      </c>
    </row>
    <row r="1029" spans="1:16" ht="14.4" x14ac:dyDescent="0.2">
      <c r="A1029" s="60" t="s">
        <v>429</v>
      </c>
      <c r="B1029" s="60" t="s">
        <v>761</v>
      </c>
      <c r="C1029" s="83" t="str">
        <f t="shared" si="31"/>
        <v>21375800 Desarrollo Artístico y Extensión Musical</v>
      </c>
      <c r="D1029" s="60" t="s">
        <v>18</v>
      </c>
      <c r="E1029" s="60" t="s">
        <v>39</v>
      </c>
      <c r="F1029" s="60" t="s">
        <v>40</v>
      </c>
      <c r="G1029" s="59">
        <v>193134445</v>
      </c>
      <c r="H1029" s="59">
        <v>199279587</v>
      </c>
      <c r="I1029" s="59">
        <v>199279587</v>
      </c>
      <c r="J1029" s="59">
        <v>0</v>
      </c>
      <c r="K1029" s="59">
        <v>0</v>
      </c>
      <c r="L1029" s="59">
        <v>0</v>
      </c>
      <c r="M1029" s="59">
        <v>6580414.5</v>
      </c>
      <c r="N1029" s="59">
        <v>6580414.5</v>
      </c>
      <c r="O1029" s="59">
        <v>192699172.5</v>
      </c>
      <c r="P1029" s="84">
        <f t="shared" si="32"/>
        <v>3.3021016347248855E-2</v>
      </c>
    </row>
    <row r="1030" spans="1:16" ht="14.4" x14ac:dyDescent="0.2">
      <c r="A1030" s="60" t="s">
        <v>429</v>
      </c>
      <c r="B1030" s="60" t="s">
        <v>761</v>
      </c>
      <c r="C1030" s="83" t="str">
        <f t="shared" si="31"/>
        <v>21375800 Desarrollo Artístico y Extensión Musical</v>
      </c>
      <c r="D1030" s="60" t="s">
        <v>18</v>
      </c>
      <c r="E1030" s="60" t="s">
        <v>41</v>
      </c>
      <c r="F1030" s="60" t="s">
        <v>42</v>
      </c>
      <c r="G1030" s="59">
        <v>160368594</v>
      </c>
      <c r="H1030" s="59">
        <v>161218594</v>
      </c>
      <c r="I1030" s="59">
        <v>161218594</v>
      </c>
      <c r="J1030" s="59">
        <v>0</v>
      </c>
      <c r="K1030" s="59">
        <v>0</v>
      </c>
      <c r="L1030" s="59">
        <v>0</v>
      </c>
      <c r="M1030" s="59">
        <v>159611274.34</v>
      </c>
      <c r="N1030" s="59">
        <v>159611274.34</v>
      </c>
      <c r="O1030" s="59">
        <v>1607319.66</v>
      </c>
      <c r="P1030" s="84">
        <f t="shared" si="32"/>
        <v>0.99003018435950385</v>
      </c>
    </row>
    <row r="1031" spans="1:16" ht="14.4" x14ac:dyDescent="0.2">
      <c r="A1031" s="60" t="s">
        <v>429</v>
      </c>
      <c r="B1031" s="60" t="s">
        <v>761</v>
      </c>
      <c r="C1031" s="83" t="str">
        <f t="shared" ref="C1031:C1094" si="33">+CONCATENATE(A1031," ",B1031)</f>
        <v>21375800 Desarrollo Artístico y Extensión Musical</v>
      </c>
      <c r="D1031" s="60" t="s">
        <v>18</v>
      </c>
      <c r="E1031" s="60" t="s">
        <v>43</v>
      </c>
      <c r="F1031" s="60" t="s">
        <v>44</v>
      </c>
      <c r="G1031" s="59">
        <v>14500000</v>
      </c>
      <c r="H1031" s="59">
        <v>13700000</v>
      </c>
      <c r="I1031" s="59">
        <v>13700000</v>
      </c>
      <c r="J1031" s="59">
        <v>0</v>
      </c>
      <c r="K1031" s="59">
        <v>0</v>
      </c>
      <c r="L1031" s="59">
        <v>0</v>
      </c>
      <c r="M1031" s="59">
        <v>11936841.279999999</v>
      </c>
      <c r="N1031" s="59">
        <v>11936841.279999999</v>
      </c>
      <c r="O1031" s="59">
        <v>1763158.72</v>
      </c>
      <c r="P1031" s="84">
        <f t="shared" ref="P1031:P1094" si="34">+IFERROR(M1031/H1031,0)</f>
        <v>0.8713022832116788</v>
      </c>
    </row>
    <row r="1032" spans="1:16" ht="14.4" x14ac:dyDescent="0.2">
      <c r="A1032" s="60" t="s">
        <v>429</v>
      </c>
      <c r="B1032" s="60" t="s">
        <v>761</v>
      </c>
      <c r="C1032" s="83" t="str">
        <f t="shared" si="33"/>
        <v>21375800 Desarrollo Artístico y Extensión Musical</v>
      </c>
      <c r="D1032" s="60" t="s">
        <v>18</v>
      </c>
      <c r="E1032" s="60" t="s">
        <v>45</v>
      </c>
      <c r="F1032" s="60" t="s">
        <v>46</v>
      </c>
      <c r="G1032" s="59">
        <v>230130834</v>
      </c>
      <c r="H1032" s="59">
        <v>222151829</v>
      </c>
      <c r="I1032" s="59">
        <v>222151829</v>
      </c>
      <c r="J1032" s="59">
        <v>0</v>
      </c>
      <c r="K1032" s="59">
        <v>35442784</v>
      </c>
      <c r="L1032" s="59">
        <v>0</v>
      </c>
      <c r="M1032" s="59">
        <v>186709045</v>
      </c>
      <c r="N1032" s="59">
        <v>186709045</v>
      </c>
      <c r="O1032" s="59">
        <v>0</v>
      </c>
      <c r="P1032" s="84">
        <f t="shared" si="34"/>
        <v>0.84045693362263518</v>
      </c>
    </row>
    <row r="1033" spans="1:16" ht="14.4" x14ac:dyDescent="0.2">
      <c r="A1033" s="60" t="s">
        <v>429</v>
      </c>
      <c r="B1033" s="60" t="s">
        <v>761</v>
      </c>
      <c r="C1033" s="83" t="str">
        <f t="shared" si="33"/>
        <v>21375800 Desarrollo Artístico y Extensión Musical</v>
      </c>
      <c r="D1033" s="60" t="s">
        <v>18</v>
      </c>
      <c r="E1033" s="60" t="s">
        <v>430</v>
      </c>
      <c r="F1033" s="60" t="s">
        <v>48</v>
      </c>
      <c r="G1033" s="59">
        <v>218329252</v>
      </c>
      <c r="H1033" s="59">
        <v>210759427</v>
      </c>
      <c r="I1033" s="59">
        <v>210759427</v>
      </c>
      <c r="J1033" s="59">
        <v>0</v>
      </c>
      <c r="K1033" s="59">
        <v>33622143</v>
      </c>
      <c r="L1033" s="59">
        <v>0</v>
      </c>
      <c r="M1033" s="59">
        <v>177137284</v>
      </c>
      <c r="N1033" s="59">
        <v>177137284</v>
      </c>
      <c r="O1033" s="59">
        <v>0</v>
      </c>
      <c r="P1033" s="84">
        <f t="shared" si="34"/>
        <v>0.84047146322902078</v>
      </c>
    </row>
    <row r="1034" spans="1:16" ht="14.4" x14ac:dyDescent="0.2">
      <c r="A1034" s="60" t="s">
        <v>429</v>
      </c>
      <c r="B1034" s="60" t="s">
        <v>761</v>
      </c>
      <c r="C1034" s="83" t="str">
        <f t="shared" si="33"/>
        <v>21375800 Desarrollo Artístico y Extensión Musical</v>
      </c>
      <c r="D1034" s="60" t="s">
        <v>18</v>
      </c>
      <c r="E1034" s="60" t="s">
        <v>431</v>
      </c>
      <c r="F1034" s="60" t="s">
        <v>50</v>
      </c>
      <c r="G1034" s="59">
        <v>11801582</v>
      </c>
      <c r="H1034" s="59">
        <v>11392402</v>
      </c>
      <c r="I1034" s="59">
        <v>11392402</v>
      </c>
      <c r="J1034" s="59">
        <v>0</v>
      </c>
      <c r="K1034" s="59">
        <v>1820641</v>
      </c>
      <c r="L1034" s="59">
        <v>0</v>
      </c>
      <c r="M1034" s="59">
        <v>9571761</v>
      </c>
      <c r="N1034" s="59">
        <v>9571761</v>
      </c>
      <c r="O1034" s="59">
        <v>0</v>
      </c>
      <c r="P1034" s="84">
        <f t="shared" si="34"/>
        <v>0.84018813591725428</v>
      </c>
    </row>
    <row r="1035" spans="1:16" ht="14.4" x14ac:dyDescent="0.2">
      <c r="A1035" s="60" t="s">
        <v>429</v>
      </c>
      <c r="B1035" s="60" t="s">
        <v>761</v>
      </c>
      <c r="C1035" s="83" t="str">
        <f t="shared" si="33"/>
        <v>21375800 Desarrollo Artístico y Extensión Musical</v>
      </c>
      <c r="D1035" s="60" t="s">
        <v>18</v>
      </c>
      <c r="E1035" s="60" t="s">
        <v>51</v>
      </c>
      <c r="F1035" s="60" t="s">
        <v>52</v>
      </c>
      <c r="G1035" s="59">
        <v>234143372</v>
      </c>
      <c r="H1035" s="59">
        <v>226025246</v>
      </c>
      <c r="I1035" s="59">
        <v>226025246</v>
      </c>
      <c r="J1035" s="59">
        <v>0</v>
      </c>
      <c r="K1035" s="59">
        <v>57039172</v>
      </c>
      <c r="L1035" s="59">
        <v>0</v>
      </c>
      <c r="M1035" s="59">
        <v>168986074</v>
      </c>
      <c r="N1035" s="59">
        <v>168986074</v>
      </c>
      <c r="O1035" s="59">
        <v>0</v>
      </c>
      <c r="P1035" s="84">
        <f t="shared" si="34"/>
        <v>0.74764247353147439</v>
      </c>
    </row>
    <row r="1036" spans="1:16" ht="14.4" x14ac:dyDescent="0.2">
      <c r="A1036" s="60" t="s">
        <v>429</v>
      </c>
      <c r="B1036" s="60" t="s">
        <v>761</v>
      </c>
      <c r="C1036" s="83" t="str">
        <f t="shared" si="33"/>
        <v>21375800 Desarrollo Artístico y Extensión Musical</v>
      </c>
      <c r="D1036" s="60" t="s">
        <v>18</v>
      </c>
      <c r="E1036" s="60" t="s">
        <v>432</v>
      </c>
      <c r="F1036" s="60" t="s">
        <v>54</v>
      </c>
      <c r="G1036" s="59">
        <v>127929140</v>
      </c>
      <c r="H1036" s="59">
        <v>123493632</v>
      </c>
      <c r="I1036" s="59">
        <v>123493632</v>
      </c>
      <c r="J1036" s="59">
        <v>0</v>
      </c>
      <c r="K1036" s="59">
        <v>40653653</v>
      </c>
      <c r="L1036" s="59">
        <v>0</v>
      </c>
      <c r="M1036" s="59">
        <v>82839979</v>
      </c>
      <c r="N1036" s="59">
        <v>82839979</v>
      </c>
      <c r="O1036" s="59">
        <v>0</v>
      </c>
      <c r="P1036" s="84">
        <f t="shared" si="34"/>
        <v>0.67080364921164515</v>
      </c>
    </row>
    <row r="1037" spans="1:16" ht="14.4" x14ac:dyDescent="0.2">
      <c r="A1037" s="60" t="s">
        <v>429</v>
      </c>
      <c r="B1037" s="60" t="s">
        <v>761</v>
      </c>
      <c r="C1037" s="83" t="str">
        <f t="shared" si="33"/>
        <v>21375800 Desarrollo Artístico y Extensión Musical</v>
      </c>
      <c r="D1037" s="60" t="s">
        <v>18</v>
      </c>
      <c r="E1037" s="60" t="s">
        <v>433</v>
      </c>
      <c r="F1037" s="60" t="s">
        <v>56</v>
      </c>
      <c r="G1037" s="59">
        <v>70809488</v>
      </c>
      <c r="H1037" s="59">
        <v>68354409</v>
      </c>
      <c r="I1037" s="59">
        <v>68354409</v>
      </c>
      <c r="J1037" s="59">
        <v>0</v>
      </c>
      <c r="K1037" s="59">
        <v>10923654</v>
      </c>
      <c r="L1037" s="59">
        <v>0</v>
      </c>
      <c r="M1037" s="59">
        <v>57430755</v>
      </c>
      <c r="N1037" s="59">
        <v>57430755</v>
      </c>
      <c r="O1037" s="59">
        <v>0</v>
      </c>
      <c r="P1037" s="84">
        <f t="shared" si="34"/>
        <v>0.84019093779305443</v>
      </c>
    </row>
    <row r="1038" spans="1:16" ht="14.4" x14ac:dyDescent="0.2">
      <c r="A1038" s="60" t="s">
        <v>429</v>
      </c>
      <c r="B1038" s="60" t="s">
        <v>761</v>
      </c>
      <c r="C1038" s="83" t="str">
        <f t="shared" si="33"/>
        <v>21375800 Desarrollo Artístico y Extensión Musical</v>
      </c>
      <c r="D1038" s="60" t="s">
        <v>18</v>
      </c>
      <c r="E1038" s="60" t="s">
        <v>434</v>
      </c>
      <c r="F1038" s="60" t="s">
        <v>58</v>
      </c>
      <c r="G1038" s="59">
        <v>35404744</v>
      </c>
      <c r="H1038" s="59">
        <v>34177205</v>
      </c>
      <c r="I1038" s="59">
        <v>34177205</v>
      </c>
      <c r="J1038" s="59">
        <v>0</v>
      </c>
      <c r="K1038" s="59">
        <v>5461865</v>
      </c>
      <c r="L1038" s="59">
        <v>0</v>
      </c>
      <c r="M1038" s="59">
        <v>28715340</v>
      </c>
      <c r="N1038" s="59">
        <v>28715340</v>
      </c>
      <c r="O1038" s="59">
        <v>0</v>
      </c>
      <c r="P1038" s="84">
        <f t="shared" si="34"/>
        <v>0.84018982827881916</v>
      </c>
    </row>
    <row r="1039" spans="1:16" ht="14.4" x14ac:dyDescent="0.2">
      <c r="A1039" s="60" t="s">
        <v>429</v>
      </c>
      <c r="B1039" s="60" t="s">
        <v>761</v>
      </c>
      <c r="C1039" s="83" t="str">
        <f t="shared" si="33"/>
        <v>21375800 Desarrollo Artístico y Extensión Musical</v>
      </c>
      <c r="D1039" s="60" t="s">
        <v>18</v>
      </c>
      <c r="E1039" s="60" t="s">
        <v>61</v>
      </c>
      <c r="F1039" s="60" t="s">
        <v>62</v>
      </c>
      <c r="G1039" s="59">
        <v>453339545</v>
      </c>
      <c r="H1039" s="59">
        <v>410406303</v>
      </c>
      <c r="I1039" s="59">
        <v>410406303</v>
      </c>
      <c r="J1039" s="59">
        <v>14181269.98</v>
      </c>
      <c r="K1039" s="59">
        <v>57171666.229999997</v>
      </c>
      <c r="L1039" s="59">
        <v>11588897.699999999</v>
      </c>
      <c r="M1039" s="59">
        <v>271495862.13999999</v>
      </c>
      <c r="N1039" s="59">
        <v>257481499.33000001</v>
      </c>
      <c r="O1039" s="59">
        <v>55968606.950000003</v>
      </c>
      <c r="P1039" s="84">
        <f t="shared" si="34"/>
        <v>0.66152946520414424</v>
      </c>
    </row>
    <row r="1040" spans="1:16" ht="14.4" x14ac:dyDescent="0.2">
      <c r="A1040" s="60" t="s">
        <v>429</v>
      </c>
      <c r="B1040" s="60" t="s">
        <v>761</v>
      </c>
      <c r="C1040" s="83" t="str">
        <f t="shared" si="33"/>
        <v>21375800 Desarrollo Artístico y Extensión Musical</v>
      </c>
      <c r="D1040" s="60" t="s">
        <v>18</v>
      </c>
      <c r="E1040" s="60" t="s">
        <v>63</v>
      </c>
      <c r="F1040" s="60" t="s">
        <v>64</v>
      </c>
      <c r="G1040" s="59">
        <v>81000000</v>
      </c>
      <c r="H1040" s="59">
        <v>83823067</v>
      </c>
      <c r="I1040" s="59">
        <v>83823067</v>
      </c>
      <c r="J1040" s="59">
        <v>0</v>
      </c>
      <c r="K1040" s="59">
        <v>12192499.539999999</v>
      </c>
      <c r="L1040" s="59">
        <v>3174322.48</v>
      </c>
      <c r="M1040" s="59">
        <v>67626313.739999995</v>
      </c>
      <c r="N1040" s="59">
        <v>63884541.579999998</v>
      </c>
      <c r="O1040" s="59">
        <v>829931.24</v>
      </c>
      <c r="P1040" s="84">
        <f t="shared" si="34"/>
        <v>0.80677450921713467</v>
      </c>
    </row>
    <row r="1041" spans="1:16" ht="14.4" x14ac:dyDescent="0.2">
      <c r="A1041" s="60" t="s">
        <v>429</v>
      </c>
      <c r="B1041" s="60" t="s">
        <v>761</v>
      </c>
      <c r="C1041" s="83" t="str">
        <f t="shared" si="33"/>
        <v>21375800 Desarrollo Artístico y Extensión Musical</v>
      </c>
      <c r="D1041" s="60" t="s">
        <v>18</v>
      </c>
      <c r="E1041" s="60" t="s">
        <v>283</v>
      </c>
      <c r="F1041" s="60" t="s">
        <v>284</v>
      </c>
      <c r="G1041" s="59">
        <v>75000000</v>
      </c>
      <c r="H1041" s="59">
        <v>83823067</v>
      </c>
      <c r="I1041" s="59">
        <v>83823067</v>
      </c>
      <c r="J1041" s="59">
        <v>0</v>
      </c>
      <c r="K1041" s="59">
        <v>12192499.539999999</v>
      </c>
      <c r="L1041" s="59">
        <v>3174322.48</v>
      </c>
      <c r="M1041" s="59">
        <v>67626313.739999995</v>
      </c>
      <c r="N1041" s="59">
        <v>63884541.579999998</v>
      </c>
      <c r="O1041" s="59">
        <v>829931.24</v>
      </c>
      <c r="P1041" s="84">
        <f t="shared" si="34"/>
        <v>0.80677450921713467</v>
      </c>
    </row>
    <row r="1042" spans="1:16" ht="14.4" x14ac:dyDescent="0.2">
      <c r="A1042" s="60" t="s">
        <v>429</v>
      </c>
      <c r="B1042" s="60" t="s">
        <v>761</v>
      </c>
      <c r="C1042" s="83" t="str">
        <f t="shared" si="33"/>
        <v>21375800 Desarrollo Artístico y Extensión Musical</v>
      </c>
      <c r="D1042" s="60" t="s">
        <v>18</v>
      </c>
      <c r="E1042" s="60" t="s">
        <v>65</v>
      </c>
      <c r="F1042" s="60" t="s">
        <v>66</v>
      </c>
      <c r="G1042" s="59">
        <v>6000000</v>
      </c>
      <c r="H1042" s="59">
        <v>0</v>
      </c>
      <c r="I1042" s="59">
        <v>0</v>
      </c>
      <c r="J1042" s="59">
        <v>0</v>
      </c>
      <c r="K1042" s="59">
        <v>0</v>
      </c>
      <c r="L1042" s="59">
        <v>0</v>
      </c>
      <c r="M1042" s="59">
        <v>0</v>
      </c>
      <c r="N1042" s="59">
        <v>0</v>
      </c>
      <c r="O1042" s="59">
        <v>0</v>
      </c>
      <c r="P1042" s="84">
        <f t="shared" si="34"/>
        <v>0</v>
      </c>
    </row>
    <row r="1043" spans="1:16" ht="14.4" x14ac:dyDescent="0.2">
      <c r="A1043" s="60" t="s">
        <v>429</v>
      </c>
      <c r="B1043" s="60" t="s">
        <v>761</v>
      </c>
      <c r="C1043" s="83" t="str">
        <f t="shared" si="33"/>
        <v>21375800 Desarrollo Artístico y Extensión Musical</v>
      </c>
      <c r="D1043" s="60" t="s">
        <v>18</v>
      </c>
      <c r="E1043" s="60" t="s">
        <v>71</v>
      </c>
      <c r="F1043" s="60" t="s">
        <v>72</v>
      </c>
      <c r="G1043" s="59">
        <v>17500000</v>
      </c>
      <c r="H1043" s="59">
        <v>15516742</v>
      </c>
      <c r="I1043" s="59">
        <v>15516742</v>
      </c>
      <c r="J1043" s="59">
        <v>0</v>
      </c>
      <c r="K1043" s="59">
        <v>2712779.01</v>
      </c>
      <c r="L1043" s="59">
        <v>472106.37</v>
      </c>
      <c r="M1043" s="59">
        <v>12029035.369999999</v>
      </c>
      <c r="N1043" s="59">
        <v>11200396.369999999</v>
      </c>
      <c r="O1043" s="59">
        <v>302821.25</v>
      </c>
      <c r="P1043" s="84">
        <f t="shared" si="34"/>
        <v>0.77522945022866263</v>
      </c>
    </row>
    <row r="1044" spans="1:16" ht="14.4" x14ac:dyDescent="0.2">
      <c r="A1044" s="60" t="s">
        <v>429</v>
      </c>
      <c r="B1044" s="60" t="s">
        <v>761</v>
      </c>
      <c r="C1044" s="83" t="str">
        <f t="shared" si="33"/>
        <v>21375800 Desarrollo Artístico y Extensión Musical</v>
      </c>
      <c r="D1044" s="60" t="s">
        <v>18</v>
      </c>
      <c r="E1044" s="60" t="s">
        <v>73</v>
      </c>
      <c r="F1044" s="60" t="s">
        <v>74</v>
      </c>
      <c r="G1044" s="59">
        <v>3000000</v>
      </c>
      <c r="H1044" s="59">
        <v>3382200</v>
      </c>
      <c r="I1044" s="59">
        <v>3382200</v>
      </c>
      <c r="J1044" s="59">
        <v>0</v>
      </c>
      <c r="K1044" s="59">
        <v>632986</v>
      </c>
      <c r="L1044" s="59">
        <v>0</v>
      </c>
      <c r="M1044" s="59">
        <v>2748594</v>
      </c>
      <c r="N1044" s="59">
        <v>2634338</v>
      </c>
      <c r="O1044" s="59">
        <v>620</v>
      </c>
      <c r="P1044" s="84">
        <f t="shared" si="34"/>
        <v>0.81266453787475612</v>
      </c>
    </row>
    <row r="1045" spans="1:16" ht="14.4" x14ac:dyDescent="0.2">
      <c r="A1045" s="60" t="s">
        <v>429</v>
      </c>
      <c r="B1045" s="60" t="s">
        <v>761</v>
      </c>
      <c r="C1045" s="83" t="str">
        <f t="shared" si="33"/>
        <v>21375800 Desarrollo Artístico y Extensión Musical</v>
      </c>
      <c r="D1045" s="60" t="s">
        <v>18</v>
      </c>
      <c r="E1045" s="60" t="s">
        <v>75</v>
      </c>
      <c r="F1045" s="60" t="s">
        <v>76</v>
      </c>
      <c r="G1045" s="59">
        <v>9000000</v>
      </c>
      <c r="H1045" s="59">
        <v>8870400</v>
      </c>
      <c r="I1045" s="59">
        <v>8870400</v>
      </c>
      <c r="J1045" s="59">
        <v>0</v>
      </c>
      <c r="K1045" s="59">
        <v>1502704</v>
      </c>
      <c r="L1045" s="59">
        <v>0</v>
      </c>
      <c r="M1045" s="59">
        <v>7367696</v>
      </c>
      <c r="N1045" s="59">
        <v>6653313</v>
      </c>
      <c r="O1045" s="59">
        <v>0</v>
      </c>
      <c r="P1045" s="84">
        <f t="shared" si="34"/>
        <v>0.83059343434343436</v>
      </c>
    </row>
    <row r="1046" spans="1:16" ht="14.4" x14ac:dyDescent="0.2">
      <c r="A1046" s="60" t="s">
        <v>429</v>
      </c>
      <c r="B1046" s="60" t="s">
        <v>761</v>
      </c>
      <c r="C1046" s="83" t="str">
        <f t="shared" si="33"/>
        <v>21375800 Desarrollo Artístico y Extensión Musical</v>
      </c>
      <c r="D1046" s="60" t="s">
        <v>18</v>
      </c>
      <c r="E1046" s="60" t="s">
        <v>79</v>
      </c>
      <c r="F1046" s="60" t="s">
        <v>80</v>
      </c>
      <c r="G1046" s="59">
        <v>5500000</v>
      </c>
      <c r="H1046" s="59">
        <v>3264142</v>
      </c>
      <c r="I1046" s="59">
        <v>3264142</v>
      </c>
      <c r="J1046" s="59">
        <v>0</v>
      </c>
      <c r="K1046" s="59">
        <v>577089.01</v>
      </c>
      <c r="L1046" s="59">
        <v>472106.37</v>
      </c>
      <c r="M1046" s="59">
        <v>1912745.37</v>
      </c>
      <c r="N1046" s="59">
        <v>1912745.37</v>
      </c>
      <c r="O1046" s="59">
        <v>302201.25</v>
      </c>
      <c r="P1046" s="84">
        <f t="shared" si="34"/>
        <v>0.58598718131747951</v>
      </c>
    </row>
    <row r="1047" spans="1:16" ht="14.4" x14ac:dyDescent="0.2">
      <c r="A1047" s="60" t="s">
        <v>429</v>
      </c>
      <c r="B1047" s="60" t="s">
        <v>761</v>
      </c>
      <c r="C1047" s="83" t="str">
        <f t="shared" si="33"/>
        <v>21375800 Desarrollo Artístico y Extensión Musical</v>
      </c>
      <c r="D1047" s="60" t="s">
        <v>18</v>
      </c>
      <c r="E1047" s="60" t="s">
        <v>83</v>
      </c>
      <c r="F1047" s="60" t="s">
        <v>84</v>
      </c>
      <c r="G1047" s="59">
        <v>76100000</v>
      </c>
      <c r="H1047" s="59">
        <v>70500000</v>
      </c>
      <c r="I1047" s="59">
        <v>70500000</v>
      </c>
      <c r="J1047" s="59">
        <v>14181269.98</v>
      </c>
      <c r="K1047" s="59">
        <v>1985710.7</v>
      </c>
      <c r="L1047" s="59">
        <v>0</v>
      </c>
      <c r="M1047" s="59">
        <v>40257131.859999999</v>
      </c>
      <c r="N1047" s="59">
        <v>40224449.600000001</v>
      </c>
      <c r="O1047" s="59">
        <v>14075887.460000001</v>
      </c>
      <c r="P1047" s="84">
        <f t="shared" si="34"/>
        <v>0.57102314695035461</v>
      </c>
    </row>
    <row r="1048" spans="1:16" ht="14.4" x14ac:dyDescent="0.2">
      <c r="A1048" s="60" t="s">
        <v>429</v>
      </c>
      <c r="B1048" s="60" t="s">
        <v>761</v>
      </c>
      <c r="C1048" s="83" t="str">
        <f t="shared" si="33"/>
        <v>21375800 Desarrollo Artístico y Extensión Musical</v>
      </c>
      <c r="D1048" s="60" t="s">
        <v>18</v>
      </c>
      <c r="E1048" s="60" t="s">
        <v>85</v>
      </c>
      <c r="F1048" s="60" t="s">
        <v>86</v>
      </c>
      <c r="G1048" s="59">
        <v>1100000</v>
      </c>
      <c r="H1048" s="59">
        <v>300000</v>
      </c>
      <c r="I1048" s="59">
        <v>300000</v>
      </c>
      <c r="J1048" s="59">
        <v>0</v>
      </c>
      <c r="K1048" s="59">
        <v>0</v>
      </c>
      <c r="L1048" s="59">
        <v>0</v>
      </c>
      <c r="M1048" s="59">
        <v>0</v>
      </c>
      <c r="N1048" s="59">
        <v>0</v>
      </c>
      <c r="O1048" s="59">
        <v>300000</v>
      </c>
      <c r="P1048" s="84">
        <f t="shared" si="34"/>
        <v>0</v>
      </c>
    </row>
    <row r="1049" spans="1:16" ht="14.4" x14ac:dyDescent="0.2">
      <c r="A1049" s="60" t="s">
        <v>429</v>
      </c>
      <c r="B1049" s="60" t="s">
        <v>761</v>
      </c>
      <c r="C1049" s="83" t="str">
        <f t="shared" si="33"/>
        <v>21375800 Desarrollo Artístico y Extensión Musical</v>
      </c>
      <c r="D1049" s="60" t="s">
        <v>18</v>
      </c>
      <c r="E1049" s="60" t="s">
        <v>316</v>
      </c>
      <c r="F1049" s="60" t="s">
        <v>317</v>
      </c>
      <c r="G1049" s="59">
        <v>0</v>
      </c>
      <c r="H1049" s="59">
        <v>0</v>
      </c>
      <c r="I1049" s="59">
        <v>0</v>
      </c>
      <c r="J1049" s="59">
        <v>0</v>
      </c>
      <c r="K1049" s="59">
        <v>0</v>
      </c>
      <c r="L1049" s="59">
        <v>0</v>
      </c>
      <c r="M1049" s="59">
        <v>0</v>
      </c>
      <c r="N1049" s="59">
        <v>0</v>
      </c>
      <c r="O1049" s="59">
        <v>0</v>
      </c>
      <c r="P1049" s="84">
        <f t="shared" si="34"/>
        <v>0</v>
      </c>
    </row>
    <row r="1050" spans="1:16" ht="14.4" x14ac:dyDescent="0.2">
      <c r="A1050" s="60" t="s">
        <v>429</v>
      </c>
      <c r="B1050" s="60" t="s">
        <v>761</v>
      </c>
      <c r="C1050" s="83" t="str">
        <f t="shared" si="33"/>
        <v>21375800 Desarrollo Artístico y Extensión Musical</v>
      </c>
      <c r="D1050" s="60" t="s">
        <v>18</v>
      </c>
      <c r="E1050" s="60" t="s">
        <v>318</v>
      </c>
      <c r="F1050" s="60" t="s">
        <v>319</v>
      </c>
      <c r="G1050" s="59">
        <v>73000000</v>
      </c>
      <c r="H1050" s="59">
        <v>70000000</v>
      </c>
      <c r="I1050" s="59">
        <v>70000000</v>
      </c>
      <c r="J1050" s="59">
        <v>14181269.98</v>
      </c>
      <c r="K1050" s="59">
        <v>1912260.26</v>
      </c>
      <c r="L1050" s="59">
        <v>0</v>
      </c>
      <c r="M1050" s="59">
        <v>40144598.240000002</v>
      </c>
      <c r="N1050" s="59">
        <v>40144598.240000002</v>
      </c>
      <c r="O1050" s="59">
        <v>13761871.52</v>
      </c>
      <c r="P1050" s="84">
        <f t="shared" si="34"/>
        <v>0.5734942605714286</v>
      </c>
    </row>
    <row r="1051" spans="1:16" ht="14.4" x14ac:dyDescent="0.2">
      <c r="A1051" s="60" t="s">
        <v>429</v>
      </c>
      <c r="B1051" s="60" t="s">
        <v>761</v>
      </c>
      <c r="C1051" s="83" t="str">
        <f t="shared" si="33"/>
        <v>21375800 Desarrollo Artístico y Extensión Musical</v>
      </c>
      <c r="D1051" s="60" t="s">
        <v>18</v>
      </c>
      <c r="E1051" s="60" t="s">
        <v>91</v>
      </c>
      <c r="F1051" s="60" t="s">
        <v>92</v>
      </c>
      <c r="G1051" s="59">
        <v>2000000</v>
      </c>
      <c r="H1051" s="59">
        <v>200000</v>
      </c>
      <c r="I1051" s="59">
        <v>200000</v>
      </c>
      <c r="J1051" s="59">
        <v>0</v>
      </c>
      <c r="K1051" s="59">
        <v>73450.44</v>
      </c>
      <c r="L1051" s="59">
        <v>0</v>
      </c>
      <c r="M1051" s="59">
        <v>112533.62</v>
      </c>
      <c r="N1051" s="59">
        <v>79851.360000000001</v>
      </c>
      <c r="O1051" s="59">
        <v>14015.94</v>
      </c>
      <c r="P1051" s="84">
        <f t="shared" si="34"/>
        <v>0.5626681</v>
      </c>
    </row>
    <row r="1052" spans="1:16" ht="14.4" x14ac:dyDescent="0.2">
      <c r="A1052" s="60" t="s">
        <v>429</v>
      </c>
      <c r="B1052" s="60" t="s">
        <v>761</v>
      </c>
      <c r="C1052" s="83" t="str">
        <f t="shared" si="33"/>
        <v>21375800 Desarrollo Artístico y Extensión Musical</v>
      </c>
      <c r="D1052" s="60" t="s">
        <v>18</v>
      </c>
      <c r="E1052" s="60" t="s">
        <v>93</v>
      </c>
      <c r="F1052" s="60" t="s">
        <v>94</v>
      </c>
      <c r="G1052" s="59">
        <v>142950000</v>
      </c>
      <c r="H1052" s="59">
        <v>133998921</v>
      </c>
      <c r="I1052" s="59">
        <v>133998921</v>
      </c>
      <c r="J1052" s="59">
        <v>0</v>
      </c>
      <c r="K1052" s="59">
        <v>21453486.829999998</v>
      </c>
      <c r="L1052" s="59">
        <v>2768926.86</v>
      </c>
      <c r="M1052" s="59">
        <v>104716625.18000001</v>
      </c>
      <c r="N1052" s="59">
        <v>95957564.219999999</v>
      </c>
      <c r="O1052" s="59">
        <v>5059882.13</v>
      </c>
      <c r="P1052" s="84">
        <f t="shared" si="34"/>
        <v>0.78147364470196001</v>
      </c>
    </row>
    <row r="1053" spans="1:16" ht="14.4" x14ac:dyDescent="0.2">
      <c r="A1053" s="60" t="s">
        <v>429</v>
      </c>
      <c r="B1053" s="60" t="s">
        <v>761</v>
      </c>
      <c r="C1053" s="83" t="str">
        <f t="shared" si="33"/>
        <v>21375800 Desarrollo Artístico y Extensión Musical</v>
      </c>
      <c r="D1053" s="60" t="s">
        <v>18</v>
      </c>
      <c r="E1053" s="60" t="s">
        <v>99</v>
      </c>
      <c r="F1053" s="60" t="s">
        <v>100</v>
      </c>
      <c r="G1053" s="59">
        <v>142000000</v>
      </c>
      <c r="H1053" s="59">
        <v>132827172</v>
      </c>
      <c r="I1053" s="59">
        <v>132827172</v>
      </c>
      <c r="J1053" s="59">
        <v>0</v>
      </c>
      <c r="K1053" s="59">
        <v>20877824.829999998</v>
      </c>
      <c r="L1053" s="59">
        <v>2582476.86</v>
      </c>
      <c r="M1053" s="59">
        <v>104306988.88</v>
      </c>
      <c r="N1053" s="59">
        <v>95547927.920000002</v>
      </c>
      <c r="O1053" s="59">
        <v>5059881.43</v>
      </c>
      <c r="P1053" s="84">
        <f t="shared" si="34"/>
        <v>0.78528351774289074</v>
      </c>
    </row>
    <row r="1054" spans="1:16" ht="14.4" x14ac:dyDescent="0.2">
      <c r="A1054" s="60" t="s">
        <v>429</v>
      </c>
      <c r="B1054" s="60" t="s">
        <v>761</v>
      </c>
      <c r="C1054" s="83" t="str">
        <f t="shared" si="33"/>
        <v>21375800 Desarrollo Artístico y Extensión Musical</v>
      </c>
      <c r="D1054" s="60" t="s">
        <v>18</v>
      </c>
      <c r="E1054" s="60" t="s">
        <v>101</v>
      </c>
      <c r="F1054" s="60" t="s">
        <v>102</v>
      </c>
      <c r="G1054" s="59">
        <v>950000</v>
      </c>
      <c r="H1054" s="59">
        <v>1171749</v>
      </c>
      <c r="I1054" s="59">
        <v>1171749</v>
      </c>
      <c r="J1054" s="59">
        <v>0</v>
      </c>
      <c r="K1054" s="59">
        <v>575662</v>
      </c>
      <c r="L1054" s="59">
        <v>186450</v>
      </c>
      <c r="M1054" s="59">
        <v>409636.3</v>
      </c>
      <c r="N1054" s="59">
        <v>409636.3</v>
      </c>
      <c r="O1054" s="59">
        <v>0.7</v>
      </c>
      <c r="P1054" s="84">
        <f t="shared" si="34"/>
        <v>0.34959389766921073</v>
      </c>
    </row>
    <row r="1055" spans="1:16" ht="14.4" x14ac:dyDescent="0.2">
      <c r="A1055" s="60" t="s">
        <v>429</v>
      </c>
      <c r="B1055" s="60" t="s">
        <v>761</v>
      </c>
      <c r="C1055" s="83" t="str">
        <f t="shared" si="33"/>
        <v>21375800 Desarrollo Artístico y Extensión Musical</v>
      </c>
      <c r="D1055" s="60" t="s">
        <v>18</v>
      </c>
      <c r="E1055" s="60" t="s">
        <v>103</v>
      </c>
      <c r="F1055" s="60" t="s">
        <v>104</v>
      </c>
      <c r="G1055" s="59">
        <v>96989545</v>
      </c>
      <c r="H1055" s="59">
        <v>73395746</v>
      </c>
      <c r="I1055" s="59">
        <v>73395746</v>
      </c>
      <c r="J1055" s="59">
        <v>0</v>
      </c>
      <c r="K1055" s="59">
        <v>14462163.07</v>
      </c>
      <c r="L1055" s="59">
        <v>0</v>
      </c>
      <c r="M1055" s="59">
        <v>34009023.969999999</v>
      </c>
      <c r="N1055" s="59">
        <v>33995223.969999999</v>
      </c>
      <c r="O1055" s="59">
        <v>24924558.960000001</v>
      </c>
      <c r="P1055" s="84">
        <f t="shared" si="34"/>
        <v>0.46336505619821616</v>
      </c>
    </row>
    <row r="1056" spans="1:16" ht="14.4" x14ac:dyDescent="0.2">
      <c r="A1056" s="60" t="s">
        <v>429</v>
      </c>
      <c r="B1056" s="60" t="s">
        <v>761</v>
      </c>
      <c r="C1056" s="83" t="str">
        <f t="shared" si="33"/>
        <v>21375800 Desarrollo Artístico y Extensión Musical</v>
      </c>
      <c r="D1056" s="60" t="s">
        <v>18</v>
      </c>
      <c r="E1056" s="60" t="s">
        <v>105</v>
      </c>
      <c r="F1056" s="60" t="s">
        <v>106</v>
      </c>
      <c r="G1056" s="59">
        <v>65000000</v>
      </c>
      <c r="H1056" s="59">
        <v>40000000</v>
      </c>
      <c r="I1056" s="59">
        <v>40000000</v>
      </c>
      <c r="J1056" s="59">
        <v>0</v>
      </c>
      <c r="K1056" s="59">
        <v>246517.07</v>
      </c>
      <c r="L1056" s="59">
        <v>0</v>
      </c>
      <c r="M1056" s="59">
        <v>14828923.970000001</v>
      </c>
      <c r="N1056" s="59">
        <v>14828923.970000001</v>
      </c>
      <c r="O1056" s="59">
        <v>24924558.960000001</v>
      </c>
      <c r="P1056" s="84">
        <f t="shared" si="34"/>
        <v>0.37072309925000002</v>
      </c>
    </row>
    <row r="1057" spans="1:16" ht="14.4" x14ac:dyDescent="0.2">
      <c r="A1057" s="60" t="s">
        <v>429</v>
      </c>
      <c r="B1057" s="60" t="s">
        <v>761</v>
      </c>
      <c r="C1057" s="83" t="str">
        <f t="shared" si="33"/>
        <v>21375800 Desarrollo Artístico y Extensión Musical</v>
      </c>
      <c r="D1057" s="60" t="s">
        <v>18</v>
      </c>
      <c r="E1057" s="60" t="s">
        <v>107</v>
      </c>
      <c r="F1057" s="60" t="s">
        <v>108</v>
      </c>
      <c r="G1057" s="59">
        <v>31989545</v>
      </c>
      <c r="H1057" s="59">
        <v>33395746</v>
      </c>
      <c r="I1057" s="59">
        <v>33395746</v>
      </c>
      <c r="J1057" s="59">
        <v>0</v>
      </c>
      <c r="K1057" s="59">
        <v>14215646</v>
      </c>
      <c r="L1057" s="59">
        <v>0</v>
      </c>
      <c r="M1057" s="59">
        <v>19180100</v>
      </c>
      <c r="N1057" s="59">
        <v>19166300</v>
      </c>
      <c r="O1057" s="59">
        <v>0</v>
      </c>
      <c r="P1057" s="84">
        <f t="shared" si="34"/>
        <v>0.57432764041264417</v>
      </c>
    </row>
    <row r="1058" spans="1:16" ht="14.4" x14ac:dyDescent="0.2">
      <c r="A1058" s="60" t="s">
        <v>429</v>
      </c>
      <c r="B1058" s="60" t="s">
        <v>761</v>
      </c>
      <c r="C1058" s="83" t="str">
        <f t="shared" si="33"/>
        <v>21375800 Desarrollo Artístico y Extensión Musical</v>
      </c>
      <c r="D1058" s="60" t="s">
        <v>18</v>
      </c>
      <c r="E1058" s="60" t="s">
        <v>109</v>
      </c>
      <c r="F1058" s="60" t="s">
        <v>110</v>
      </c>
      <c r="G1058" s="59">
        <v>6000000</v>
      </c>
      <c r="H1058" s="59">
        <v>2983834</v>
      </c>
      <c r="I1058" s="59">
        <v>2983834</v>
      </c>
      <c r="J1058" s="59">
        <v>0</v>
      </c>
      <c r="K1058" s="59">
        <v>0</v>
      </c>
      <c r="L1058" s="59">
        <v>0</v>
      </c>
      <c r="M1058" s="59">
        <v>2981461.99</v>
      </c>
      <c r="N1058" s="59">
        <v>2981461.99</v>
      </c>
      <c r="O1058" s="59">
        <v>2372.0100000000002</v>
      </c>
      <c r="P1058" s="84">
        <f t="shared" si="34"/>
        <v>0.99920504625927586</v>
      </c>
    </row>
    <row r="1059" spans="1:16" ht="14.4" x14ac:dyDescent="0.2">
      <c r="A1059" s="60" t="s">
        <v>429</v>
      </c>
      <c r="B1059" s="60" t="s">
        <v>761</v>
      </c>
      <c r="C1059" s="83" t="str">
        <f t="shared" si="33"/>
        <v>21375800 Desarrollo Artístico y Extensión Musical</v>
      </c>
      <c r="D1059" s="60" t="s">
        <v>18</v>
      </c>
      <c r="E1059" s="60" t="s">
        <v>111</v>
      </c>
      <c r="F1059" s="60" t="s">
        <v>112</v>
      </c>
      <c r="G1059" s="59">
        <v>6000000</v>
      </c>
      <c r="H1059" s="59">
        <v>2983834</v>
      </c>
      <c r="I1059" s="59">
        <v>2983834</v>
      </c>
      <c r="J1059" s="59">
        <v>0</v>
      </c>
      <c r="K1059" s="59">
        <v>0</v>
      </c>
      <c r="L1059" s="59">
        <v>0</v>
      </c>
      <c r="M1059" s="59">
        <v>2981461.99</v>
      </c>
      <c r="N1059" s="59">
        <v>2981461.99</v>
      </c>
      <c r="O1059" s="59">
        <v>2372.0100000000002</v>
      </c>
      <c r="P1059" s="84">
        <f t="shared" si="34"/>
        <v>0.99920504625927586</v>
      </c>
    </row>
    <row r="1060" spans="1:16" ht="14.4" x14ac:dyDescent="0.2">
      <c r="A1060" s="60" t="s">
        <v>429</v>
      </c>
      <c r="B1060" s="60" t="s">
        <v>761</v>
      </c>
      <c r="C1060" s="83" t="str">
        <f t="shared" si="33"/>
        <v>21375800 Desarrollo Artístico y Extensión Musical</v>
      </c>
      <c r="D1060" s="60" t="s">
        <v>18</v>
      </c>
      <c r="E1060" s="60" t="s">
        <v>121</v>
      </c>
      <c r="F1060" s="60" t="s">
        <v>122</v>
      </c>
      <c r="G1060" s="59">
        <v>32500000</v>
      </c>
      <c r="H1060" s="59">
        <v>29570547</v>
      </c>
      <c r="I1060" s="59">
        <v>29570547</v>
      </c>
      <c r="J1060" s="59">
        <v>0</v>
      </c>
      <c r="K1060" s="59">
        <v>4287372.87</v>
      </c>
      <c r="L1060" s="59">
        <v>5173541.99</v>
      </c>
      <c r="M1060" s="59">
        <v>9491478.2400000002</v>
      </c>
      <c r="N1060" s="59">
        <v>8853069.8100000005</v>
      </c>
      <c r="O1060" s="59">
        <v>10618153.9</v>
      </c>
      <c r="P1060" s="84">
        <f t="shared" si="34"/>
        <v>0.32097743203735801</v>
      </c>
    </row>
    <row r="1061" spans="1:16" ht="14.4" x14ac:dyDescent="0.2">
      <c r="A1061" s="60" t="s">
        <v>429</v>
      </c>
      <c r="B1061" s="60" t="s">
        <v>761</v>
      </c>
      <c r="C1061" s="83" t="str">
        <f t="shared" si="33"/>
        <v>21375800 Desarrollo Artístico y Extensión Musical</v>
      </c>
      <c r="D1061" s="60" t="s">
        <v>18</v>
      </c>
      <c r="E1061" s="60" t="s">
        <v>123</v>
      </c>
      <c r="F1061" s="60" t="s">
        <v>124</v>
      </c>
      <c r="G1061" s="59">
        <v>12000000</v>
      </c>
      <c r="H1061" s="59">
        <v>13070547</v>
      </c>
      <c r="I1061" s="59">
        <v>13070547</v>
      </c>
      <c r="J1061" s="59">
        <v>0</v>
      </c>
      <c r="K1061" s="59">
        <v>0</v>
      </c>
      <c r="L1061" s="59">
        <v>4560257.38</v>
      </c>
      <c r="M1061" s="59">
        <v>0</v>
      </c>
      <c r="N1061" s="59">
        <v>0</v>
      </c>
      <c r="O1061" s="59">
        <v>8510289.6199999992</v>
      </c>
      <c r="P1061" s="84">
        <f t="shared" si="34"/>
        <v>0</v>
      </c>
    </row>
    <row r="1062" spans="1:16" ht="14.4" x14ac:dyDescent="0.2">
      <c r="A1062" s="60" t="s">
        <v>429</v>
      </c>
      <c r="B1062" s="60" t="s">
        <v>761</v>
      </c>
      <c r="C1062" s="83" t="str">
        <f t="shared" si="33"/>
        <v>21375800 Desarrollo Artístico y Extensión Musical</v>
      </c>
      <c r="D1062" s="60" t="s">
        <v>18</v>
      </c>
      <c r="E1062" s="60" t="s">
        <v>129</v>
      </c>
      <c r="F1062" s="60" t="s">
        <v>130</v>
      </c>
      <c r="G1062" s="59">
        <v>8000000</v>
      </c>
      <c r="H1062" s="59">
        <v>4000000</v>
      </c>
      <c r="I1062" s="59">
        <v>4000000</v>
      </c>
      <c r="J1062" s="59">
        <v>0</v>
      </c>
      <c r="K1062" s="59">
        <v>167418.12</v>
      </c>
      <c r="L1062" s="59">
        <v>0</v>
      </c>
      <c r="M1062" s="59">
        <v>3832361.14</v>
      </c>
      <c r="N1062" s="59">
        <v>3695857.14</v>
      </c>
      <c r="O1062" s="59">
        <v>220.74</v>
      </c>
      <c r="P1062" s="84">
        <f t="shared" si="34"/>
        <v>0.95809028500000004</v>
      </c>
    </row>
    <row r="1063" spans="1:16" ht="14.4" x14ac:dyDescent="0.2">
      <c r="A1063" s="60" t="s">
        <v>429</v>
      </c>
      <c r="B1063" s="60" t="s">
        <v>761</v>
      </c>
      <c r="C1063" s="83" t="str">
        <f t="shared" si="33"/>
        <v>21375800 Desarrollo Artístico y Extensión Musical</v>
      </c>
      <c r="D1063" s="60" t="s">
        <v>18</v>
      </c>
      <c r="E1063" s="60" t="s">
        <v>133</v>
      </c>
      <c r="F1063" s="60" t="s">
        <v>134</v>
      </c>
      <c r="G1063" s="59">
        <v>8000000</v>
      </c>
      <c r="H1063" s="59">
        <v>8000000</v>
      </c>
      <c r="I1063" s="59">
        <v>8000000</v>
      </c>
      <c r="J1063" s="59">
        <v>0</v>
      </c>
      <c r="K1063" s="59">
        <v>4088896.23</v>
      </c>
      <c r="L1063" s="59">
        <v>36883.199999999997</v>
      </c>
      <c r="M1063" s="59">
        <v>3726247.12</v>
      </c>
      <c r="N1063" s="59">
        <v>3726247.12</v>
      </c>
      <c r="O1063" s="59">
        <v>147973.45000000001</v>
      </c>
      <c r="P1063" s="84">
        <f t="shared" si="34"/>
        <v>0.46578089</v>
      </c>
    </row>
    <row r="1064" spans="1:16" ht="14.4" x14ac:dyDescent="0.2">
      <c r="A1064" s="60" t="s">
        <v>429</v>
      </c>
      <c r="B1064" s="60" t="s">
        <v>761</v>
      </c>
      <c r="C1064" s="83" t="str">
        <f t="shared" si="33"/>
        <v>21375800 Desarrollo Artístico y Extensión Musical</v>
      </c>
      <c r="D1064" s="60" t="s">
        <v>18</v>
      </c>
      <c r="E1064" s="60" t="s">
        <v>137</v>
      </c>
      <c r="F1064" s="60" t="s">
        <v>138</v>
      </c>
      <c r="G1064" s="59">
        <v>4500000</v>
      </c>
      <c r="H1064" s="59">
        <v>4500000</v>
      </c>
      <c r="I1064" s="59">
        <v>4500000</v>
      </c>
      <c r="J1064" s="59">
        <v>0</v>
      </c>
      <c r="K1064" s="59">
        <v>31058.52</v>
      </c>
      <c r="L1064" s="59">
        <v>576401.41</v>
      </c>
      <c r="M1064" s="59">
        <v>1932869.98</v>
      </c>
      <c r="N1064" s="59">
        <v>1430965.55</v>
      </c>
      <c r="O1064" s="59">
        <v>1959670.09</v>
      </c>
      <c r="P1064" s="84">
        <f t="shared" si="34"/>
        <v>0.42952666222222224</v>
      </c>
    </row>
    <row r="1065" spans="1:16" ht="14.4" x14ac:dyDescent="0.2">
      <c r="A1065" s="60" t="s">
        <v>429</v>
      </c>
      <c r="B1065" s="60" t="s">
        <v>761</v>
      </c>
      <c r="C1065" s="83" t="str">
        <f t="shared" si="33"/>
        <v>21375800 Desarrollo Artístico y Extensión Musical</v>
      </c>
      <c r="D1065" s="60" t="s">
        <v>18</v>
      </c>
      <c r="E1065" s="60" t="s">
        <v>139</v>
      </c>
      <c r="F1065" s="60" t="s">
        <v>140</v>
      </c>
      <c r="G1065" s="59">
        <v>300000</v>
      </c>
      <c r="H1065" s="59">
        <v>462446</v>
      </c>
      <c r="I1065" s="59">
        <v>462446</v>
      </c>
      <c r="J1065" s="59">
        <v>0</v>
      </c>
      <c r="K1065" s="59">
        <v>77654.210000000006</v>
      </c>
      <c r="L1065" s="59">
        <v>0</v>
      </c>
      <c r="M1065" s="59">
        <v>384791.79</v>
      </c>
      <c r="N1065" s="59">
        <v>384791.79</v>
      </c>
      <c r="O1065" s="59">
        <v>0</v>
      </c>
      <c r="P1065" s="84">
        <f t="shared" si="34"/>
        <v>0.83207939954070309</v>
      </c>
    </row>
    <row r="1066" spans="1:16" ht="14.4" x14ac:dyDescent="0.2">
      <c r="A1066" s="60" t="s">
        <v>429</v>
      </c>
      <c r="B1066" s="60" t="s">
        <v>761</v>
      </c>
      <c r="C1066" s="83" t="str">
        <f t="shared" si="33"/>
        <v>21375800 Desarrollo Artístico y Extensión Musical</v>
      </c>
      <c r="D1066" s="60" t="s">
        <v>18</v>
      </c>
      <c r="E1066" s="60" t="s">
        <v>141</v>
      </c>
      <c r="F1066" s="60" t="s">
        <v>142</v>
      </c>
      <c r="G1066" s="59">
        <v>0</v>
      </c>
      <c r="H1066" s="59">
        <v>232993</v>
      </c>
      <c r="I1066" s="59">
        <v>232993</v>
      </c>
      <c r="J1066" s="59">
        <v>0</v>
      </c>
      <c r="K1066" s="59">
        <v>77654.210000000006</v>
      </c>
      <c r="L1066" s="59">
        <v>0</v>
      </c>
      <c r="M1066" s="59">
        <v>155338.79</v>
      </c>
      <c r="N1066" s="59">
        <v>155338.79</v>
      </c>
      <c r="O1066" s="59">
        <v>0</v>
      </c>
      <c r="P1066" s="84">
        <f t="shared" si="34"/>
        <v>0.66671011575455064</v>
      </c>
    </row>
    <row r="1067" spans="1:16" ht="14.4" x14ac:dyDescent="0.2">
      <c r="A1067" s="60" t="s">
        <v>429</v>
      </c>
      <c r="B1067" s="60" t="s">
        <v>761</v>
      </c>
      <c r="C1067" s="83" t="str">
        <f t="shared" si="33"/>
        <v>21375800 Desarrollo Artístico y Extensión Musical</v>
      </c>
      <c r="D1067" s="60" t="s">
        <v>18</v>
      </c>
      <c r="E1067" s="60" t="s">
        <v>143</v>
      </c>
      <c r="F1067" s="60" t="s">
        <v>144</v>
      </c>
      <c r="G1067" s="59">
        <v>300000</v>
      </c>
      <c r="H1067" s="59">
        <v>229453</v>
      </c>
      <c r="I1067" s="59">
        <v>229453</v>
      </c>
      <c r="J1067" s="59">
        <v>0</v>
      </c>
      <c r="K1067" s="59">
        <v>0</v>
      </c>
      <c r="L1067" s="59">
        <v>0</v>
      </c>
      <c r="M1067" s="59">
        <v>229453</v>
      </c>
      <c r="N1067" s="59">
        <v>229453</v>
      </c>
      <c r="O1067" s="59">
        <v>0</v>
      </c>
      <c r="P1067" s="84">
        <f t="shared" si="34"/>
        <v>1</v>
      </c>
    </row>
    <row r="1068" spans="1:16" ht="14.4" x14ac:dyDescent="0.2">
      <c r="A1068" s="60" t="s">
        <v>429</v>
      </c>
      <c r="B1068" s="60" t="s">
        <v>761</v>
      </c>
      <c r="C1068" s="83" t="str">
        <f t="shared" si="33"/>
        <v>21375800 Desarrollo Artístico y Extensión Musical</v>
      </c>
      <c r="D1068" s="60" t="s">
        <v>18</v>
      </c>
      <c r="E1068" s="60" t="s">
        <v>145</v>
      </c>
      <c r="F1068" s="60" t="s">
        <v>146</v>
      </c>
      <c r="G1068" s="59">
        <v>0</v>
      </c>
      <c r="H1068" s="59">
        <v>155000</v>
      </c>
      <c r="I1068" s="59">
        <v>155000</v>
      </c>
      <c r="J1068" s="59">
        <v>0</v>
      </c>
      <c r="K1068" s="59">
        <v>0</v>
      </c>
      <c r="L1068" s="59">
        <v>0</v>
      </c>
      <c r="M1068" s="59">
        <v>0</v>
      </c>
      <c r="N1068" s="59">
        <v>0</v>
      </c>
      <c r="O1068" s="59">
        <v>155000</v>
      </c>
      <c r="P1068" s="84">
        <f t="shared" si="34"/>
        <v>0</v>
      </c>
    </row>
    <row r="1069" spans="1:16" ht="14.4" x14ac:dyDescent="0.2">
      <c r="A1069" s="60" t="s">
        <v>429</v>
      </c>
      <c r="B1069" s="60" t="s">
        <v>761</v>
      </c>
      <c r="C1069" s="83" t="str">
        <f t="shared" si="33"/>
        <v>21375800 Desarrollo Artístico y Extensión Musical</v>
      </c>
      <c r="D1069" s="60" t="s">
        <v>18</v>
      </c>
      <c r="E1069" s="60" t="s">
        <v>289</v>
      </c>
      <c r="F1069" s="60" t="s">
        <v>290</v>
      </c>
      <c r="G1069" s="59">
        <v>0</v>
      </c>
      <c r="H1069" s="59">
        <v>155000</v>
      </c>
      <c r="I1069" s="59">
        <v>155000</v>
      </c>
      <c r="J1069" s="59">
        <v>0</v>
      </c>
      <c r="K1069" s="59">
        <v>0</v>
      </c>
      <c r="L1069" s="59">
        <v>0</v>
      </c>
      <c r="M1069" s="59">
        <v>0</v>
      </c>
      <c r="N1069" s="59">
        <v>0</v>
      </c>
      <c r="O1069" s="59">
        <v>155000</v>
      </c>
      <c r="P1069" s="84">
        <f t="shared" si="34"/>
        <v>0</v>
      </c>
    </row>
    <row r="1070" spans="1:16" ht="14.4" x14ac:dyDescent="0.2">
      <c r="A1070" s="60" t="s">
        <v>429</v>
      </c>
      <c r="B1070" s="60" t="s">
        <v>761</v>
      </c>
      <c r="C1070" s="83" t="str">
        <f t="shared" si="33"/>
        <v>21375800 Desarrollo Artístico y Extensión Musical</v>
      </c>
      <c r="D1070" s="60" t="s">
        <v>18</v>
      </c>
      <c r="E1070" s="60" t="s">
        <v>151</v>
      </c>
      <c r="F1070" s="60" t="s">
        <v>152</v>
      </c>
      <c r="G1070" s="59">
        <v>21900000</v>
      </c>
      <c r="H1070" s="59">
        <v>16850000</v>
      </c>
      <c r="I1070" s="59">
        <v>16850000</v>
      </c>
      <c r="J1070" s="59">
        <v>0</v>
      </c>
      <c r="K1070" s="59">
        <v>7229202.3399999999</v>
      </c>
      <c r="L1070" s="59">
        <v>139056.71</v>
      </c>
      <c r="M1070" s="59">
        <v>6313170.6299999999</v>
      </c>
      <c r="N1070" s="59">
        <v>6313170.6299999999</v>
      </c>
      <c r="O1070" s="59">
        <v>3168570.32</v>
      </c>
      <c r="P1070" s="84">
        <f t="shared" si="34"/>
        <v>0.37466888011869437</v>
      </c>
    </row>
    <row r="1071" spans="1:16" ht="14.4" x14ac:dyDescent="0.2">
      <c r="A1071" s="60" t="s">
        <v>429</v>
      </c>
      <c r="B1071" s="60" t="s">
        <v>761</v>
      </c>
      <c r="C1071" s="83" t="str">
        <f t="shared" si="33"/>
        <v>21375800 Desarrollo Artístico y Extensión Musical</v>
      </c>
      <c r="D1071" s="60" t="s">
        <v>18</v>
      </c>
      <c r="E1071" s="60" t="s">
        <v>153</v>
      </c>
      <c r="F1071" s="60" t="s">
        <v>154</v>
      </c>
      <c r="G1071" s="59">
        <v>4000000</v>
      </c>
      <c r="H1071" s="59">
        <v>3500000</v>
      </c>
      <c r="I1071" s="59">
        <v>3500000</v>
      </c>
      <c r="J1071" s="59">
        <v>0</v>
      </c>
      <c r="K1071" s="59">
        <v>831707.9</v>
      </c>
      <c r="L1071" s="59">
        <v>0</v>
      </c>
      <c r="M1071" s="59">
        <v>2294321</v>
      </c>
      <c r="N1071" s="59">
        <v>2294321</v>
      </c>
      <c r="O1071" s="59">
        <v>373971.1</v>
      </c>
      <c r="P1071" s="84">
        <f t="shared" si="34"/>
        <v>0.65552028571428567</v>
      </c>
    </row>
    <row r="1072" spans="1:16" ht="14.4" x14ac:dyDescent="0.2">
      <c r="A1072" s="60" t="s">
        <v>429</v>
      </c>
      <c r="B1072" s="60" t="s">
        <v>761</v>
      </c>
      <c r="C1072" s="83" t="str">
        <f t="shared" si="33"/>
        <v>21375800 Desarrollo Artístico y Extensión Musical</v>
      </c>
      <c r="D1072" s="60" t="s">
        <v>18</v>
      </c>
      <c r="E1072" s="60" t="s">
        <v>155</v>
      </c>
      <c r="F1072" s="60" t="s">
        <v>156</v>
      </c>
      <c r="G1072" s="59">
        <v>3000000</v>
      </c>
      <c r="H1072" s="59">
        <v>3500000</v>
      </c>
      <c r="I1072" s="59">
        <v>3500000</v>
      </c>
      <c r="J1072" s="59">
        <v>0</v>
      </c>
      <c r="K1072" s="59">
        <v>831707.9</v>
      </c>
      <c r="L1072" s="59">
        <v>0</v>
      </c>
      <c r="M1072" s="59">
        <v>2294321</v>
      </c>
      <c r="N1072" s="59">
        <v>2294321</v>
      </c>
      <c r="O1072" s="59">
        <v>373971.1</v>
      </c>
      <c r="P1072" s="84">
        <f t="shared" si="34"/>
        <v>0.65552028571428567</v>
      </c>
    </row>
    <row r="1073" spans="1:16" ht="14.4" x14ac:dyDescent="0.2">
      <c r="A1073" s="60" t="s">
        <v>429</v>
      </c>
      <c r="B1073" s="60" t="s">
        <v>761</v>
      </c>
      <c r="C1073" s="83" t="str">
        <f t="shared" si="33"/>
        <v>21375800 Desarrollo Artístico y Extensión Musical</v>
      </c>
      <c r="D1073" s="60" t="s">
        <v>18</v>
      </c>
      <c r="E1073" s="60" t="s">
        <v>159</v>
      </c>
      <c r="F1073" s="60" t="s">
        <v>160</v>
      </c>
      <c r="G1073" s="59">
        <v>1000000</v>
      </c>
      <c r="H1073" s="59">
        <v>0</v>
      </c>
      <c r="I1073" s="59">
        <v>0</v>
      </c>
      <c r="J1073" s="59">
        <v>0</v>
      </c>
      <c r="K1073" s="59">
        <v>0</v>
      </c>
      <c r="L1073" s="59">
        <v>0</v>
      </c>
      <c r="M1073" s="59">
        <v>0</v>
      </c>
      <c r="N1073" s="59">
        <v>0</v>
      </c>
      <c r="O1073" s="59">
        <v>0</v>
      </c>
      <c r="P1073" s="84">
        <f t="shared" si="34"/>
        <v>0</v>
      </c>
    </row>
    <row r="1074" spans="1:16" ht="14.4" x14ac:dyDescent="0.2">
      <c r="A1074" s="60" t="s">
        <v>429</v>
      </c>
      <c r="B1074" s="60" t="s">
        <v>761</v>
      </c>
      <c r="C1074" s="83" t="str">
        <f t="shared" si="33"/>
        <v>21375800 Desarrollo Artístico y Extensión Musical</v>
      </c>
      <c r="D1074" s="60" t="s">
        <v>18</v>
      </c>
      <c r="E1074" s="60" t="s">
        <v>169</v>
      </c>
      <c r="F1074" s="60" t="s">
        <v>170</v>
      </c>
      <c r="G1074" s="59">
        <v>300000</v>
      </c>
      <c r="H1074" s="59">
        <v>250000</v>
      </c>
      <c r="I1074" s="59">
        <v>250000</v>
      </c>
      <c r="J1074" s="59">
        <v>0</v>
      </c>
      <c r="K1074" s="59">
        <v>2372.0300000000002</v>
      </c>
      <c r="L1074" s="59">
        <v>139056.71</v>
      </c>
      <c r="M1074" s="59">
        <v>0</v>
      </c>
      <c r="N1074" s="59">
        <v>0</v>
      </c>
      <c r="O1074" s="59">
        <v>108571.26</v>
      </c>
      <c r="P1074" s="84">
        <f t="shared" si="34"/>
        <v>0</v>
      </c>
    </row>
    <row r="1075" spans="1:16" ht="14.4" x14ac:dyDescent="0.2">
      <c r="A1075" s="60" t="s">
        <v>429</v>
      </c>
      <c r="B1075" s="60" t="s">
        <v>761</v>
      </c>
      <c r="C1075" s="83" t="str">
        <f t="shared" si="33"/>
        <v>21375800 Desarrollo Artístico y Extensión Musical</v>
      </c>
      <c r="D1075" s="60" t="s">
        <v>18</v>
      </c>
      <c r="E1075" s="60" t="s">
        <v>177</v>
      </c>
      <c r="F1075" s="60" t="s">
        <v>178</v>
      </c>
      <c r="G1075" s="59">
        <v>300000</v>
      </c>
      <c r="H1075" s="59">
        <v>250000</v>
      </c>
      <c r="I1075" s="59">
        <v>250000</v>
      </c>
      <c r="J1075" s="59">
        <v>0</v>
      </c>
      <c r="K1075" s="59">
        <v>2372.0300000000002</v>
      </c>
      <c r="L1075" s="59">
        <v>139056.71</v>
      </c>
      <c r="M1075" s="59">
        <v>0</v>
      </c>
      <c r="N1075" s="59">
        <v>0</v>
      </c>
      <c r="O1075" s="59">
        <v>108571.26</v>
      </c>
      <c r="P1075" s="84">
        <f t="shared" si="34"/>
        <v>0</v>
      </c>
    </row>
    <row r="1076" spans="1:16" ht="14.4" x14ac:dyDescent="0.2">
      <c r="A1076" s="60" t="s">
        <v>429</v>
      </c>
      <c r="B1076" s="60" t="s">
        <v>761</v>
      </c>
      <c r="C1076" s="83" t="str">
        <f t="shared" si="33"/>
        <v>21375800 Desarrollo Artístico y Extensión Musical</v>
      </c>
      <c r="D1076" s="60" t="s">
        <v>18</v>
      </c>
      <c r="E1076" s="60" t="s">
        <v>183</v>
      </c>
      <c r="F1076" s="60" t="s">
        <v>184</v>
      </c>
      <c r="G1076" s="59">
        <v>10000000</v>
      </c>
      <c r="H1076" s="59">
        <v>7000000</v>
      </c>
      <c r="I1076" s="59">
        <v>7000000</v>
      </c>
      <c r="J1076" s="59">
        <v>0</v>
      </c>
      <c r="K1076" s="59">
        <v>6395116.3499999996</v>
      </c>
      <c r="L1076" s="59">
        <v>0</v>
      </c>
      <c r="M1076" s="59">
        <v>0</v>
      </c>
      <c r="N1076" s="59">
        <v>0</v>
      </c>
      <c r="O1076" s="59">
        <v>604883.65</v>
      </c>
      <c r="P1076" s="84">
        <f t="shared" si="34"/>
        <v>0</v>
      </c>
    </row>
    <row r="1077" spans="1:16" ht="14.4" x14ac:dyDescent="0.2">
      <c r="A1077" s="60" t="s">
        <v>429</v>
      </c>
      <c r="B1077" s="60" t="s">
        <v>761</v>
      </c>
      <c r="C1077" s="83" t="str">
        <f t="shared" si="33"/>
        <v>21375800 Desarrollo Artístico y Extensión Musical</v>
      </c>
      <c r="D1077" s="60" t="s">
        <v>18</v>
      </c>
      <c r="E1077" s="60" t="s">
        <v>187</v>
      </c>
      <c r="F1077" s="60" t="s">
        <v>188</v>
      </c>
      <c r="G1077" s="59">
        <v>10000000</v>
      </c>
      <c r="H1077" s="59">
        <v>7000000</v>
      </c>
      <c r="I1077" s="59">
        <v>7000000</v>
      </c>
      <c r="J1077" s="59">
        <v>0</v>
      </c>
      <c r="K1077" s="59">
        <v>6395116.3499999996</v>
      </c>
      <c r="L1077" s="59">
        <v>0</v>
      </c>
      <c r="M1077" s="59">
        <v>0</v>
      </c>
      <c r="N1077" s="59">
        <v>0</v>
      </c>
      <c r="O1077" s="59">
        <v>604883.65</v>
      </c>
      <c r="P1077" s="84">
        <f t="shared" si="34"/>
        <v>0</v>
      </c>
    </row>
    <row r="1078" spans="1:16" ht="14.4" x14ac:dyDescent="0.2">
      <c r="A1078" s="60" t="s">
        <v>429</v>
      </c>
      <c r="B1078" s="60" t="s">
        <v>761</v>
      </c>
      <c r="C1078" s="83" t="str">
        <f t="shared" si="33"/>
        <v>21375800 Desarrollo Artístico y Extensión Musical</v>
      </c>
      <c r="D1078" s="60" t="s">
        <v>18</v>
      </c>
      <c r="E1078" s="60" t="s">
        <v>189</v>
      </c>
      <c r="F1078" s="60" t="s">
        <v>190</v>
      </c>
      <c r="G1078" s="59">
        <v>7600000</v>
      </c>
      <c r="H1078" s="59">
        <v>6100000</v>
      </c>
      <c r="I1078" s="59">
        <v>6100000</v>
      </c>
      <c r="J1078" s="59">
        <v>0</v>
      </c>
      <c r="K1078" s="59">
        <v>6.06</v>
      </c>
      <c r="L1078" s="59">
        <v>0</v>
      </c>
      <c r="M1078" s="59">
        <v>4018849.63</v>
      </c>
      <c r="N1078" s="59">
        <v>4018849.63</v>
      </c>
      <c r="O1078" s="59">
        <v>2081144.31</v>
      </c>
      <c r="P1078" s="84">
        <f t="shared" si="34"/>
        <v>0.65882780819672127</v>
      </c>
    </row>
    <row r="1079" spans="1:16" ht="14.4" x14ac:dyDescent="0.2">
      <c r="A1079" s="60" t="s">
        <v>429</v>
      </c>
      <c r="B1079" s="60" t="s">
        <v>761</v>
      </c>
      <c r="C1079" s="83" t="str">
        <f t="shared" si="33"/>
        <v>21375800 Desarrollo Artístico y Extensión Musical</v>
      </c>
      <c r="D1079" s="60" t="s">
        <v>18</v>
      </c>
      <c r="E1079" s="60" t="s">
        <v>191</v>
      </c>
      <c r="F1079" s="60" t="s">
        <v>192</v>
      </c>
      <c r="G1079" s="59">
        <v>500000</v>
      </c>
      <c r="H1079" s="59">
        <v>0</v>
      </c>
      <c r="I1079" s="59">
        <v>0</v>
      </c>
      <c r="J1079" s="59">
        <v>0</v>
      </c>
      <c r="K1079" s="59">
        <v>0</v>
      </c>
      <c r="L1079" s="59">
        <v>0</v>
      </c>
      <c r="M1079" s="59">
        <v>0</v>
      </c>
      <c r="N1079" s="59">
        <v>0</v>
      </c>
      <c r="O1079" s="59">
        <v>0</v>
      </c>
      <c r="P1079" s="84">
        <f t="shared" si="34"/>
        <v>0</v>
      </c>
    </row>
    <row r="1080" spans="1:16" ht="14.4" x14ac:dyDescent="0.2">
      <c r="A1080" s="60" t="s">
        <v>429</v>
      </c>
      <c r="B1080" s="60" t="s">
        <v>761</v>
      </c>
      <c r="C1080" s="83" t="str">
        <f t="shared" si="33"/>
        <v>21375800 Desarrollo Artístico y Extensión Musical</v>
      </c>
      <c r="D1080" s="60" t="s">
        <v>18</v>
      </c>
      <c r="E1080" s="60" t="s">
        <v>195</v>
      </c>
      <c r="F1080" s="60" t="s">
        <v>196</v>
      </c>
      <c r="G1080" s="59">
        <v>1500000</v>
      </c>
      <c r="H1080" s="59">
        <v>500000</v>
      </c>
      <c r="I1080" s="59">
        <v>500000</v>
      </c>
      <c r="J1080" s="59">
        <v>0</v>
      </c>
      <c r="K1080" s="59">
        <v>0</v>
      </c>
      <c r="L1080" s="59">
        <v>0</v>
      </c>
      <c r="M1080" s="59">
        <v>0</v>
      </c>
      <c r="N1080" s="59">
        <v>0</v>
      </c>
      <c r="O1080" s="59">
        <v>500000</v>
      </c>
      <c r="P1080" s="84">
        <f t="shared" si="34"/>
        <v>0</v>
      </c>
    </row>
    <row r="1081" spans="1:16" ht="14.4" x14ac:dyDescent="0.2">
      <c r="A1081" s="60" t="s">
        <v>429</v>
      </c>
      <c r="B1081" s="60" t="s">
        <v>761</v>
      </c>
      <c r="C1081" s="83" t="str">
        <f t="shared" si="33"/>
        <v>21375800 Desarrollo Artístico y Extensión Musical</v>
      </c>
      <c r="D1081" s="60" t="s">
        <v>18</v>
      </c>
      <c r="E1081" s="60" t="s">
        <v>197</v>
      </c>
      <c r="F1081" s="60" t="s">
        <v>198</v>
      </c>
      <c r="G1081" s="59">
        <v>0</v>
      </c>
      <c r="H1081" s="59">
        <v>0</v>
      </c>
      <c r="I1081" s="59">
        <v>0</v>
      </c>
      <c r="J1081" s="59">
        <v>0</v>
      </c>
      <c r="K1081" s="59">
        <v>0</v>
      </c>
      <c r="L1081" s="59">
        <v>0</v>
      </c>
      <c r="M1081" s="59">
        <v>0</v>
      </c>
      <c r="N1081" s="59">
        <v>0</v>
      </c>
      <c r="O1081" s="59">
        <v>0</v>
      </c>
      <c r="P1081" s="84">
        <f t="shared" si="34"/>
        <v>0</v>
      </c>
    </row>
    <row r="1082" spans="1:16" ht="14.4" x14ac:dyDescent="0.2">
      <c r="A1082" s="60" t="s">
        <v>429</v>
      </c>
      <c r="B1082" s="60" t="s">
        <v>761</v>
      </c>
      <c r="C1082" s="83" t="str">
        <f t="shared" si="33"/>
        <v>21375800 Desarrollo Artístico y Extensión Musical</v>
      </c>
      <c r="D1082" s="60" t="s">
        <v>18</v>
      </c>
      <c r="E1082" s="60" t="s">
        <v>199</v>
      </c>
      <c r="F1082" s="60" t="s">
        <v>200</v>
      </c>
      <c r="G1082" s="59">
        <v>5000000</v>
      </c>
      <c r="H1082" s="59">
        <v>5000000</v>
      </c>
      <c r="I1082" s="59">
        <v>5000000</v>
      </c>
      <c r="J1082" s="59">
        <v>0</v>
      </c>
      <c r="K1082" s="59">
        <v>6.06</v>
      </c>
      <c r="L1082" s="59">
        <v>0</v>
      </c>
      <c r="M1082" s="59">
        <v>3951219.13</v>
      </c>
      <c r="N1082" s="59">
        <v>3951219.13</v>
      </c>
      <c r="O1082" s="59">
        <v>1048774.81</v>
      </c>
      <c r="P1082" s="84">
        <f t="shared" si="34"/>
        <v>0.79024382599999998</v>
      </c>
    </row>
    <row r="1083" spans="1:16" ht="14.4" x14ac:dyDescent="0.2">
      <c r="A1083" s="60" t="s">
        <v>429</v>
      </c>
      <c r="B1083" s="60" t="s">
        <v>761</v>
      </c>
      <c r="C1083" s="83" t="str">
        <f t="shared" si="33"/>
        <v>21375800 Desarrollo Artístico y Extensión Musical</v>
      </c>
      <c r="D1083" s="60" t="s">
        <v>18</v>
      </c>
      <c r="E1083" s="60" t="s">
        <v>201</v>
      </c>
      <c r="F1083" s="60" t="s">
        <v>202</v>
      </c>
      <c r="G1083" s="59">
        <v>300000</v>
      </c>
      <c r="H1083" s="59">
        <v>300000</v>
      </c>
      <c r="I1083" s="59">
        <v>300000</v>
      </c>
      <c r="J1083" s="59">
        <v>0</v>
      </c>
      <c r="K1083" s="59">
        <v>0</v>
      </c>
      <c r="L1083" s="59">
        <v>0</v>
      </c>
      <c r="M1083" s="59">
        <v>67630.5</v>
      </c>
      <c r="N1083" s="59">
        <v>67630.5</v>
      </c>
      <c r="O1083" s="59">
        <v>232369.5</v>
      </c>
      <c r="P1083" s="84">
        <f t="shared" si="34"/>
        <v>0.225435</v>
      </c>
    </row>
    <row r="1084" spans="1:16" ht="14.4" x14ac:dyDescent="0.2">
      <c r="A1084" s="60" t="s">
        <v>429</v>
      </c>
      <c r="B1084" s="60" t="s">
        <v>761</v>
      </c>
      <c r="C1084" s="83" t="str">
        <f t="shared" si="33"/>
        <v>21375800 Desarrollo Artístico y Extensión Musical</v>
      </c>
      <c r="D1084" s="60" t="s">
        <v>18</v>
      </c>
      <c r="E1084" s="60" t="s">
        <v>205</v>
      </c>
      <c r="F1084" s="60" t="s">
        <v>206</v>
      </c>
      <c r="G1084" s="59">
        <v>300000</v>
      </c>
      <c r="H1084" s="59">
        <v>300000</v>
      </c>
      <c r="I1084" s="59">
        <v>300000</v>
      </c>
      <c r="J1084" s="59">
        <v>0</v>
      </c>
      <c r="K1084" s="59">
        <v>0</v>
      </c>
      <c r="L1084" s="59">
        <v>0</v>
      </c>
      <c r="M1084" s="59">
        <v>0</v>
      </c>
      <c r="N1084" s="59">
        <v>0</v>
      </c>
      <c r="O1084" s="59">
        <v>300000</v>
      </c>
      <c r="P1084" s="84">
        <f t="shared" si="34"/>
        <v>0</v>
      </c>
    </row>
    <row r="1085" spans="1:16" ht="14.4" x14ac:dyDescent="0.2">
      <c r="A1085" s="60" t="s">
        <v>429</v>
      </c>
      <c r="B1085" s="60" t="s">
        <v>761</v>
      </c>
      <c r="C1085" s="83" t="str">
        <f t="shared" si="33"/>
        <v>21375800 Desarrollo Artístico y Extensión Musical</v>
      </c>
      <c r="D1085" s="60" t="s">
        <v>18</v>
      </c>
      <c r="E1085" s="60" t="s">
        <v>207</v>
      </c>
      <c r="F1085" s="60" t="s">
        <v>208</v>
      </c>
      <c r="G1085" s="59">
        <v>143360529</v>
      </c>
      <c r="H1085" s="59">
        <v>205366252</v>
      </c>
      <c r="I1085" s="59">
        <v>205366252</v>
      </c>
      <c r="J1085" s="59">
        <v>0</v>
      </c>
      <c r="K1085" s="59">
        <v>34247930.93</v>
      </c>
      <c r="L1085" s="59">
        <v>0</v>
      </c>
      <c r="M1085" s="59">
        <v>150872169.02000001</v>
      </c>
      <c r="N1085" s="59">
        <v>150872169.02000001</v>
      </c>
      <c r="O1085" s="59">
        <v>20246152.050000001</v>
      </c>
      <c r="P1085" s="84">
        <f t="shared" si="34"/>
        <v>0.73464927927885648</v>
      </c>
    </row>
    <row r="1086" spans="1:16" ht="14.4" x14ac:dyDescent="0.2">
      <c r="A1086" s="60" t="s">
        <v>429</v>
      </c>
      <c r="B1086" s="60" t="s">
        <v>761</v>
      </c>
      <c r="C1086" s="83" t="str">
        <f t="shared" si="33"/>
        <v>21375800 Desarrollo Artístico y Extensión Musical</v>
      </c>
      <c r="D1086" s="60" t="s">
        <v>18</v>
      </c>
      <c r="E1086" s="60" t="s">
        <v>209</v>
      </c>
      <c r="F1086" s="60" t="s">
        <v>210</v>
      </c>
      <c r="G1086" s="59">
        <v>42957756</v>
      </c>
      <c r="H1086" s="59">
        <v>41468342</v>
      </c>
      <c r="I1086" s="59">
        <v>41468342</v>
      </c>
      <c r="J1086" s="59">
        <v>0</v>
      </c>
      <c r="K1086" s="59">
        <v>6193154.8899999997</v>
      </c>
      <c r="L1086" s="59">
        <v>0</v>
      </c>
      <c r="M1086" s="59">
        <v>34830137.109999999</v>
      </c>
      <c r="N1086" s="59">
        <v>34830137.109999999</v>
      </c>
      <c r="O1086" s="59">
        <v>445050</v>
      </c>
      <c r="P1086" s="84">
        <f t="shared" si="34"/>
        <v>0.8399211405654945</v>
      </c>
    </row>
    <row r="1087" spans="1:16" ht="14.4" x14ac:dyDescent="0.2">
      <c r="A1087" s="60" t="s">
        <v>429</v>
      </c>
      <c r="B1087" s="60" t="s">
        <v>761</v>
      </c>
      <c r="C1087" s="83" t="str">
        <f t="shared" si="33"/>
        <v>21375800 Desarrollo Artístico y Extensión Musical</v>
      </c>
      <c r="D1087" s="60" t="s">
        <v>18</v>
      </c>
      <c r="E1087" s="60" t="s">
        <v>435</v>
      </c>
      <c r="F1087" s="60" t="s">
        <v>212</v>
      </c>
      <c r="G1087" s="59">
        <v>37056965</v>
      </c>
      <c r="H1087" s="59">
        <v>35772141</v>
      </c>
      <c r="I1087" s="59">
        <v>35772141</v>
      </c>
      <c r="J1087" s="59">
        <v>0</v>
      </c>
      <c r="K1087" s="59">
        <v>5281313.41</v>
      </c>
      <c r="L1087" s="59">
        <v>0</v>
      </c>
      <c r="M1087" s="59">
        <v>30045777.59</v>
      </c>
      <c r="N1087" s="59">
        <v>30045777.59</v>
      </c>
      <c r="O1087" s="59">
        <v>445050</v>
      </c>
      <c r="P1087" s="84">
        <f t="shared" si="34"/>
        <v>0.83992114394271233</v>
      </c>
    </row>
    <row r="1088" spans="1:16" ht="14.4" x14ac:dyDescent="0.2">
      <c r="A1088" s="60" t="s">
        <v>429</v>
      </c>
      <c r="B1088" s="60" t="s">
        <v>761</v>
      </c>
      <c r="C1088" s="83" t="str">
        <f t="shared" si="33"/>
        <v>21375800 Desarrollo Artístico y Extensión Musical</v>
      </c>
      <c r="D1088" s="60" t="s">
        <v>18</v>
      </c>
      <c r="E1088" s="60" t="s">
        <v>436</v>
      </c>
      <c r="F1088" s="60" t="s">
        <v>214</v>
      </c>
      <c r="G1088" s="59">
        <v>5900791</v>
      </c>
      <c r="H1088" s="59">
        <v>5696201</v>
      </c>
      <c r="I1088" s="59">
        <v>5696201</v>
      </c>
      <c r="J1088" s="59">
        <v>0</v>
      </c>
      <c r="K1088" s="59">
        <v>911841.48</v>
      </c>
      <c r="L1088" s="59">
        <v>0</v>
      </c>
      <c r="M1088" s="59">
        <v>4784359.5199999996</v>
      </c>
      <c r="N1088" s="59">
        <v>4784359.5199999996</v>
      </c>
      <c r="O1088" s="59">
        <v>0</v>
      </c>
      <c r="P1088" s="84">
        <f t="shared" si="34"/>
        <v>0.83992111935656755</v>
      </c>
    </row>
    <row r="1089" spans="1:16" ht="14.4" x14ac:dyDescent="0.2">
      <c r="A1089" s="60" t="s">
        <v>429</v>
      </c>
      <c r="B1089" s="60" t="s">
        <v>761</v>
      </c>
      <c r="C1089" s="83" t="str">
        <f t="shared" si="33"/>
        <v>21375800 Desarrollo Artístico y Extensión Musical</v>
      </c>
      <c r="D1089" s="60" t="s">
        <v>18</v>
      </c>
      <c r="E1089" s="60" t="s">
        <v>223</v>
      </c>
      <c r="F1089" s="60" t="s">
        <v>224</v>
      </c>
      <c r="G1089" s="59">
        <v>9500000</v>
      </c>
      <c r="H1089" s="59">
        <v>48775996</v>
      </c>
      <c r="I1089" s="59">
        <v>48775996</v>
      </c>
      <c r="J1089" s="59">
        <v>0</v>
      </c>
      <c r="K1089" s="59">
        <v>16842286</v>
      </c>
      <c r="L1089" s="59">
        <v>0</v>
      </c>
      <c r="M1089" s="59">
        <v>29698810.760000002</v>
      </c>
      <c r="N1089" s="59">
        <v>29698810.760000002</v>
      </c>
      <c r="O1089" s="59">
        <v>2234899.2400000002</v>
      </c>
      <c r="P1089" s="84">
        <f t="shared" si="34"/>
        <v>0.60888168762355976</v>
      </c>
    </row>
    <row r="1090" spans="1:16" ht="14.4" x14ac:dyDescent="0.2">
      <c r="A1090" s="60" t="s">
        <v>429</v>
      </c>
      <c r="B1090" s="60" t="s">
        <v>761</v>
      </c>
      <c r="C1090" s="83" t="str">
        <f t="shared" si="33"/>
        <v>21375800 Desarrollo Artístico y Extensión Musical</v>
      </c>
      <c r="D1090" s="60" t="s">
        <v>18</v>
      </c>
      <c r="E1090" s="60" t="s">
        <v>225</v>
      </c>
      <c r="F1090" s="60" t="s">
        <v>226</v>
      </c>
      <c r="G1090" s="59">
        <v>200000</v>
      </c>
      <c r="H1090" s="59">
        <v>33475996</v>
      </c>
      <c r="I1090" s="59">
        <v>33475996</v>
      </c>
      <c r="J1090" s="59">
        <v>0</v>
      </c>
      <c r="K1090" s="59">
        <v>16842286</v>
      </c>
      <c r="L1090" s="59">
        <v>0</v>
      </c>
      <c r="M1090" s="59">
        <v>16633709.76</v>
      </c>
      <c r="N1090" s="59">
        <v>16633709.76</v>
      </c>
      <c r="O1090" s="59">
        <v>0.24</v>
      </c>
      <c r="P1090" s="84">
        <f t="shared" si="34"/>
        <v>0.49688468597020979</v>
      </c>
    </row>
    <row r="1091" spans="1:16" ht="14.4" x14ac:dyDescent="0.2">
      <c r="A1091" s="60" t="s">
        <v>429</v>
      </c>
      <c r="B1091" s="60" t="s">
        <v>761</v>
      </c>
      <c r="C1091" s="83" t="str">
        <f t="shared" si="33"/>
        <v>21375800 Desarrollo Artístico y Extensión Musical</v>
      </c>
      <c r="D1091" s="60" t="s">
        <v>18</v>
      </c>
      <c r="E1091" s="60" t="s">
        <v>227</v>
      </c>
      <c r="F1091" s="60" t="s">
        <v>228</v>
      </c>
      <c r="G1091" s="59">
        <v>9300000</v>
      </c>
      <c r="H1091" s="59">
        <v>15300000</v>
      </c>
      <c r="I1091" s="59">
        <v>15300000</v>
      </c>
      <c r="J1091" s="59">
        <v>0</v>
      </c>
      <c r="K1091" s="59">
        <v>0</v>
      </c>
      <c r="L1091" s="59">
        <v>0</v>
      </c>
      <c r="M1091" s="59">
        <v>13065101</v>
      </c>
      <c r="N1091" s="59">
        <v>13065101</v>
      </c>
      <c r="O1091" s="59">
        <v>2234899</v>
      </c>
      <c r="P1091" s="85">
        <f t="shared" si="34"/>
        <v>0.85392816993464049</v>
      </c>
    </row>
    <row r="1092" spans="1:16" ht="14.4" x14ac:dyDescent="0.2">
      <c r="A1092" s="60" t="s">
        <v>429</v>
      </c>
      <c r="B1092" s="60" t="s">
        <v>761</v>
      </c>
      <c r="C1092" s="83" t="str">
        <f t="shared" si="33"/>
        <v>21375800 Desarrollo Artístico y Extensión Musical</v>
      </c>
      <c r="D1092" s="60" t="s">
        <v>18</v>
      </c>
      <c r="E1092" s="60" t="s">
        <v>229</v>
      </c>
      <c r="F1092" s="60" t="s">
        <v>230</v>
      </c>
      <c r="G1092" s="59">
        <v>77402773</v>
      </c>
      <c r="H1092" s="59">
        <v>77402773</v>
      </c>
      <c r="I1092" s="59">
        <v>77402773</v>
      </c>
      <c r="J1092" s="59">
        <v>0</v>
      </c>
      <c r="K1092" s="59">
        <v>6450231.1100000003</v>
      </c>
      <c r="L1092" s="59">
        <v>0</v>
      </c>
      <c r="M1092" s="59">
        <v>70952541.890000001</v>
      </c>
      <c r="N1092" s="59">
        <v>70952541.890000001</v>
      </c>
      <c r="O1092" s="59">
        <v>0</v>
      </c>
      <c r="P1092" s="84">
        <f t="shared" si="34"/>
        <v>0.91666666632214844</v>
      </c>
    </row>
    <row r="1093" spans="1:16" ht="14.4" x14ac:dyDescent="0.2">
      <c r="A1093" s="60" t="s">
        <v>429</v>
      </c>
      <c r="B1093" s="60" t="s">
        <v>761</v>
      </c>
      <c r="C1093" s="83" t="str">
        <f t="shared" si="33"/>
        <v>21375800 Desarrollo Artístico y Extensión Musical</v>
      </c>
      <c r="D1093" s="60" t="s">
        <v>18</v>
      </c>
      <c r="E1093" s="60" t="s">
        <v>437</v>
      </c>
      <c r="F1093" s="60" t="s">
        <v>438</v>
      </c>
      <c r="G1093" s="59">
        <v>77402773</v>
      </c>
      <c r="H1093" s="59">
        <v>77402773</v>
      </c>
      <c r="I1093" s="59">
        <v>77402773</v>
      </c>
      <c r="J1093" s="59">
        <v>0</v>
      </c>
      <c r="K1093" s="59">
        <v>6450231.1100000003</v>
      </c>
      <c r="L1093" s="59">
        <v>0</v>
      </c>
      <c r="M1093" s="59">
        <v>70952541.890000001</v>
      </c>
      <c r="N1093" s="59">
        <v>70952541.890000001</v>
      </c>
      <c r="O1093" s="59">
        <v>0</v>
      </c>
      <c r="P1093" s="84">
        <f t="shared" si="34"/>
        <v>0.91666666632214844</v>
      </c>
    </row>
    <row r="1094" spans="1:16" ht="14.4" x14ac:dyDescent="0.2">
      <c r="A1094" s="60" t="s">
        <v>429</v>
      </c>
      <c r="B1094" s="60" t="s">
        <v>761</v>
      </c>
      <c r="C1094" s="83" t="str">
        <f t="shared" si="33"/>
        <v>21375800 Desarrollo Artístico y Extensión Musical</v>
      </c>
      <c r="D1094" s="60" t="s">
        <v>18</v>
      </c>
      <c r="E1094" s="60" t="s">
        <v>237</v>
      </c>
      <c r="F1094" s="60" t="s">
        <v>238</v>
      </c>
      <c r="G1094" s="59">
        <v>13500000</v>
      </c>
      <c r="H1094" s="59">
        <v>37719141</v>
      </c>
      <c r="I1094" s="59">
        <v>37719141</v>
      </c>
      <c r="J1094" s="59">
        <v>0</v>
      </c>
      <c r="K1094" s="59">
        <v>4762258.93</v>
      </c>
      <c r="L1094" s="59">
        <v>0</v>
      </c>
      <c r="M1094" s="59">
        <v>15390679.26</v>
      </c>
      <c r="N1094" s="59">
        <v>15390679.26</v>
      </c>
      <c r="O1094" s="59">
        <v>17566202.809999999</v>
      </c>
      <c r="P1094" s="84">
        <f t="shared" si="34"/>
        <v>0.40803366280266035</v>
      </c>
    </row>
    <row r="1095" spans="1:16" ht="14.4" x14ac:dyDescent="0.2">
      <c r="A1095" s="60" t="s">
        <v>429</v>
      </c>
      <c r="B1095" s="60" t="s">
        <v>761</v>
      </c>
      <c r="C1095" s="83" t="str">
        <f t="shared" ref="C1095:C1158" si="35">+CONCATENATE(A1095," ",B1095)</f>
        <v>21375800 Desarrollo Artístico y Extensión Musical</v>
      </c>
      <c r="D1095" s="60" t="s">
        <v>18</v>
      </c>
      <c r="E1095" s="60" t="s">
        <v>239</v>
      </c>
      <c r="F1095" s="60" t="s">
        <v>240</v>
      </c>
      <c r="G1095" s="59">
        <v>13500000</v>
      </c>
      <c r="H1095" s="59">
        <v>37719141</v>
      </c>
      <c r="I1095" s="59">
        <v>37719141</v>
      </c>
      <c r="J1095" s="59">
        <v>0</v>
      </c>
      <c r="K1095" s="59">
        <v>4762258.93</v>
      </c>
      <c r="L1095" s="59">
        <v>0</v>
      </c>
      <c r="M1095" s="59">
        <v>15390679.26</v>
      </c>
      <c r="N1095" s="59">
        <v>15390679.26</v>
      </c>
      <c r="O1095" s="59">
        <v>17566202.809999999</v>
      </c>
      <c r="P1095" s="84">
        <f t="shared" ref="P1095:P1158" si="36">+IFERROR(M1095/H1095,0)</f>
        <v>0.40803366280266035</v>
      </c>
    </row>
    <row r="1096" spans="1:16" ht="14.4" x14ac:dyDescent="0.2">
      <c r="A1096" s="60" t="s">
        <v>429</v>
      </c>
      <c r="B1096" s="60" t="s">
        <v>761</v>
      </c>
      <c r="C1096" s="83" t="str">
        <f t="shared" si="35"/>
        <v>21375800 Desarrollo Artístico y Extensión Musical</v>
      </c>
      <c r="D1096" s="60" t="s">
        <v>251</v>
      </c>
      <c r="E1096" s="60" t="s">
        <v>252</v>
      </c>
      <c r="F1096" s="60" t="s">
        <v>253</v>
      </c>
      <c r="G1096" s="59">
        <v>86325867</v>
      </c>
      <c r="H1096" s="59">
        <v>78456517</v>
      </c>
      <c r="I1096" s="59">
        <v>78456517</v>
      </c>
      <c r="J1096" s="59">
        <v>0</v>
      </c>
      <c r="K1096" s="59">
        <v>49173796.759999998</v>
      </c>
      <c r="L1096" s="59">
        <v>5801766.7800000003</v>
      </c>
      <c r="M1096" s="59">
        <v>18753232.48</v>
      </c>
      <c r="N1096" s="59">
        <v>11226796.970000001</v>
      </c>
      <c r="O1096" s="59">
        <v>4727720.9800000004</v>
      </c>
      <c r="P1096" s="84">
        <f t="shared" si="36"/>
        <v>0.23902708400884021</v>
      </c>
    </row>
    <row r="1097" spans="1:16" ht="14.4" x14ac:dyDescent="0.2">
      <c r="A1097" s="60" t="s">
        <v>429</v>
      </c>
      <c r="B1097" s="60" t="s">
        <v>761</v>
      </c>
      <c r="C1097" s="83" t="str">
        <f t="shared" si="35"/>
        <v>21375800 Desarrollo Artístico y Extensión Musical</v>
      </c>
      <c r="D1097" s="60" t="s">
        <v>251</v>
      </c>
      <c r="E1097" s="60" t="s">
        <v>254</v>
      </c>
      <c r="F1097" s="60" t="s">
        <v>255</v>
      </c>
      <c r="G1097" s="59">
        <v>85209664</v>
      </c>
      <c r="H1097" s="59">
        <v>78156517</v>
      </c>
      <c r="I1097" s="59">
        <v>78156517</v>
      </c>
      <c r="J1097" s="59">
        <v>0</v>
      </c>
      <c r="K1097" s="59">
        <v>49173796.759999998</v>
      </c>
      <c r="L1097" s="59">
        <v>5801766.7800000003</v>
      </c>
      <c r="M1097" s="59">
        <v>18453232.510000002</v>
      </c>
      <c r="N1097" s="59">
        <v>10926797</v>
      </c>
      <c r="O1097" s="59">
        <v>4727720.95</v>
      </c>
      <c r="P1097" s="84">
        <f t="shared" si="36"/>
        <v>0.23610612676099679</v>
      </c>
    </row>
    <row r="1098" spans="1:16" ht="14.4" x14ac:dyDescent="0.2">
      <c r="A1098" s="60" t="s">
        <v>429</v>
      </c>
      <c r="B1098" s="60" t="s">
        <v>761</v>
      </c>
      <c r="C1098" s="83" t="str">
        <f t="shared" si="35"/>
        <v>21375800 Desarrollo Artístico y Extensión Musical</v>
      </c>
      <c r="D1098" s="60" t="s">
        <v>251</v>
      </c>
      <c r="E1098" s="60" t="s">
        <v>258</v>
      </c>
      <c r="F1098" s="60" t="s">
        <v>259</v>
      </c>
      <c r="G1098" s="59">
        <v>0</v>
      </c>
      <c r="H1098" s="59">
        <v>1341164</v>
      </c>
      <c r="I1098" s="59">
        <v>1341164</v>
      </c>
      <c r="J1098" s="59">
        <v>0</v>
      </c>
      <c r="K1098" s="59">
        <v>0</v>
      </c>
      <c r="L1098" s="59">
        <v>0</v>
      </c>
      <c r="M1098" s="59">
        <v>1000050</v>
      </c>
      <c r="N1098" s="59">
        <v>1000050</v>
      </c>
      <c r="O1098" s="59">
        <v>341114</v>
      </c>
      <c r="P1098" s="84">
        <f t="shared" si="36"/>
        <v>0.74565824910301792</v>
      </c>
    </row>
    <row r="1099" spans="1:16" ht="14.4" x14ac:dyDescent="0.2">
      <c r="A1099" s="60" t="s">
        <v>429</v>
      </c>
      <c r="B1099" s="60" t="s">
        <v>761</v>
      </c>
      <c r="C1099" s="83" t="str">
        <f t="shared" si="35"/>
        <v>21375800 Desarrollo Artístico y Extensión Musical</v>
      </c>
      <c r="D1099" s="60" t="s">
        <v>251</v>
      </c>
      <c r="E1099" s="60" t="s">
        <v>260</v>
      </c>
      <c r="F1099" s="60" t="s">
        <v>261</v>
      </c>
      <c r="G1099" s="59">
        <v>2000000</v>
      </c>
      <c r="H1099" s="59">
        <v>2000000</v>
      </c>
      <c r="I1099" s="59">
        <v>2000000</v>
      </c>
      <c r="J1099" s="59">
        <v>0</v>
      </c>
      <c r="K1099" s="59">
        <v>0</v>
      </c>
      <c r="L1099" s="59">
        <v>1999999.66</v>
      </c>
      <c r="M1099" s="59">
        <v>0</v>
      </c>
      <c r="N1099" s="59">
        <v>0</v>
      </c>
      <c r="O1099" s="59">
        <v>0.34</v>
      </c>
      <c r="P1099" s="84">
        <f t="shared" si="36"/>
        <v>0</v>
      </c>
    </row>
    <row r="1100" spans="1:16" ht="14.4" x14ac:dyDescent="0.2">
      <c r="A1100" s="60" t="s">
        <v>429</v>
      </c>
      <c r="B1100" s="60" t="s">
        <v>761</v>
      </c>
      <c r="C1100" s="83" t="str">
        <f t="shared" si="35"/>
        <v>21375800 Desarrollo Artístico y Extensión Musical</v>
      </c>
      <c r="D1100" s="60" t="s">
        <v>251</v>
      </c>
      <c r="E1100" s="60" t="s">
        <v>262</v>
      </c>
      <c r="F1100" s="60" t="s">
        <v>263</v>
      </c>
      <c r="G1100" s="59">
        <v>0</v>
      </c>
      <c r="H1100" s="59">
        <v>11293617</v>
      </c>
      <c r="I1100" s="59">
        <v>11293617</v>
      </c>
      <c r="J1100" s="59">
        <v>0</v>
      </c>
      <c r="K1100" s="59">
        <v>903680.49</v>
      </c>
      <c r="L1100" s="59">
        <v>903047.64</v>
      </c>
      <c r="M1100" s="59">
        <v>7526435.5099999998</v>
      </c>
      <c r="N1100" s="59">
        <v>0</v>
      </c>
      <c r="O1100" s="59">
        <v>1960453.36</v>
      </c>
      <c r="P1100" s="84">
        <f t="shared" si="36"/>
        <v>0.66643268582598469</v>
      </c>
    </row>
    <row r="1101" spans="1:16" ht="14.4" x14ac:dyDescent="0.2">
      <c r="A1101" s="60" t="s">
        <v>429</v>
      </c>
      <c r="B1101" s="60" t="s">
        <v>761</v>
      </c>
      <c r="C1101" s="83" t="str">
        <f t="shared" si="35"/>
        <v>21375800 Desarrollo Artístico y Extensión Musical</v>
      </c>
      <c r="D1101" s="60" t="s">
        <v>251</v>
      </c>
      <c r="E1101" s="60" t="s">
        <v>355</v>
      </c>
      <c r="F1101" s="60" t="s">
        <v>356</v>
      </c>
      <c r="G1101" s="59">
        <v>83209664</v>
      </c>
      <c r="H1101" s="59">
        <v>63521736</v>
      </c>
      <c r="I1101" s="59">
        <v>63521736</v>
      </c>
      <c r="J1101" s="59">
        <v>0</v>
      </c>
      <c r="K1101" s="59">
        <v>48270116.270000003</v>
      </c>
      <c r="L1101" s="59">
        <v>2898719.48</v>
      </c>
      <c r="M1101" s="59">
        <v>9926747</v>
      </c>
      <c r="N1101" s="59">
        <v>9926747</v>
      </c>
      <c r="O1101" s="59">
        <v>2426153.25</v>
      </c>
      <c r="P1101" s="84">
        <f t="shared" si="36"/>
        <v>0.1562732322051148</v>
      </c>
    </row>
    <row r="1102" spans="1:16" ht="14.4" x14ac:dyDescent="0.2">
      <c r="A1102" s="60" t="s">
        <v>429</v>
      </c>
      <c r="B1102" s="60" t="s">
        <v>761</v>
      </c>
      <c r="C1102" s="83" t="str">
        <f t="shared" si="35"/>
        <v>21375800 Desarrollo Artístico y Extensión Musical</v>
      </c>
      <c r="D1102" s="60" t="s">
        <v>251</v>
      </c>
      <c r="E1102" s="60" t="s">
        <v>272</v>
      </c>
      <c r="F1102" s="60" t="s">
        <v>273</v>
      </c>
      <c r="G1102" s="59">
        <v>1116203</v>
      </c>
      <c r="H1102" s="59">
        <v>300000</v>
      </c>
      <c r="I1102" s="59">
        <v>300000</v>
      </c>
      <c r="J1102" s="59">
        <v>0</v>
      </c>
      <c r="K1102" s="59">
        <v>0</v>
      </c>
      <c r="L1102" s="59">
        <v>0</v>
      </c>
      <c r="M1102" s="59">
        <v>299999.96999999997</v>
      </c>
      <c r="N1102" s="59">
        <v>299999.96999999997</v>
      </c>
      <c r="O1102" s="59">
        <v>0.03</v>
      </c>
      <c r="P1102" s="84">
        <f t="shared" si="36"/>
        <v>0.99999989999999994</v>
      </c>
    </row>
    <row r="1103" spans="1:16" ht="14.4" x14ac:dyDescent="0.2">
      <c r="A1103" s="60" t="s">
        <v>429</v>
      </c>
      <c r="B1103" s="60" t="s">
        <v>761</v>
      </c>
      <c r="C1103" s="83" t="str">
        <f t="shared" si="35"/>
        <v>21375800 Desarrollo Artístico y Extensión Musical</v>
      </c>
      <c r="D1103" s="60" t="s">
        <v>251</v>
      </c>
      <c r="E1103" s="60" t="s">
        <v>274</v>
      </c>
      <c r="F1103" s="60" t="s">
        <v>275</v>
      </c>
      <c r="G1103" s="59">
        <v>1116203</v>
      </c>
      <c r="H1103" s="59">
        <v>300000</v>
      </c>
      <c r="I1103" s="59">
        <v>300000</v>
      </c>
      <c r="J1103" s="59">
        <v>0</v>
      </c>
      <c r="K1103" s="59">
        <v>0</v>
      </c>
      <c r="L1103" s="59">
        <v>0</v>
      </c>
      <c r="M1103" s="59">
        <v>299999.96999999997</v>
      </c>
      <c r="N1103" s="59">
        <v>299999.96999999997</v>
      </c>
      <c r="O1103" s="59">
        <v>0.03</v>
      </c>
      <c r="P1103" s="82">
        <f t="shared" si="36"/>
        <v>0.99999989999999994</v>
      </c>
    </row>
    <row r="1104" spans="1:16" ht="14.4" x14ac:dyDescent="0.2">
      <c r="A1104" s="74" t="s">
        <v>439</v>
      </c>
      <c r="B1104" s="74" t="s">
        <v>440</v>
      </c>
      <c r="C1104" s="83" t="str">
        <f t="shared" si="35"/>
        <v>21375801 CENTRO NACIONAL DE LA MÚSICA</v>
      </c>
      <c r="D1104" s="74" t="s">
        <v>18</v>
      </c>
      <c r="E1104" s="74" t="s">
        <v>19</v>
      </c>
      <c r="F1104" s="74" t="s">
        <v>19</v>
      </c>
      <c r="G1104" s="75">
        <v>3030596590</v>
      </c>
      <c r="H1104" s="75">
        <v>2887381032</v>
      </c>
      <c r="I1104" s="59">
        <v>2887381032</v>
      </c>
      <c r="J1104" s="59">
        <v>0</v>
      </c>
      <c r="K1104" s="59">
        <v>0</v>
      </c>
      <c r="L1104" s="59">
        <v>0</v>
      </c>
      <c r="M1104" s="75">
        <v>2282987370.5500002</v>
      </c>
      <c r="N1104" s="75">
        <v>2267936943.8899999</v>
      </c>
      <c r="O1104" s="75">
        <v>604393661.45000005</v>
      </c>
      <c r="P1104" s="82">
        <f t="shared" si="36"/>
        <v>0.79067755355054237</v>
      </c>
    </row>
    <row r="1105" spans="1:16" ht="14.4" x14ac:dyDescent="0.2">
      <c r="A1105" s="60" t="s">
        <v>439</v>
      </c>
      <c r="B1105" s="60" t="s">
        <v>440</v>
      </c>
      <c r="C1105" s="83" t="str">
        <f t="shared" si="35"/>
        <v>21375801 CENTRO NACIONAL DE LA MÚSICA</v>
      </c>
      <c r="D1105" s="60" t="s">
        <v>18</v>
      </c>
      <c r="E1105" s="60" t="s">
        <v>21</v>
      </c>
      <c r="F1105" s="60" t="s">
        <v>22</v>
      </c>
      <c r="G1105" s="59">
        <v>2395234432</v>
      </c>
      <c r="H1105" s="59">
        <v>2202710740</v>
      </c>
      <c r="I1105" s="59">
        <v>2202710740</v>
      </c>
      <c r="J1105" s="59">
        <v>0</v>
      </c>
      <c r="K1105" s="59">
        <v>0</v>
      </c>
      <c r="L1105" s="59">
        <v>0</v>
      </c>
      <c r="M1105" s="59">
        <v>1784319455.26</v>
      </c>
      <c r="N1105" s="59">
        <v>1784319455.26</v>
      </c>
      <c r="O1105" s="59">
        <v>418391284.74000001</v>
      </c>
      <c r="P1105" s="84">
        <f t="shared" si="36"/>
        <v>0.81005618343695918</v>
      </c>
    </row>
    <row r="1106" spans="1:16" ht="14.4" x14ac:dyDescent="0.2">
      <c r="A1106" s="60" t="s">
        <v>439</v>
      </c>
      <c r="B1106" s="60" t="s">
        <v>440</v>
      </c>
      <c r="C1106" s="83" t="str">
        <f t="shared" si="35"/>
        <v>21375801 CENTRO NACIONAL DE LA MÚSICA</v>
      </c>
      <c r="D1106" s="60" t="s">
        <v>18</v>
      </c>
      <c r="E1106" s="60" t="s">
        <v>23</v>
      </c>
      <c r="F1106" s="60" t="s">
        <v>24</v>
      </c>
      <c r="G1106" s="59">
        <v>1109137313</v>
      </c>
      <c r="H1106" s="59">
        <v>1113895329</v>
      </c>
      <c r="I1106" s="59">
        <v>1113895329</v>
      </c>
      <c r="J1106" s="59">
        <v>0</v>
      </c>
      <c r="K1106" s="59">
        <v>0</v>
      </c>
      <c r="L1106" s="59">
        <v>0</v>
      </c>
      <c r="M1106" s="59">
        <v>934296612</v>
      </c>
      <c r="N1106" s="59">
        <v>934296612</v>
      </c>
      <c r="O1106" s="59">
        <v>179598717</v>
      </c>
      <c r="P1106" s="84">
        <f t="shared" si="36"/>
        <v>0.83876517629243064</v>
      </c>
    </row>
    <row r="1107" spans="1:16" ht="14.4" x14ac:dyDescent="0.2">
      <c r="A1107" s="60" t="s">
        <v>439</v>
      </c>
      <c r="B1107" s="60" t="s">
        <v>440</v>
      </c>
      <c r="C1107" s="83" t="str">
        <f t="shared" si="35"/>
        <v>21375801 CENTRO NACIONAL DE LA MÚSICA</v>
      </c>
      <c r="D1107" s="60" t="s">
        <v>18</v>
      </c>
      <c r="E1107" s="60" t="s">
        <v>25</v>
      </c>
      <c r="F1107" s="60" t="s">
        <v>26</v>
      </c>
      <c r="G1107" s="59">
        <v>1077137313</v>
      </c>
      <c r="H1107" s="59">
        <v>1091895329</v>
      </c>
      <c r="I1107" s="59">
        <v>1091895329</v>
      </c>
      <c r="J1107" s="59">
        <v>0</v>
      </c>
      <c r="K1107" s="59">
        <v>0</v>
      </c>
      <c r="L1107" s="59">
        <v>0</v>
      </c>
      <c r="M1107" s="59">
        <v>925024162</v>
      </c>
      <c r="N1107" s="59">
        <v>925024162</v>
      </c>
      <c r="O1107" s="59">
        <v>166871167</v>
      </c>
      <c r="P1107" s="84">
        <f t="shared" si="36"/>
        <v>0.84717292714052816</v>
      </c>
    </row>
    <row r="1108" spans="1:16" ht="14.4" x14ac:dyDescent="0.2">
      <c r="A1108" s="60" t="s">
        <v>439</v>
      </c>
      <c r="B1108" s="60" t="s">
        <v>440</v>
      </c>
      <c r="C1108" s="83" t="str">
        <f t="shared" si="35"/>
        <v>21375801 CENTRO NACIONAL DE LA MÚSICA</v>
      </c>
      <c r="D1108" s="60" t="s">
        <v>18</v>
      </c>
      <c r="E1108" s="60" t="s">
        <v>27</v>
      </c>
      <c r="F1108" s="60" t="s">
        <v>28</v>
      </c>
      <c r="G1108" s="59">
        <v>32000000</v>
      </c>
      <c r="H1108" s="59">
        <v>22000000</v>
      </c>
      <c r="I1108" s="59">
        <v>22000000</v>
      </c>
      <c r="J1108" s="59">
        <v>0</v>
      </c>
      <c r="K1108" s="59">
        <v>0</v>
      </c>
      <c r="L1108" s="59">
        <v>0</v>
      </c>
      <c r="M1108" s="59">
        <v>9272450</v>
      </c>
      <c r="N1108" s="59">
        <v>9272450</v>
      </c>
      <c r="O1108" s="59">
        <v>12727550</v>
      </c>
      <c r="P1108" s="84">
        <f t="shared" si="36"/>
        <v>0.42147499999999999</v>
      </c>
    </row>
    <row r="1109" spans="1:16" ht="14.4" x14ac:dyDescent="0.2">
      <c r="A1109" s="60" t="s">
        <v>439</v>
      </c>
      <c r="B1109" s="60" t="s">
        <v>440</v>
      </c>
      <c r="C1109" s="83" t="str">
        <f t="shared" si="35"/>
        <v>21375801 CENTRO NACIONAL DE LA MÚSICA</v>
      </c>
      <c r="D1109" s="60" t="s">
        <v>18</v>
      </c>
      <c r="E1109" s="60" t="s">
        <v>29</v>
      </c>
      <c r="F1109" s="60" t="s">
        <v>30</v>
      </c>
      <c r="G1109" s="59">
        <v>4200000</v>
      </c>
      <c r="H1109" s="59">
        <v>4200000</v>
      </c>
      <c r="I1109" s="59">
        <v>4200000</v>
      </c>
      <c r="J1109" s="59">
        <v>0</v>
      </c>
      <c r="K1109" s="59">
        <v>0</v>
      </c>
      <c r="L1109" s="59">
        <v>0</v>
      </c>
      <c r="M1109" s="59">
        <v>4055924.75</v>
      </c>
      <c r="N1109" s="59">
        <v>4055924.75</v>
      </c>
      <c r="O1109" s="59">
        <v>144075.25</v>
      </c>
      <c r="P1109" s="84">
        <f t="shared" si="36"/>
        <v>0.96569636904761902</v>
      </c>
    </row>
    <row r="1110" spans="1:16" ht="14.4" x14ac:dyDescent="0.2">
      <c r="A1110" s="60" t="s">
        <v>439</v>
      </c>
      <c r="B1110" s="60" t="s">
        <v>440</v>
      </c>
      <c r="C1110" s="83" t="str">
        <f t="shared" si="35"/>
        <v>21375801 CENTRO NACIONAL DE LA MÚSICA</v>
      </c>
      <c r="D1110" s="60" t="s">
        <v>18</v>
      </c>
      <c r="E1110" s="60" t="s">
        <v>31</v>
      </c>
      <c r="F1110" s="60" t="s">
        <v>32</v>
      </c>
      <c r="G1110" s="59">
        <v>4200000</v>
      </c>
      <c r="H1110" s="59">
        <v>4200000</v>
      </c>
      <c r="I1110" s="59">
        <v>4200000</v>
      </c>
      <c r="J1110" s="59">
        <v>0</v>
      </c>
      <c r="K1110" s="59">
        <v>0</v>
      </c>
      <c r="L1110" s="59">
        <v>0</v>
      </c>
      <c r="M1110" s="59">
        <v>4055924.75</v>
      </c>
      <c r="N1110" s="59">
        <v>4055924.75</v>
      </c>
      <c r="O1110" s="59">
        <v>144075.25</v>
      </c>
      <c r="P1110" s="84">
        <f t="shared" si="36"/>
        <v>0.96569636904761902</v>
      </c>
    </row>
    <row r="1111" spans="1:16" ht="14.4" x14ac:dyDescent="0.2">
      <c r="A1111" s="60" t="s">
        <v>439</v>
      </c>
      <c r="B1111" s="60" t="s">
        <v>440</v>
      </c>
      <c r="C1111" s="83" t="str">
        <f t="shared" si="35"/>
        <v>21375801 CENTRO NACIONAL DE LA MÚSICA</v>
      </c>
      <c r="D1111" s="60" t="s">
        <v>18</v>
      </c>
      <c r="E1111" s="60" t="s">
        <v>33</v>
      </c>
      <c r="F1111" s="60" t="s">
        <v>34</v>
      </c>
      <c r="G1111" s="59">
        <v>900674116</v>
      </c>
      <c r="H1111" s="59">
        <v>736985270</v>
      </c>
      <c r="I1111" s="59">
        <v>736985270</v>
      </c>
      <c r="J1111" s="59">
        <v>0</v>
      </c>
      <c r="K1111" s="59">
        <v>0</v>
      </c>
      <c r="L1111" s="59">
        <v>0</v>
      </c>
      <c r="M1111" s="59">
        <v>560721560.51999998</v>
      </c>
      <c r="N1111" s="59">
        <v>560721560.51999998</v>
      </c>
      <c r="O1111" s="59">
        <v>176263709.47999999</v>
      </c>
      <c r="P1111" s="84">
        <f t="shared" si="36"/>
        <v>0.7608314349620583</v>
      </c>
    </row>
    <row r="1112" spans="1:16" ht="14.4" x14ac:dyDescent="0.2">
      <c r="A1112" s="60" t="s">
        <v>439</v>
      </c>
      <c r="B1112" s="60" t="s">
        <v>440</v>
      </c>
      <c r="C1112" s="83" t="str">
        <f t="shared" si="35"/>
        <v>21375801 CENTRO NACIONAL DE LA MÚSICA</v>
      </c>
      <c r="D1112" s="60" t="s">
        <v>18</v>
      </c>
      <c r="E1112" s="60" t="s">
        <v>35</v>
      </c>
      <c r="F1112" s="60" t="s">
        <v>36</v>
      </c>
      <c r="G1112" s="59">
        <v>394500000</v>
      </c>
      <c r="H1112" s="59">
        <v>299849391</v>
      </c>
      <c r="I1112" s="59">
        <v>299849391</v>
      </c>
      <c r="J1112" s="59">
        <v>0</v>
      </c>
      <c r="K1112" s="59">
        <v>0</v>
      </c>
      <c r="L1112" s="59">
        <v>0</v>
      </c>
      <c r="M1112" s="59">
        <v>274320161.5</v>
      </c>
      <c r="N1112" s="59">
        <v>274320161.5</v>
      </c>
      <c r="O1112" s="59">
        <v>25529229.5</v>
      </c>
      <c r="P1112" s="84">
        <f t="shared" si="36"/>
        <v>0.9148598254114847</v>
      </c>
    </row>
    <row r="1113" spans="1:16" ht="14.4" x14ac:dyDescent="0.2">
      <c r="A1113" s="60" t="s">
        <v>439</v>
      </c>
      <c r="B1113" s="60" t="s">
        <v>440</v>
      </c>
      <c r="C1113" s="83" t="str">
        <f t="shared" si="35"/>
        <v>21375801 CENTRO NACIONAL DE LA MÚSICA</v>
      </c>
      <c r="D1113" s="60" t="s">
        <v>18</v>
      </c>
      <c r="E1113" s="60" t="s">
        <v>37</v>
      </c>
      <c r="F1113" s="60" t="s">
        <v>38</v>
      </c>
      <c r="G1113" s="59">
        <v>111336500</v>
      </c>
      <c r="H1113" s="59">
        <v>81896465</v>
      </c>
      <c r="I1113" s="59">
        <v>81896465</v>
      </c>
      <c r="J1113" s="59">
        <v>0</v>
      </c>
      <c r="K1113" s="59">
        <v>0</v>
      </c>
      <c r="L1113" s="59">
        <v>0</v>
      </c>
      <c r="M1113" s="59">
        <v>79201221.709999993</v>
      </c>
      <c r="N1113" s="59">
        <v>79201221.709999993</v>
      </c>
      <c r="O1113" s="59">
        <v>2695243.29</v>
      </c>
      <c r="P1113" s="84">
        <f t="shared" si="36"/>
        <v>0.96708962602964599</v>
      </c>
    </row>
    <row r="1114" spans="1:16" ht="14.4" x14ac:dyDescent="0.2">
      <c r="A1114" s="60" t="s">
        <v>439</v>
      </c>
      <c r="B1114" s="60" t="s">
        <v>440</v>
      </c>
      <c r="C1114" s="83" t="str">
        <f t="shared" si="35"/>
        <v>21375801 CENTRO NACIONAL DE LA MÚSICA</v>
      </c>
      <c r="D1114" s="60" t="s">
        <v>18</v>
      </c>
      <c r="E1114" s="60" t="s">
        <v>39</v>
      </c>
      <c r="F1114" s="60" t="s">
        <v>40</v>
      </c>
      <c r="G1114" s="59">
        <v>152176152</v>
      </c>
      <c r="H1114" s="59">
        <v>141150060</v>
      </c>
      <c r="I1114" s="59">
        <v>141150060</v>
      </c>
      <c r="J1114" s="59">
        <v>0</v>
      </c>
      <c r="K1114" s="59">
        <v>0</v>
      </c>
      <c r="L1114" s="59">
        <v>0</v>
      </c>
      <c r="M1114" s="59">
        <v>5232426.3099999996</v>
      </c>
      <c r="N1114" s="59">
        <v>5232426.3099999996</v>
      </c>
      <c r="O1114" s="59">
        <v>135917633.69</v>
      </c>
      <c r="P1114" s="84">
        <f t="shared" si="36"/>
        <v>3.7069954557582191E-2</v>
      </c>
    </row>
    <row r="1115" spans="1:16" ht="14.4" x14ac:dyDescent="0.2">
      <c r="A1115" s="60" t="s">
        <v>439</v>
      </c>
      <c r="B1115" s="60" t="s">
        <v>440</v>
      </c>
      <c r="C1115" s="83" t="str">
        <f t="shared" si="35"/>
        <v>21375801 CENTRO NACIONAL DE LA MÚSICA</v>
      </c>
      <c r="D1115" s="60" t="s">
        <v>18</v>
      </c>
      <c r="E1115" s="60" t="s">
        <v>41</v>
      </c>
      <c r="F1115" s="60" t="s">
        <v>42</v>
      </c>
      <c r="G1115" s="59">
        <v>124861464</v>
      </c>
      <c r="H1115" s="59">
        <v>118361464</v>
      </c>
      <c r="I1115" s="59">
        <v>118361464</v>
      </c>
      <c r="J1115" s="59">
        <v>0</v>
      </c>
      <c r="K1115" s="59">
        <v>0</v>
      </c>
      <c r="L1115" s="59">
        <v>0</v>
      </c>
      <c r="M1115" s="59">
        <v>116985961.8</v>
      </c>
      <c r="N1115" s="59">
        <v>116985961.8</v>
      </c>
      <c r="O1115" s="59">
        <v>1375502.2</v>
      </c>
      <c r="P1115" s="84">
        <f t="shared" si="36"/>
        <v>0.98837880038388171</v>
      </c>
    </row>
    <row r="1116" spans="1:16" ht="14.4" x14ac:dyDescent="0.2">
      <c r="A1116" s="60" t="s">
        <v>439</v>
      </c>
      <c r="B1116" s="60" t="s">
        <v>440</v>
      </c>
      <c r="C1116" s="83" t="str">
        <f t="shared" si="35"/>
        <v>21375801 CENTRO NACIONAL DE LA MÚSICA</v>
      </c>
      <c r="D1116" s="60" t="s">
        <v>18</v>
      </c>
      <c r="E1116" s="60" t="s">
        <v>43</v>
      </c>
      <c r="F1116" s="60" t="s">
        <v>44</v>
      </c>
      <c r="G1116" s="59">
        <v>117800000</v>
      </c>
      <c r="H1116" s="59">
        <v>95727890</v>
      </c>
      <c r="I1116" s="59">
        <v>95727890</v>
      </c>
      <c r="J1116" s="59">
        <v>0</v>
      </c>
      <c r="K1116" s="59">
        <v>0</v>
      </c>
      <c r="L1116" s="59">
        <v>0</v>
      </c>
      <c r="M1116" s="59">
        <v>84981789.200000003</v>
      </c>
      <c r="N1116" s="59">
        <v>84981789.200000003</v>
      </c>
      <c r="O1116" s="59">
        <v>10746100.800000001</v>
      </c>
      <c r="P1116" s="84">
        <f t="shared" si="36"/>
        <v>0.8877432606108836</v>
      </c>
    </row>
    <row r="1117" spans="1:16" ht="14.4" x14ac:dyDescent="0.2">
      <c r="A1117" s="60" t="s">
        <v>439</v>
      </c>
      <c r="B1117" s="60" t="s">
        <v>440</v>
      </c>
      <c r="C1117" s="83" t="str">
        <f t="shared" si="35"/>
        <v>21375801 CENTRO NACIONAL DE LA MÚSICA</v>
      </c>
      <c r="D1117" s="60" t="s">
        <v>18</v>
      </c>
      <c r="E1117" s="60" t="s">
        <v>45</v>
      </c>
      <c r="F1117" s="60" t="s">
        <v>46</v>
      </c>
      <c r="G1117" s="59">
        <v>181528941</v>
      </c>
      <c r="H1117" s="59">
        <v>167108230</v>
      </c>
      <c r="I1117" s="59">
        <v>167108230</v>
      </c>
      <c r="J1117" s="59">
        <v>0</v>
      </c>
      <c r="K1117" s="59">
        <v>0</v>
      </c>
      <c r="L1117" s="59">
        <v>0</v>
      </c>
      <c r="M1117" s="59">
        <v>138599184</v>
      </c>
      <c r="N1117" s="59">
        <v>138599184</v>
      </c>
      <c r="O1117" s="59">
        <v>28509046</v>
      </c>
      <c r="P1117" s="84">
        <f t="shared" si="36"/>
        <v>0.82939771428373099</v>
      </c>
    </row>
    <row r="1118" spans="1:16" ht="14.4" x14ac:dyDescent="0.2">
      <c r="A1118" s="60" t="s">
        <v>439</v>
      </c>
      <c r="B1118" s="60" t="s">
        <v>440</v>
      </c>
      <c r="C1118" s="83" t="str">
        <f t="shared" si="35"/>
        <v>21375801 CENTRO NACIONAL DE LA MÚSICA</v>
      </c>
      <c r="D1118" s="60" t="s">
        <v>18</v>
      </c>
      <c r="E1118" s="60" t="s">
        <v>441</v>
      </c>
      <c r="F1118" s="60" t="s">
        <v>48</v>
      </c>
      <c r="G1118" s="59">
        <v>172219764</v>
      </c>
      <c r="H1118" s="59">
        <v>158538576</v>
      </c>
      <c r="I1118" s="59">
        <v>158538576</v>
      </c>
      <c r="J1118" s="59">
        <v>0</v>
      </c>
      <c r="K1118" s="59">
        <v>0</v>
      </c>
      <c r="L1118" s="59">
        <v>0</v>
      </c>
      <c r="M1118" s="59">
        <v>131499376</v>
      </c>
      <c r="N1118" s="59">
        <v>131499376</v>
      </c>
      <c r="O1118" s="59">
        <v>27039200</v>
      </c>
      <c r="P1118" s="84">
        <f t="shared" si="36"/>
        <v>0.82944718766743564</v>
      </c>
    </row>
    <row r="1119" spans="1:16" ht="14.4" x14ac:dyDescent="0.2">
      <c r="A1119" s="60" t="s">
        <v>439</v>
      </c>
      <c r="B1119" s="60" t="s">
        <v>440</v>
      </c>
      <c r="C1119" s="83" t="str">
        <f t="shared" si="35"/>
        <v>21375801 CENTRO NACIONAL DE LA MÚSICA</v>
      </c>
      <c r="D1119" s="60" t="s">
        <v>18</v>
      </c>
      <c r="E1119" s="60" t="s">
        <v>442</v>
      </c>
      <c r="F1119" s="60" t="s">
        <v>50</v>
      </c>
      <c r="G1119" s="59">
        <v>9309177</v>
      </c>
      <c r="H1119" s="59">
        <v>8569654</v>
      </c>
      <c r="I1119" s="59">
        <v>8569654</v>
      </c>
      <c r="J1119" s="59">
        <v>0</v>
      </c>
      <c r="K1119" s="59">
        <v>0</v>
      </c>
      <c r="L1119" s="59">
        <v>0</v>
      </c>
      <c r="M1119" s="59">
        <v>7099808</v>
      </c>
      <c r="N1119" s="59">
        <v>7099808</v>
      </c>
      <c r="O1119" s="59">
        <v>1469846</v>
      </c>
      <c r="P1119" s="84">
        <f t="shared" si="36"/>
        <v>0.8284824568179765</v>
      </c>
    </row>
    <row r="1120" spans="1:16" ht="14.4" x14ac:dyDescent="0.2">
      <c r="A1120" s="60" t="s">
        <v>439</v>
      </c>
      <c r="B1120" s="60" t="s">
        <v>440</v>
      </c>
      <c r="C1120" s="83" t="str">
        <f t="shared" si="35"/>
        <v>21375801 CENTRO NACIONAL DE LA MÚSICA</v>
      </c>
      <c r="D1120" s="60" t="s">
        <v>18</v>
      </c>
      <c r="E1120" s="60" t="s">
        <v>51</v>
      </c>
      <c r="F1120" s="60" t="s">
        <v>52</v>
      </c>
      <c r="G1120" s="59">
        <v>199694062</v>
      </c>
      <c r="H1120" s="59">
        <v>180521911</v>
      </c>
      <c r="I1120" s="59">
        <v>180521911</v>
      </c>
      <c r="J1120" s="59">
        <v>0</v>
      </c>
      <c r="K1120" s="59">
        <v>0</v>
      </c>
      <c r="L1120" s="59">
        <v>0</v>
      </c>
      <c r="M1120" s="59">
        <v>146646173.99000001</v>
      </c>
      <c r="N1120" s="59">
        <v>146646173.99000001</v>
      </c>
      <c r="O1120" s="59">
        <v>33875737.009999998</v>
      </c>
      <c r="P1120" s="84">
        <f t="shared" si="36"/>
        <v>0.81234556612908893</v>
      </c>
    </row>
    <row r="1121" spans="1:16" ht="14.4" x14ac:dyDescent="0.2">
      <c r="A1121" s="60" t="s">
        <v>439</v>
      </c>
      <c r="B1121" s="60" t="s">
        <v>440</v>
      </c>
      <c r="C1121" s="83" t="str">
        <f t="shared" si="35"/>
        <v>21375801 CENTRO NACIONAL DE LA MÚSICA</v>
      </c>
      <c r="D1121" s="60" t="s">
        <v>18</v>
      </c>
      <c r="E1121" s="60" t="s">
        <v>443</v>
      </c>
      <c r="F1121" s="60" t="s">
        <v>54</v>
      </c>
      <c r="G1121" s="59">
        <v>100911473</v>
      </c>
      <c r="H1121" s="59">
        <v>92895036</v>
      </c>
      <c r="I1121" s="59">
        <v>92895036</v>
      </c>
      <c r="J1121" s="59">
        <v>0</v>
      </c>
      <c r="K1121" s="59">
        <v>0</v>
      </c>
      <c r="L1121" s="59">
        <v>0</v>
      </c>
      <c r="M1121" s="59">
        <v>77002485</v>
      </c>
      <c r="N1121" s="59">
        <v>77002485</v>
      </c>
      <c r="O1121" s="59">
        <v>15892551</v>
      </c>
      <c r="P1121" s="84">
        <f t="shared" si="36"/>
        <v>0.82891926539540817</v>
      </c>
    </row>
    <row r="1122" spans="1:16" ht="14.4" x14ac:dyDescent="0.2">
      <c r="A1122" s="60" t="s">
        <v>439</v>
      </c>
      <c r="B1122" s="60" t="s">
        <v>440</v>
      </c>
      <c r="C1122" s="83" t="str">
        <f t="shared" si="35"/>
        <v>21375801 CENTRO NACIONAL DE LA MÚSICA</v>
      </c>
      <c r="D1122" s="60" t="s">
        <v>18</v>
      </c>
      <c r="E1122" s="60" t="s">
        <v>444</v>
      </c>
      <c r="F1122" s="60" t="s">
        <v>56</v>
      </c>
      <c r="G1122" s="59">
        <v>55855059</v>
      </c>
      <c r="H1122" s="59">
        <v>51417916</v>
      </c>
      <c r="I1122" s="59">
        <v>51417916</v>
      </c>
      <c r="J1122" s="59">
        <v>0</v>
      </c>
      <c r="K1122" s="59">
        <v>0</v>
      </c>
      <c r="L1122" s="59">
        <v>0</v>
      </c>
      <c r="M1122" s="59">
        <v>42599102</v>
      </c>
      <c r="N1122" s="59">
        <v>42599102</v>
      </c>
      <c r="O1122" s="59">
        <v>8818814</v>
      </c>
      <c r="P1122" s="84">
        <f t="shared" si="36"/>
        <v>0.82848752563211625</v>
      </c>
    </row>
    <row r="1123" spans="1:16" ht="14.4" x14ac:dyDescent="0.2">
      <c r="A1123" s="60" t="s">
        <v>439</v>
      </c>
      <c r="B1123" s="60" t="s">
        <v>440</v>
      </c>
      <c r="C1123" s="83" t="str">
        <f t="shared" si="35"/>
        <v>21375801 CENTRO NACIONAL DE LA MÚSICA</v>
      </c>
      <c r="D1123" s="60" t="s">
        <v>18</v>
      </c>
      <c r="E1123" s="60" t="s">
        <v>445</v>
      </c>
      <c r="F1123" s="60" t="s">
        <v>58</v>
      </c>
      <c r="G1123" s="59">
        <v>27927530</v>
      </c>
      <c r="H1123" s="59">
        <v>25708959</v>
      </c>
      <c r="I1123" s="59">
        <v>25708959</v>
      </c>
      <c r="J1123" s="59">
        <v>0</v>
      </c>
      <c r="K1123" s="59">
        <v>0</v>
      </c>
      <c r="L1123" s="59">
        <v>0</v>
      </c>
      <c r="M1123" s="59">
        <v>21299544</v>
      </c>
      <c r="N1123" s="59">
        <v>21299544</v>
      </c>
      <c r="O1123" s="59">
        <v>4409415</v>
      </c>
      <c r="P1123" s="84">
        <f t="shared" si="36"/>
        <v>0.82848722112785667</v>
      </c>
    </row>
    <row r="1124" spans="1:16" ht="14.4" x14ac:dyDescent="0.2">
      <c r="A1124" s="60" t="s">
        <v>439</v>
      </c>
      <c r="B1124" s="60" t="s">
        <v>440</v>
      </c>
      <c r="C1124" s="83" t="str">
        <f t="shared" si="35"/>
        <v>21375801 CENTRO NACIONAL DE LA MÚSICA</v>
      </c>
      <c r="D1124" s="60" t="s">
        <v>18</v>
      </c>
      <c r="E1124" s="60" t="s">
        <v>446</v>
      </c>
      <c r="F1124" s="60" t="s">
        <v>60</v>
      </c>
      <c r="G1124" s="59">
        <v>15000000</v>
      </c>
      <c r="H1124" s="59">
        <v>10500000</v>
      </c>
      <c r="I1124" s="59">
        <v>10500000</v>
      </c>
      <c r="J1124" s="59">
        <v>0</v>
      </c>
      <c r="K1124" s="59">
        <v>0</v>
      </c>
      <c r="L1124" s="59">
        <v>0</v>
      </c>
      <c r="M1124" s="59">
        <v>5745042.9900000002</v>
      </c>
      <c r="N1124" s="59">
        <v>5745042.9900000002</v>
      </c>
      <c r="O1124" s="59">
        <v>4754957.01</v>
      </c>
      <c r="P1124" s="84">
        <f t="shared" si="36"/>
        <v>0.5471469514285715</v>
      </c>
    </row>
    <row r="1125" spans="1:16" ht="14.4" x14ac:dyDescent="0.2">
      <c r="A1125" s="60" t="s">
        <v>439</v>
      </c>
      <c r="B1125" s="60" t="s">
        <v>440</v>
      </c>
      <c r="C1125" s="83" t="str">
        <f t="shared" si="35"/>
        <v>21375801 CENTRO NACIONAL DE LA MÚSICA</v>
      </c>
      <c r="D1125" s="60" t="s">
        <v>18</v>
      </c>
      <c r="E1125" s="60" t="s">
        <v>61</v>
      </c>
      <c r="F1125" s="60" t="s">
        <v>62</v>
      </c>
      <c r="G1125" s="59">
        <v>392507251</v>
      </c>
      <c r="H1125" s="59">
        <v>409507251</v>
      </c>
      <c r="I1125" s="59">
        <v>409507251</v>
      </c>
      <c r="J1125" s="59">
        <v>0</v>
      </c>
      <c r="K1125" s="59">
        <v>0</v>
      </c>
      <c r="L1125" s="59">
        <v>0</v>
      </c>
      <c r="M1125" s="59">
        <v>341380164.57999998</v>
      </c>
      <c r="N1125" s="59">
        <v>327518778.26999998</v>
      </c>
      <c r="O1125" s="59">
        <v>68127086.420000002</v>
      </c>
      <c r="P1125" s="84">
        <f t="shared" si="36"/>
        <v>0.83363643438880153</v>
      </c>
    </row>
    <row r="1126" spans="1:16" ht="14.4" x14ac:dyDescent="0.2">
      <c r="A1126" s="60" t="s">
        <v>439</v>
      </c>
      <c r="B1126" s="60" t="s">
        <v>440</v>
      </c>
      <c r="C1126" s="83" t="str">
        <f t="shared" si="35"/>
        <v>21375801 CENTRO NACIONAL DE LA MÚSICA</v>
      </c>
      <c r="D1126" s="60" t="s">
        <v>18</v>
      </c>
      <c r="E1126" s="60" t="s">
        <v>63</v>
      </c>
      <c r="F1126" s="60" t="s">
        <v>64</v>
      </c>
      <c r="G1126" s="59">
        <v>34932555</v>
      </c>
      <c r="H1126" s="59">
        <v>37494963</v>
      </c>
      <c r="I1126" s="59">
        <v>37494963</v>
      </c>
      <c r="J1126" s="59">
        <v>0</v>
      </c>
      <c r="K1126" s="59">
        <v>0</v>
      </c>
      <c r="L1126" s="59">
        <v>0</v>
      </c>
      <c r="M1126" s="59">
        <v>26194321.43</v>
      </c>
      <c r="N1126" s="59">
        <v>25180221.559999999</v>
      </c>
      <c r="O1126" s="59">
        <v>11300641.57</v>
      </c>
      <c r="P1126" s="84">
        <f t="shared" si="36"/>
        <v>0.69860907530432825</v>
      </c>
    </row>
    <row r="1127" spans="1:16" ht="14.4" x14ac:dyDescent="0.2">
      <c r="A1127" s="60" t="s">
        <v>439</v>
      </c>
      <c r="B1127" s="60" t="s">
        <v>440</v>
      </c>
      <c r="C1127" s="83" t="str">
        <f t="shared" si="35"/>
        <v>21375801 CENTRO NACIONAL DE LA MÚSICA</v>
      </c>
      <c r="D1127" s="60" t="s">
        <v>18</v>
      </c>
      <c r="E1127" s="60" t="s">
        <v>65</v>
      </c>
      <c r="F1127" s="60" t="s">
        <v>66</v>
      </c>
      <c r="G1127" s="59">
        <v>34932555</v>
      </c>
      <c r="H1127" s="59">
        <v>33194974</v>
      </c>
      <c r="I1127" s="59">
        <v>33194974</v>
      </c>
      <c r="J1127" s="59">
        <v>0</v>
      </c>
      <c r="K1127" s="59">
        <v>0</v>
      </c>
      <c r="L1127" s="59">
        <v>0</v>
      </c>
      <c r="M1127" s="59">
        <v>21894332.43</v>
      </c>
      <c r="N1127" s="59">
        <v>20880232.559999999</v>
      </c>
      <c r="O1127" s="59">
        <v>11300641.57</v>
      </c>
      <c r="P1127" s="84">
        <f t="shared" si="36"/>
        <v>0.65956769328995402</v>
      </c>
    </row>
    <row r="1128" spans="1:16" ht="14.4" x14ac:dyDescent="0.2">
      <c r="A1128" s="60" t="s">
        <v>439</v>
      </c>
      <c r="B1128" s="60" t="s">
        <v>440</v>
      </c>
      <c r="C1128" s="83" t="str">
        <f t="shared" si="35"/>
        <v>21375801 CENTRO NACIONAL DE LA MÚSICA</v>
      </c>
      <c r="D1128" s="60" t="s">
        <v>18</v>
      </c>
      <c r="E1128" s="60" t="s">
        <v>69</v>
      </c>
      <c r="F1128" s="60" t="s">
        <v>70</v>
      </c>
      <c r="G1128" s="59">
        <v>0</v>
      </c>
      <c r="H1128" s="59">
        <v>4299989</v>
      </c>
      <c r="I1128" s="59">
        <v>4299989</v>
      </c>
      <c r="J1128" s="59">
        <v>0</v>
      </c>
      <c r="K1128" s="59">
        <v>0</v>
      </c>
      <c r="L1128" s="59">
        <v>0</v>
      </c>
      <c r="M1128" s="59">
        <v>4299989</v>
      </c>
      <c r="N1128" s="59">
        <v>4299989</v>
      </c>
      <c r="O1128" s="59">
        <v>0</v>
      </c>
      <c r="P1128" s="84">
        <f t="shared" si="36"/>
        <v>1</v>
      </c>
    </row>
    <row r="1129" spans="1:16" ht="14.4" x14ac:dyDescent="0.2">
      <c r="A1129" s="60" t="s">
        <v>439</v>
      </c>
      <c r="B1129" s="60" t="s">
        <v>440</v>
      </c>
      <c r="C1129" s="83" t="str">
        <f t="shared" si="35"/>
        <v>21375801 CENTRO NACIONAL DE LA MÚSICA</v>
      </c>
      <c r="D1129" s="60" t="s">
        <v>18</v>
      </c>
      <c r="E1129" s="60" t="s">
        <v>71</v>
      </c>
      <c r="F1129" s="60" t="s">
        <v>72</v>
      </c>
      <c r="G1129" s="59">
        <v>42600000</v>
      </c>
      <c r="H1129" s="59">
        <v>30518229</v>
      </c>
      <c r="I1129" s="59">
        <v>30518229</v>
      </c>
      <c r="J1129" s="59">
        <v>0</v>
      </c>
      <c r="K1129" s="59">
        <v>0</v>
      </c>
      <c r="L1129" s="59">
        <v>0</v>
      </c>
      <c r="M1129" s="59">
        <v>27867995.109999999</v>
      </c>
      <c r="N1129" s="59">
        <v>27867995.109999999</v>
      </c>
      <c r="O1129" s="59">
        <v>2650233.89</v>
      </c>
      <c r="P1129" s="84">
        <f t="shared" si="36"/>
        <v>0.91315898802646767</v>
      </c>
    </row>
    <row r="1130" spans="1:16" ht="14.4" x14ac:dyDescent="0.2">
      <c r="A1130" s="60" t="s">
        <v>439</v>
      </c>
      <c r="B1130" s="60" t="s">
        <v>440</v>
      </c>
      <c r="C1130" s="83" t="str">
        <f t="shared" si="35"/>
        <v>21375801 CENTRO NACIONAL DE LA MÚSICA</v>
      </c>
      <c r="D1130" s="60" t="s">
        <v>18</v>
      </c>
      <c r="E1130" s="60" t="s">
        <v>73</v>
      </c>
      <c r="F1130" s="60" t="s">
        <v>74</v>
      </c>
      <c r="G1130" s="59">
        <v>12600000</v>
      </c>
      <c r="H1130" s="59">
        <v>10600000</v>
      </c>
      <c r="I1130" s="59">
        <v>10600000</v>
      </c>
      <c r="J1130" s="59">
        <v>0</v>
      </c>
      <c r="K1130" s="59">
        <v>0</v>
      </c>
      <c r="L1130" s="59">
        <v>0</v>
      </c>
      <c r="M1130" s="59">
        <v>9524670.8699999992</v>
      </c>
      <c r="N1130" s="59">
        <v>9524670.8699999992</v>
      </c>
      <c r="O1130" s="59">
        <v>1075329.1299999999</v>
      </c>
      <c r="P1130" s="84">
        <f t="shared" si="36"/>
        <v>0.89855385566037727</v>
      </c>
    </row>
    <row r="1131" spans="1:16" ht="14.4" x14ac:dyDescent="0.2">
      <c r="A1131" s="60" t="s">
        <v>439</v>
      </c>
      <c r="B1131" s="60" t="s">
        <v>440</v>
      </c>
      <c r="C1131" s="83" t="str">
        <f t="shared" si="35"/>
        <v>21375801 CENTRO NACIONAL DE LA MÚSICA</v>
      </c>
      <c r="D1131" s="60" t="s">
        <v>18</v>
      </c>
      <c r="E1131" s="60" t="s">
        <v>75</v>
      </c>
      <c r="F1131" s="60" t="s">
        <v>76</v>
      </c>
      <c r="G1131" s="59">
        <v>13260000</v>
      </c>
      <c r="H1131" s="59">
        <v>8480909</v>
      </c>
      <c r="I1131" s="59">
        <v>8480909</v>
      </c>
      <c r="J1131" s="59">
        <v>0</v>
      </c>
      <c r="K1131" s="59">
        <v>0</v>
      </c>
      <c r="L1131" s="59">
        <v>0</v>
      </c>
      <c r="M1131" s="59">
        <v>8381870</v>
      </c>
      <c r="N1131" s="59">
        <v>8381870</v>
      </c>
      <c r="O1131" s="59">
        <v>99039</v>
      </c>
      <c r="P1131" s="84">
        <f t="shared" si="36"/>
        <v>0.98832212443265222</v>
      </c>
    </row>
    <row r="1132" spans="1:16" ht="14.4" x14ac:dyDescent="0.2">
      <c r="A1132" s="60" t="s">
        <v>439</v>
      </c>
      <c r="B1132" s="60" t="s">
        <v>440</v>
      </c>
      <c r="C1132" s="83" t="str">
        <f t="shared" si="35"/>
        <v>21375801 CENTRO NACIONAL DE LA MÚSICA</v>
      </c>
      <c r="D1132" s="60" t="s">
        <v>18</v>
      </c>
      <c r="E1132" s="60" t="s">
        <v>77</v>
      </c>
      <c r="F1132" s="60" t="s">
        <v>78</v>
      </c>
      <c r="G1132" s="59">
        <v>480000</v>
      </c>
      <c r="H1132" s="59">
        <v>200000</v>
      </c>
      <c r="I1132" s="59">
        <v>200000</v>
      </c>
      <c r="J1132" s="59">
        <v>0</v>
      </c>
      <c r="K1132" s="59">
        <v>0</v>
      </c>
      <c r="L1132" s="59">
        <v>0</v>
      </c>
      <c r="M1132" s="59">
        <v>157965</v>
      </c>
      <c r="N1132" s="59">
        <v>157965</v>
      </c>
      <c r="O1132" s="59">
        <v>42035</v>
      </c>
      <c r="P1132" s="84">
        <f t="shared" si="36"/>
        <v>0.789825</v>
      </c>
    </row>
    <row r="1133" spans="1:16" ht="14.4" x14ac:dyDescent="0.2">
      <c r="A1133" s="60" t="s">
        <v>439</v>
      </c>
      <c r="B1133" s="60" t="s">
        <v>440</v>
      </c>
      <c r="C1133" s="83" t="str">
        <f t="shared" si="35"/>
        <v>21375801 CENTRO NACIONAL DE LA MÚSICA</v>
      </c>
      <c r="D1133" s="60" t="s">
        <v>18</v>
      </c>
      <c r="E1133" s="60" t="s">
        <v>79</v>
      </c>
      <c r="F1133" s="60" t="s">
        <v>80</v>
      </c>
      <c r="G1133" s="59">
        <v>16260000</v>
      </c>
      <c r="H1133" s="59">
        <v>11237320</v>
      </c>
      <c r="I1133" s="59">
        <v>11237320</v>
      </c>
      <c r="J1133" s="59">
        <v>0</v>
      </c>
      <c r="K1133" s="59">
        <v>0</v>
      </c>
      <c r="L1133" s="59">
        <v>0</v>
      </c>
      <c r="M1133" s="59">
        <v>9803489.2400000002</v>
      </c>
      <c r="N1133" s="59">
        <v>9803489.2400000002</v>
      </c>
      <c r="O1133" s="59">
        <v>1433830.76</v>
      </c>
      <c r="P1133" s="84">
        <f t="shared" si="36"/>
        <v>0.8724045626537289</v>
      </c>
    </row>
    <row r="1134" spans="1:16" ht="14.4" x14ac:dyDescent="0.2">
      <c r="A1134" s="60" t="s">
        <v>439</v>
      </c>
      <c r="B1134" s="60" t="s">
        <v>440</v>
      </c>
      <c r="C1134" s="83" t="str">
        <f t="shared" si="35"/>
        <v>21375801 CENTRO NACIONAL DE LA MÚSICA</v>
      </c>
      <c r="D1134" s="60" t="s">
        <v>18</v>
      </c>
      <c r="E1134" s="60" t="s">
        <v>83</v>
      </c>
      <c r="F1134" s="60" t="s">
        <v>84</v>
      </c>
      <c r="G1134" s="59">
        <v>14120086</v>
      </c>
      <c r="H1134" s="59">
        <v>16350086</v>
      </c>
      <c r="I1134" s="59">
        <v>16350086</v>
      </c>
      <c r="J1134" s="59">
        <v>0</v>
      </c>
      <c r="K1134" s="59">
        <v>0</v>
      </c>
      <c r="L1134" s="59">
        <v>0</v>
      </c>
      <c r="M1134" s="59">
        <v>13928439.970000001</v>
      </c>
      <c r="N1134" s="59">
        <v>13179927.970000001</v>
      </c>
      <c r="O1134" s="59">
        <v>2421646.0299999998</v>
      </c>
      <c r="P1134" s="84">
        <f t="shared" si="36"/>
        <v>0.85188787202709515</v>
      </c>
    </row>
    <row r="1135" spans="1:16" ht="14.4" x14ac:dyDescent="0.2">
      <c r="A1135" s="60" t="s">
        <v>439</v>
      </c>
      <c r="B1135" s="60" t="s">
        <v>440</v>
      </c>
      <c r="C1135" s="83" t="str">
        <f t="shared" si="35"/>
        <v>21375801 CENTRO NACIONAL DE LA MÚSICA</v>
      </c>
      <c r="D1135" s="60" t="s">
        <v>18</v>
      </c>
      <c r="E1135" s="60" t="s">
        <v>85</v>
      </c>
      <c r="F1135" s="60" t="s">
        <v>86</v>
      </c>
      <c r="G1135" s="59">
        <v>500000</v>
      </c>
      <c r="H1135" s="59">
        <v>200000</v>
      </c>
      <c r="I1135" s="59">
        <v>200000</v>
      </c>
      <c r="J1135" s="59">
        <v>0</v>
      </c>
      <c r="K1135" s="59">
        <v>0</v>
      </c>
      <c r="L1135" s="59">
        <v>0</v>
      </c>
      <c r="M1135" s="59">
        <v>0</v>
      </c>
      <c r="N1135" s="59">
        <v>0</v>
      </c>
      <c r="O1135" s="59">
        <v>200000</v>
      </c>
      <c r="P1135" s="84">
        <f t="shared" si="36"/>
        <v>0</v>
      </c>
    </row>
    <row r="1136" spans="1:16" ht="14.4" x14ac:dyDescent="0.2">
      <c r="A1136" s="60" t="s">
        <v>439</v>
      </c>
      <c r="B1136" s="60" t="s">
        <v>440</v>
      </c>
      <c r="C1136" s="83" t="str">
        <f t="shared" si="35"/>
        <v>21375801 CENTRO NACIONAL DE LA MÚSICA</v>
      </c>
      <c r="D1136" s="60" t="s">
        <v>18</v>
      </c>
      <c r="E1136" s="60" t="s">
        <v>316</v>
      </c>
      <c r="F1136" s="60" t="s">
        <v>317</v>
      </c>
      <c r="G1136" s="59">
        <v>700000</v>
      </c>
      <c r="H1136" s="59">
        <v>700000</v>
      </c>
      <c r="I1136" s="59">
        <v>700000</v>
      </c>
      <c r="J1136" s="59">
        <v>0</v>
      </c>
      <c r="K1136" s="59">
        <v>0</v>
      </c>
      <c r="L1136" s="59">
        <v>0</v>
      </c>
      <c r="M1136" s="59">
        <v>697904.08</v>
      </c>
      <c r="N1136" s="59">
        <v>697904.08</v>
      </c>
      <c r="O1136" s="59">
        <v>2095.92</v>
      </c>
      <c r="P1136" s="84">
        <f t="shared" si="36"/>
        <v>0.9970058285714285</v>
      </c>
    </row>
    <row r="1137" spans="1:16" ht="14.4" x14ac:dyDescent="0.2">
      <c r="A1137" s="60" t="s">
        <v>439</v>
      </c>
      <c r="B1137" s="60" t="s">
        <v>440</v>
      </c>
      <c r="C1137" s="83" t="str">
        <f t="shared" si="35"/>
        <v>21375801 CENTRO NACIONAL DE LA MÚSICA</v>
      </c>
      <c r="D1137" s="60" t="s">
        <v>18</v>
      </c>
      <c r="E1137" s="60" t="s">
        <v>87</v>
      </c>
      <c r="F1137" s="60" t="s">
        <v>88</v>
      </c>
      <c r="G1137" s="59">
        <v>450000</v>
      </c>
      <c r="H1137" s="59">
        <v>450000</v>
      </c>
      <c r="I1137" s="59">
        <v>450000</v>
      </c>
      <c r="J1137" s="59">
        <v>0</v>
      </c>
      <c r="K1137" s="59">
        <v>0</v>
      </c>
      <c r="L1137" s="59">
        <v>0</v>
      </c>
      <c r="M1137" s="59">
        <v>398436.43</v>
      </c>
      <c r="N1137" s="59">
        <v>398436.43</v>
      </c>
      <c r="O1137" s="59">
        <v>51563.57</v>
      </c>
      <c r="P1137" s="84">
        <f t="shared" si="36"/>
        <v>0.88541428888888885</v>
      </c>
    </row>
    <row r="1138" spans="1:16" ht="14.4" x14ac:dyDescent="0.2">
      <c r="A1138" s="60" t="s">
        <v>439</v>
      </c>
      <c r="B1138" s="60" t="s">
        <v>440</v>
      </c>
      <c r="C1138" s="83" t="str">
        <f t="shared" si="35"/>
        <v>21375801 CENTRO NACIONAL DE LA MÚSICA</v>
      </c>
      <c r="D1138" s="60" t="s">
        <v>18</v>
      </c>
      <c r="E1138" s="60" t="s">
        <v>318</v>
      </c>
      <c r="F1138" s="60" t="s">
        <v>319</v>
      </c>
      <c r="G1138" s="59">
        <v>7000000</v>
      </c>
      <c r="H1138" s="59">
        <v>9580000</v>
      </c>
      <c r="I1138" s="59">
        <v>9580000</v>
      </c>
      <c r="J1138" s="59">
        <v>0</v>
      </c>
      <c r="K1138" s="59">
        <v>0</v>
      </c>
      <c r="L1138" s="59">
        <v>0</v>
      </c>
      <c r="M1138" s="59">
        <v>8267419</v>
      </c>
      <c r="N1138" s="59">
        <v>7518907</v>
      </c>
      <c r="O1138" s="59">
        <v>1312581</v>
      </c>
      <c r="P1138" s="84">
        <f t="shared" si="36"/>
        <v>0.86298736951983301</v>
      </c>
    </row>
    <row r="1139" spans="1:16" ht="14.4" x14ac:dyDescent="0.2">
      <c r="A1139" s="60" t="s">
        <v>439</v>
      </c>
      <c r="B1139" s="60" t="s">
        <v>440</v>
      </c>
      <c r="C1139" s="83" t="str">
        <f t="shared" si="35"/>
        <v>21375801 CENTRO NACIONAL DE LA MÚSICA</v>
      </c>
      <c r="D1139" s="60" t="s">
        <v>18</v>
      </c>
      <c r="E1139" s="60" t="s">
        <v>89</v>
      </c>
      <c r="F1139" s="60" t="s">
        <v>90</v>
      </c>
      <c r="G1139" s="59">
        <v>5470086</v>
      </c>
      <c r="H1139" s="59">
        <v>5420086</v>
      </c>
      <c r="I1139" s="59">
        <v>5420086</v>
      </c>
      <c r="J1139" s="59">
        <v>0</v>
      </c>
      <c r="K1139" s="59">
        <v>0</v>
      </c>
      <c r="L1139" s="59">
        <v>0</v>
      </c>
      <c r="M1139" s="59">
        <v>4564680.46</v>
      </c>
      <c r="N1139" s="59">
        <v>4564680.46</v>
      </c>
      <c r="O1139" s="59">
        <v>855405.54</v>
      </c>
      <c r="P1139" s="84">
        <f t="shared" si="36"/>
        <v>0.84217860380813148</v>
      </c>
    </row>
    <row r="1140" spans="1:16" ht="14.4" x14ac:dyDescent="0.2">
      <c r="A1140" s="60" t="s">
        <v>439</v>
      </c>
      <c r="B1140" s="60" t="s">
        <v>440</v>
      </c>
      <c r="C1140" s="83" t="str">
        <f t="shared" si="35"/>
        <v>21375801 CENTRO NACIONAL DE LA MÚSICA</v>
      </c>
      <c r="D1140" s="60" t="s">
        <v>18</v>
      </c>
      <c r="E1140" s="60" t="s">
        <v>93</v>
      </c>
      <c r="F1140" s="60" t="s">
        <v>94</v>
      </c>
      <c r="G1140" s="59">
        <v>233614610</v>
      </c>
      <c r="H1140" s="59">
        <v>255456973</v>
      </c>
      <c r="I1140" s="59">
        <v>255456973</v>
      </c>
      <c r="J1140" s="59">
        <v>0</v>
      </c>
      <c r="K1140" s="59">
        <v>0</v>
      </c>
      <c r="L1140" s="59">
        <v>0</v>
      </c>
      <c r="M1140" s="59">
        <v>214994693.08000001</v>
      </c>
      <c r="N1140" s="59">
        <v>207589489.25999999</v>
      </c>
      <c r="O1140" s="59">
        <v>40462279.920000002</v>
      </c>
      <c r="P1140" s="84">
        <f t="shared" si="36"/>
        <v>0.84160823858192357</v>
      </c>
    </row>
    <row r="1141" spans="1:16" ht="14.4" x14ac:dyDescent="0.2">
      <c r="A1141" s="60" t="s">
        <v>439</v>
      </c>
      <c r="B1141" s="60" t="s">
        <v>440</v>
      </c>
      <c r="C1141" s="83" t="str">
        <f t="shared" si="35"/>
        <v>21375801 CENTRO NACIONAL DE LA MÚSICA</v>
      </c>
      <c r="D1141" s="60" t="s">
        <v>18</v>
      </c>
      <c r="E1141" s="60" t="s">
        <v>287</v>
      </c>
      <c r="F1141" s="60" t="s">
        <v>288</v>
      </c>
      <c r="G1141" s="59">
        <v>0</v>
      </c>
      <c r="H1141" s="59">
        <v>1463000</v>
      </c>
      <c r="I1141" s="59">
        <v>1463000</v>
      </c>
      <c r="J1141" s="59">
        <v>0</v>
      </c>
      <c r="K1141" s="59">
        <v>0</v>
      </c>
      <c r="L1141" s="59">
        <v>0</v>
      </c>
      <c r="M1141" s="59">
        <v>0</v>
      </c>
      <c r="N1141" s="59">
        <v>0</v>
      </c>
      <c r="O1141" s="59">
        <v>1463000</v>
      </c>
      <c r="P1141" s="84">
        <f t="shared" si="36"/>
        <v>0</v>
      </c>
    </row>
    <row r="1142" spans="1:16" ht="14.4" x14ac:dyDescent="0.2">
      <c r="A1142" s="60" t="s">
        <v>439</v>
      </c>
      <c r="B1142" s="60" t="s">
        <v>440</v>
      </c>
      <c r="C1142" s="83" t="str">
        <f t="shared" si="35"/>
        <v>21375801 CENTRO NACIONAL DE LA MÚSICA</v>
      </c>
      <c r="D1142" s="60" t="s">
        <v>18</v>
      </c>
      <c r="E1142" s="60" t="s">
        <v>99</v>
      </c>
      <c r="F1142" s="60" t="s">
        <v>100</v>
      </c>
      <c r="G1142" s="59">
        <v>91602110</v>
      </c>
      <c r="H1142" s="59">
        <v>96981473</v>
      </c>
      <c r="I1142" s="59">
        <v>96981473</v>
      </c>
      <c r="J1142" s="59">
        <v>0</v>
      </c>
      <c r="K1142" s="59">
        <v>0</v>
      </c>
      <c r="L1142" s="59">
        <v>0</v>
      </c>
      <c r="M1142" s="59">
        <v>75389705.879999995</v>
      </c>
      <c r="N1142" s="59">
        <v>70639927.159999996</v>
      </c>
      <c r="O1142" s="59">
        <v>21591767.120000001</v>
      </c>
      <c r="P1142" s="84">
        <f t="shared" si="36"/>
        <v>0.77736193881072513</v>
      </c>
    </row>
    <row r="1143" spans="1:16" ht="14.4" x14ac:dyDescent="0.2">
      <c r="A1143" s="60" t="s">
        <v>439</v>
      </c>
      <c r="B1143" s="60" t="s">
        <v>440</v>
      </c>
      <c r="C1143" s="83" t="str">
        <f t="shared" si="35"/>
        <v>21375801 CENTRO NACIONAL DE LA MÚSICA</v>
      </c>
      <c r="D1143" s="60" t="s">
        <v>18</v>
      </c>
      <c r="E1143" s="60" t="s">
        <v>101</v>
      </c>
      <c r="F1143" s="60" t="s">
        <v>102</v>
      </c>
      <c r="G1143" s="59">
        <v>142012500</v>
      </c>
      <c r="H1143" s="59">
        <v>157012500</v>
      </c>
      <c r="I1143" s="59">
        <v>157012500</v>
      </c>
      <c r="J1143" s="59">
        <v>0</v>
      </c>
      <c r="K1143" s="59">
        <v>0</v>
      </c>
      <c r="L1143" s="59">
        <v>0</v>
      </c>
      <c r="M1143" s="59">
        <v>139604987.19999999</v>
      </c>
      <c r="N1143" s="59">
        <v>136949562.09999999</v>
      </c>
      <c r="O1143" s="59">
        <v>17407512.800000001</v>
      </c>
      <c r="P1143" s="84">
        <f t="shared" si="36"/>
        <v>0.88913294928747699</v>
      </c>
    </row>
    <row r="1144" spans="1:16" ht="14.4" x14ac:dyDescent="0.2">
      <c r="A1144" s="60" t="s">
        <v>439</v>
      </c>
      <c r="B1144" s="60" t="s">
        <v>440</v>
      </c>
      <c r="C1144" s="83" t="str">
        <f t="shared" si="35"/>
        <v>21375801 CENTRO NACIONAL DE LA MÚSICA</v>
      </c>
      <c r="D1144" s="60" t="s">
        <v>18</v>
      </c>
      <c r="E1144" s="60" t="s">
        <v>103</v>
      </c>
      <c r="F1144" s="60" t="s">
        <v>104</v>
      </c>
      <c r="G1144" s="59">
        <v>34850000</v>
      </c>
      <c r="H1144" s="59">
        <v>37850000</v>
      </c>
      <c r="I1144" s="59">
        <v>37850000</v>
      </c>
      <c r="J1144" s="59">
        <v>0</v>
      </c>
      <c r="K1144" s="59">
        <v>0</v>
      </c>
      <c r="L1144" s="59">
        <v>0</v>
      </c>
      <c r="M1144" s="59">
        <v>31404069.879999999</v>
      </c>
      <c r="N1144" s="59">
        <v>28112609.879999999</v>
      </c>
      <c r="O1144" s="59">
        <v>6445930.1200000001</v>
      </c>
      <c r="P1144" s="84">
        <f t="shared" si="36"/>
        <v>0.82969801532364595</v>
      </c>
    </row>
    <row r="1145" spans="1:16" ht="14.4" x14ac:dyDescent="0.2">
      <c r="A1145" s="60" t="s">
        <v>439</v>
      </c>
      <c r="B1145" s="60" t="s">
        <v>440</v>
      </c>
      <c r="C1145" s="83" t="str">
        <f t="shared" si="35"/>
        <v>21375801 CENTRO NACIONAL DE LA MÚSICA</v>
      </c>
      <c r="D1145" s="60" t="s">
        <v>18</v>
      </c>
      <c r="E1145" s="60" t="s">
        <v>105</v>
      </c>
      <c r="F1145" s="60" t="s">
        <v>106</v>
      </c>
      <c r="G1145" s="59">
        <v>10350000</v>
      </c>
      <c r="H1145" s="59">
        <v>10350000</v>
      </c>
      <c r="I1145" s="59">
        <v>10350000</v>
      </c>
      <c r="J1145" s="59">
        <v>0</v>
      </c>
      <c r="K1145" s="59">
        <v>0</v>
      </c>
      <c r="L1145" s="59">
        <v>0</v>
      </c>
      <c r="M1145" s="59">
        <v>8158185</v>
      </c>
      <c r="N1145" s="59">
        <v>5056335</v>
      </c>
      <c r="O1145" s="59">
        <v>2191815</v>
      </c>
      <c r="P1145" s="84">
        <f t="shared" si="36"/>
        <v>0.78823043478260868</v>
      </c>
    </row>
    <row r="1146" spans="1:16" ht="14.4" x14ac:dyDescent="0.2">
      <c r="A1146" s="60" t="s">
        <v>439</v>
      </c>
      <c r="B1146" s="60" t="s">
        <v>440</v>
      </c>
      <c r="C1146" s="83" t="str">
        <f t="shared" si="35"/>
        <v>21375801 CENTRO NACIONAL DE LA MÚSICA</v>
      </c>
      <c r="D1146" s="60" t="s">
        <v>18</v>
      </c>
      <c r="E1146" s="60" t="s">
        <v>107</v>
      </c>
      <c r="F1146" s="60" t="s">
        <v>108</v>
      </c>
      <c r="G1146" s="59">
        <v>24500000</v>
      </c>
      <c r="H1146" s="59">
        <v>25500000</v>
      </c>
      <c r="I1146" s="59">
        <v>25500000</v>
      </c>
      <c r="J1146" s="59">
        <v>0</v>
      </c>
      <c r="K1146" s="59">
        <v>0</v>
      </c>
      <c r="L1146" s="59">
        <v>0</v>
      </c>
      <c r="M1146" s="59">
        <v>21793475.699999999</v>
      </c>
      <c r="N1146" s="59">
        <v>21603865.699999999</v>
      </c>
      <c r="O1146" s="59">
        <v>3706524.3</v>
      </c>
      <c r="P1146" s="84">
        <f t="shared" si="36"/>
        <v>0.8546461058823529</v>
      </c>
    </row>
    <row r="1147" spans="1:16" ht="14.4" x14ac:dyDescent="0.2">
      <c r="A1147" s="60" t="s">
        <v>439</v>
      </c>
      <c r="B1147" s="60" t="s">
        <v>440</v>
      </c>
      <c r="C1147" s="83" t="str">
        <f t="shared" si="35"/>
        <v>21375801 CENTRO NACIONAL DE LA MÚSICA</v>
      </c>
      <c r="D1147" s="60" t="s">
        <v>18</v>
      </c>
      <c r="E1147" s="60" t="s">
        <v>501</v>
      </c>
      <c r="F1147" s="60" t="s">
        <v>502</v>
      </c>
      <c r="G1147" s="59">
        <v>0</v>
      </c>
      <c r="H1147" s="59">
        <v>865209</v>
      </c>
      <c r="I1147" s="59">
        <v>865209</v>
      </c>
      <c r="J1147" s="59">
        <v>0</v>
      </c>
      <c r="K1147" s="59">
        <v>0</v>
      </c>
      <c r="L1147" s="59">
        <v>0</v>
      </c>
      <c r="M1147" s="59">
        <v>558066.65</v>
      </c>
      <c r="N1147" s="59">
        <v>558066.65</v>
      </c>
      <c r="O1147" s="59">
        <v>307142.34999999998</v>
      </c>
      <c r="P1147" s="84">
        <f t="shared" si="36"/>
        <v>0.64500791138326119</v>
      </c>
    </row>
    <row r="1148" spans="1:16" ht="14.4" x14ac:dyDescent="0.2">
      <c r="A1148" s="60" t="s">
        <v>439</v>
      </c>
      <c r="B1148" s="60" t="s">
        <v>440</v>
      </c>
      <c r="C1148" s="83" t="str">
        <f t="shared" si="35"/>
        <v>21375801 CENTRO NACIONAL DE LA MÚSICA</v>
      </c>
      <c r="D1148" s="60" t="s">
        <v>18</v>
      </c>
      <c r="E1148" s="60" t="s">
        <v>503</v>
      </c>
      <c r="F1148" s="60" t="s">
        <v>504</v>
      </c>
      <c r="G1148" s="59">
        <v>0</v>
      </c>
      <c r="H1148" s="59">
        <v>1134791</v>
      </c>
      <c r="I1148" s="59">
        <v>1134791</v>
      </c>
      <c r="J1148" s="59">
        <v>0</v>
      </c>
      <c r="K1148" s="59">
        <v>0</v>
      </c>
      <c r="L1148" s="59">
        <v>0</v>
      </c>
      <c r="M1148" s="59">
        <v>894342.53</v>
      </c>
      <c r="N1148" s="59">
        <v>894342.53</v>
      </c>
      <c r="O1148" s="59">
        <v>240448.47</v>
      </c>
      <c r="P1148" s="84">
        <f t="shared" si="36"/>
        <v>0.78811211051197971</v>
      </c>
    </row>
    <row r="1149" spans="1:16" ht="14.4" x14ac:dyDescent="0.2">
      <c r="A1149" s="60" t="s">
        <v>439</v>
      </c>
      <c r="B1149" s="60" t="s">
        <v>440</v>
      </c>
      <c r="C1149" s="83" t="str">
        <f t="shared" si="35"/>
        <v>21375801 CENTRO NACIONAL DE LA MÚSICA</v>
      </c>
      <c r="D1149" s="60" t="s">
        <v>18</v>
      </c>
      <c r="E1149" s="60" t="s">
        <v>109</v>
      </c>
      <c r="F1149" s="60" t="s">
        <v>110</v>
      </c>
      <c r="G1149" s="59">
        <v>12500000</v>
      </c>
      <c r="H1149" s="59">
        <v>10500000</v>
      </c>
      <c r="I1149" s="59">
        <v>10500000</v>
      </c>
      <c r="J1149" s="59">
        <v>0</v>
      </c>
      <c r="K1149" s="59">
        <v>0</v>
      </c>
      <c r="L1149" s="59">
        <v>0</v>
      </c>
      <c r="M1149" s="59">
        <v>9001991.1400000006</v>
      </c>
      <c r="N1149" s="59">
        <v>9001991.1400000006</v>
      </c>
      <c r="O1149" s="59">
        <v>1498008.86</v>
      </c>
      <c r="P1149" s="84">
        <f t="shared" si="36"/>
        <v>0.85733248952380958</v>
      </c>
    </row>
    <row r="1150" spans="1:16" ht="14.4" x14ac:dyDescent="0.2">
      <c r="A1150" s="60" t="s">
        <v>439</v>
      </c>
      <c r="B1150" s="60" t="s">
        <v>440</v>
      </c>
      <c r="C1150" s="83" t="str">
        <f t="shared" si="35"/>
        <v>21375801 CENTRO NACIONAL DE LA MÚSICA</v>
      </c>
      <c r="D1150" s="60" t="s">
        <v>18</v>
      </c>
      <c r="E1150" s="60" t="s">
        <v>111</v>
      </c>
      <c r="F1150" s="60" t="s">
        <v>112</v>
      </c>
      <c r="G1150" s="59">
        <v>12500000</v>
      </c>
      <c r="H1150" s="59">
        <v>10500000</v>
      </c>
      <c r="I1150" s="59">
        <v>10500000</v>
      </c>
      <c r="J1150" s="59">
        <v>0</v>
      </c>
      <c r="K1150" s="59">
        <v>0</v>
      </c>
      <c r="L1150" s="59">
        <v>0</v>
      </c>
      <c r="M1150" s="59">
        <v>9001991.1400000006</v>
      </c>
      <c r="N1150" s="59">
        <v>9001991.1400000006</v>
      </c>
      <c r="O1150" s="59">
        <v>1498008.86</v>
      </c>
      <c r="P1150" s="84">
        <f t="shared" si="36"/>
        <v>0.85733248952380958</v>
      </c>
    </row>
    <row r="1151" spans="1:16" ht="14.4" x14ac:dyDescent="0.2">
      <c r="A1151" s="60" t="s">
        <v>439</v>
      </c>
      <c r="B1151" s="60" t="s">
        <v>440</v>
      </c>
      <c r="C1151" s="83" t="str">
        <f t="shared" si="35"/>
        <v>21375801 CENTRO NACIONAL DE LA MÚSICA</v>
      </c>
      <c r="D1151" s="60" t="s">
        <v>18</v>
      </c>
      <c r="E1151" s="60" t="s">
        <v>113</v>
      </c>
      <c r="F1151" s="60" t="s">
        <v>114</v>
      </c>
      <c r="G1151" s="59">
        <v>1100000</v>
      </c>
      <c r="H1151" s="59">
        <v>1000000</v>
      </c>
      <c r="I1151" s="59">
        <v>1000000</v>
      </c>
      <c r="J1151" s="59">
        <v>0</v>
      </c>
      <c r="K1151" s="59">
        <v>0</v>
      </c>
      <c r="L1151" s="59">
        <v>0</v>
      </c>
      <c r="M1151" s="59">
        <v>1000000</v>
      </c>
      <c r="N1151" s="59">
        <v>1000000</v>
      </c>
      <c r="O1151" s="59">
        <v>0</v>
      </c>
      <c r="P1151" s="84">
        <f t="shared" si="36"/>
        <v>1</v>
      </c>
    </row>
    <row r="1152" spans="1:16" ht="14.4" x14ac:dyDescent="0.2">
      <c r="A1152" s="60" t="s">
        <v>439</v>
      </c>
      <c r="B1152" s="60" t="s">
        <v>440</v>
      </c>
      <c r="C1152" s="83" t="str">
        <f t="shared" si="35"/>
        <v>21375801 CENTRO NACIONAL DE LA MÚSICA</v>
      </c>
      <c r="D1152" s="60" t="s">
        <v>18</v>
      </c>
      <c r="E1152" s="60" t="s">
        <v>115</v>
      </c>
      <c r="F1152" s="60" t="s">
        <v>116</v>
      </c>
      <c r="G1152" s="59">
        <v>1050000</v>
      </c>
      <c r="H1152" s="59">
        <v>1000000</v>
      </c>
      <c r="I1152" s="59">
        <v>1000000</v>
      </c>
      <c r="J1152" s="59">
        <v>0</v>
      </c>
      <c r="K1152" s="59">
        <v>0</v>
      </c>
      <c r="L1152" s="59">
        <v>0</v>
      </c>
      <c r="M1152" s="59">
        <v>1000000</v>
      </c>
      <c r="N1152" s="59">
        <v>1000000</v>
      </c>
      <c r="O1152" s="59">
        <v>0</v>
      </c>
      <c r="P1152" s="84">
        <f t="shared" si="36"/>
        <v>1</v>
      </c>
    </row>
    <row r="1153" spans="1:16" ht="14.4" x14ac:dyDescent="0.2">
      <c r="A1153" s="60" t="s">
        <v>439</v>
      </c>
      <c r="B1153" s="60" t="s">
        <v>440</v>
      </c>
      <c r="C1153" s="83" t="str">
        <f t="shared" si="35"/>
        <v>21375801 CENTRO NACIONAL DE LA MÚSICA</v>
      </c>
      <c r="D1153" s="60" t="s">
        <v>18</v>
      </c>
      <c r="E1153" s="60" t="s">
        <v>119</v>
      </c>
      <c r="F1153" s="60" t="s">
        <v>120</v>
      </c>
      <c r="G1153" s="59">
        <v>50000</v>
      </c>
      <c r="H1153" s="59">
        <v>0</v>
      </c>
      <c r="I1153" s="59">
        <v>0</v>
      </c>
      <c r="J1153" s="59">
        <v>0</v>
      </c>
      <c r="K1153" s="59">
        <v>0</v>
      </c>
      <c r="L1153" s="59">
        <v>0</v>
      </c>
      <c r="M1153" s="59">
        <v>0</v>
      </c>
      <c r="N1153" s="59">
        <v>0</v>
      </c>
      <c r="O1153" s="59">
        <v>0</v>
      </c>
      <c r="P1153" s="84">
        <f t="shared" si="36"/>
        <v>0</v>
      </c>
    </row>
    <row r="1154" spans="1:16" ht="14.4" x14ac:dyDescent="0.2">
      <c r="A1154" s="60" t="s">
        <v>439</v>
      </c>
      <c r="B1154" s="60" t="s">
        <v>440</v>
      </c>
      <c r="C1154" s="83" t="str">
        <f t="shared" si="35"/>
        <v>21375801 CENTRO NACIONAL DE LA MÚSICA</v>
      </c>
      <c r="D1154" s="60" t="s">
        <v>18</v>
      </c>
      <c r="E1154" s="60" t="s">
        <v>121</v>
      </c>
      <c r="F1154" s="60" t="s">
        <v>122</v>
      </c>
      <c r="G1154" s="59">
        <v>18200000</v>
      </c>
      <c r="H1154" s="59">
        <v>19887000</v>
      </c>
      <c r="I1154" s="59">
        <v>19887000</v>
      </c>
      <c r="J1154" s="59">
        <v>0</v>
      </c>
      <c r="K1154" s="59">
        <v>0</v>
      </c>
      <c r="L1154" s="59">
        <v>0</v>
      </c>
      <c r="M1154" s="59">
        <v>16631920.109999999</v>
      </c>
      <c r="N1154" s="59">
        <v>15229809.49</v>
      </c>
      <c r="O1154" s="59">
        <v>3255079.89</v>
      </c>
      <c r="P1154" s="84">
        <f t="shared" si="36"/>
        <v>0.83632122039523304</v>
      </c>
    </row>
    <row r="1155" spans="1:16" ht="14.4" x14ac:dyDescent="0.2">
      <c r="A1155" s="60" t="s">
        <v>439</v>
      </c>
      <c r="B1155" s="60" t="s">
        <v>440</v>
      </c>
      <c r="C1155" s="83" t="str">
        <f t="shared" si="35"/>
        <v>21375801 CENTRO NACIONAL DE LA MÚSICA</v>
      </c>
      <c r="D1155" s="60" t="s">
        <v>18</v>
      </c>
      <c r="E1155" s="60" t="s">
        <v>123</v>
      </c>
      <c r="F1155" s="60" t="s">
        <v>124</v>
      </c>
      <c r="G1155" s="59">
        <v>10500000</v>
      </c>
      <c r="H1155" s="59">
        <v>10500000</v>
      </c>
      <c r="I1155" s="59">
        <v>10500000</v>
      </c>
      <c r="J1155" s="59">
        <v>0</v>
      </c>
      <c r="K1155" s="59">
        <v>0</v>
      </c>
      <c r="L1155" s="59">
        <v>0</v>
      </c>
      <c r="M1155" s="59">
        <v>9585601.4100000001</v>
      </c>
      <c r="N1155" s="59">
        <v>9169675.8599999994</v>
      </c>
      <c r="O1155" s="59">
        <v>914398.59</v>
      </c>
      <c r="P1155" s="84">
        <f t="shared" si="36"/>
        <v>0.91291442</v>
      </c>
    </row>
    <row r="1156" spans="1:16" ht="14.4" x14ac:dyDescent="0.2">
      <c r="A1156" s="60" t="s">
        <v>439</v>
      </c>
      <c r="B1156" s="60" t="s">
        <v>440</v>
      </c>
      <c r="C1156" s="83" t="str">
        <f t="shared" si="35"/>
        <v>21375801 CENTRO NACIONAL DE LA MÚSICA</v>
      </c>
      <c r="D1156" s="60" t="s">
        <v>18</v>
      </c>
      <c r="E1156" s="60" t="s">
        <v>129</v>
      </c>
      <c r="F1156" s="60" t="s">
        <v>130</v>
      </c>
      <c r="G1156" s="59">
        <v>3000000</v>
      </c>
      <c r="H1156" s="59">
        <v>3450000</v>
      </c>
      <c r="I1156" s="59">
        <v>3450000</v>
      </c>
      <c r="J1156" s="59">
        <v>0</v>
      </c>
      <c r="K1156" s="59">
        <v>0</v>
      </c>
      <c r="L1156" s="59">
        <v>0</v>
      </c>
      <c r="M1156" s="59">
        <v>3225790.13</v>
      </c>
      <c r="N1156" s="59">
        <v>2966396.37</v>
      </c>
      <c r="O1156" s="59">
        <v>224209.87</v>
      </c>
      <c r="P1156" s="84">
        <f t="shared" si="36"/>
        <v>0.93501163188405789</v>
      </c>
    </row>
    <row r="1157" spans="1:16" ht="14.4" x14ac:dyDescent="0.2">
      <c r="A1157" s="60" t="s">
        <v>439</v>
      </c>
      <c r="B1157" s="60" t="s">
        <v>440</v>
      </c>
      <c r="C1157" s="83" t="str">
        <f t="shared" si="35"/>
        <v>21375801 CENTRO NACIONAL DE LA MÚSICA</v>
      </c>
      <c r="D1157" s="60" t="s">
        <v>18</v>
      </c>
      <c r="E1157" s="60" t="s">
        <v>133</v>
      </c>
      <c r="F1157" s="60" t="s">
        <v>134</v>
      </c>
      <c r="G1157" s="59">
        <v>1700000</v>
      </c>
      <c r="H1157" s="59">
        <v>1800000</v>
      </c>
      <c r="I1157" s="59">
        <v>1800000</v>
      </c>
      <c r="J1157" s="59">
        <v>0</v>
      </c>
      <c r="K1157" s="59">
        <v>0</v>
      </c>
      <c r="L1157" s="59">
        <v>0</v>
      </c>
      <c r="M1157" s="59">
        <v>1127248.6100000001</v>
      </c>
      <c r="N1157" s="59">
        <v>1045097.3</v>
      </c>
      <c r="O1157" s="59">
        <v>672751.39</v>
      </c>
      <c r="P1157" s="84">
        <f t="shared" si="36"/>
        <v>0.62624922777777781</v>
      </c>
    </row>
    <row r="1158" spans="1:16" ht="14.4" x14ac:dyDescent="0.2">
      <c r="A1158" s="60" t="s">
        <v>439</v>
      </c>
      <c r="B1158" s="60" t="s">
        <v>440</v>
      </c>
      <c r="C1158" s="83" t="str">
        <f t="shared" si="35"/>
        <v>21375801 CENTRO NACIONAL DE LA MÚSICA</v>
      </c>
      <c r="D1158" s="60" t="s">
        <v>18</v>
      </c>
      <c r="E1158" s="60" t="s">
        <v>135</v>
      </c>
      <c r="F1158" s="60" t="s">
        <v>136</v>
      </c>
      <c r="G1158" s="59">
        <v>500000</v>
      </c>
      <c r="H1158" s="59">
        <v>50000</v>
      </c>
      <c r="I1158" s="59">
        <v>50000</v>
      </c>
      <c r="J1158" s="59">
        <v>0</v>
      </c>
      <c r="K1158" s="59">
        <v>0</v>
      </c>
      <c r="L1158" s="59">
        <v>0</v>
      </c>
      <c r="M1158" s="59">
        <v>49989.96</v>
      </c>
      <c r="N1158" s="59">
        <v>49989.96</v>
      </c>
      <c r="O1158" s="59">
        <v>10.039999999999999</v>
      </c>
      <c r="P1158" s="84">
        <f t="shared" si="36"/>
        <v>0.9997992</v>
      </c>
    </row>
    <row r="1159" spans="1:16" ht="14.4" x14ac:dyDescent="0.2">
      <c r="A1159" s="60" t="s">
        <v>439</v>
      </c>
      <c r="B1159" s="60" t="s">
        <v>440</v>
      </c>
      <c r="C1159" s="83" t="str">
        <f t="shared" ref="C1159:C1222" si="37">+CONCATENATE(A1159," ",B1159)</f>
        <v>21375801 CENTRO NACIONAL DE LA MÚSICA</v>
      </c>
      <c r="D1159" s="60" t="s">
        <v>18</v>
      </c>
      <c r="E1159" s="60" t="s">
        <v>137</v>
      </c>
      <c r="F1159" s="60" t="s">
        <v>138</v>
      </c>
      <c r="G1159" s="59">
        <v>2500000</v>
      </c>
      <c r="H1159" s="59">
        <v>4087000</v>
      </c>
      <c r="I1159" s="59">
        <v>4087000</v>
      </c>
      <c r="J1159" s="59">
        <v>0</v>
      </c>
      <c r="K1159" s="59">
        <v>0</v>
      </c>
      <c r="L1159" s="59">
        <v>0</v>
      </c>
      <c r="M1159" s="59">
        <v>2643290</v>
      </c>
      <c r="N1159" s="59">
        <v>1998650</v>
      </c>
      <c r="O1159" s="59">
        <v>1443710</v>
      </c>
      <c r="P1159" s="84">
        <f t="shared" ref="P1159:P1222" si="38">+IFERROR(M1159/H1159,0)</f>
        <v>0.64675556643014431</v>
      </c>
    </row>
    <row r="1160" spans="1:16" ht="14.4" x14ac:dyDescent="0.2">
      <c r="A1160" s="60" t="s">
        <v>439</v>
      </c>
      <c r="B1160" s="60" t="s">
        <v>440</v>
      </c>
      <c r="C1160" s="83" t="str">
        <f t="shared" si="37"/>
        <v>21375801 CENTRO NACIONAL DE LA MÚSICA</v>
      </c>
      <c r="D1160" s="60" t="s">
        <v>18</v>
      </c>
      <c r="E1160" s="60" t="s">
        <v>139</v>
      </c>
      <c r="F1160" s="60" t="s">
        <v>140</v>
      </c>
      <c r="G1160" s="59">
        <v>200000</v>
      </c>
      <c r="H1160" s="59">
        <v>200000</v>
      </c>
      <c r="I1160" s="59">
        <v>200000</v>
      </c>
      <c r="J1160" s="59">
        <v>0</v>
      </c>
      <c r="K1160" s="59">
        <v>0</v>
      </c>
      <c r="L1160" s="59">
        <v>0</v>
      </c>
      <c r="M1160" s="59">
        <v>197340.91</v>
      </c>
      <c r="N1160" s="59">
        <v>197340.91</v>
      </c>
      <c r="O1160" s="59">
        <v>2659.09</v>
      </c>
      <c r="P1160" s="84">
        <f t="shared" si="38"/>
        <v>0.98670455000000001</v>
      </c>
    </row>
    <row r="1161" spans="1:16" ht="14.4" x14ac:dyDescent="0.2">
      <c r="A1161" s="60" t="s">
        <v>439</v>
      </c>
      <c r="B1161" s="60" t="s">
        <v>440</v>
      </c>
      <c r="C1161" s="83" t="str">
        <f t="shared" si="37"/>
        <v>21375801 CENTRO NACIONAL DE LA MÚSICA</v>
      </c>
      <c r="D1161" s="60" t="s">
        <v>18</v>
      </c>
      <c r="E1161" s="60" t="s">
        <v>143</v>
      </c>
      <c r="F1161" s="60" t="s">
        <v>144</v>
      </c>
      <c r="G1161" s="59">
        <v>200000</v>
      </c>
      <c r="H1161" s="59">
        <v>200000</v>
      </c>
      <c r="I1161" s="59">
        <v>200000</v>
      </c>
      <c r="J1161" s="59">
        <v>0</v>
      </c>
      <c r="K1161" s="59">
        <v>0</v>
      </c>
      <c r="L1161" s="59">
        <v>0</v>
      </c>
      <c r="M1161" s="59">
        <v>197340.91</v>
      </c>
      <c r="N1161" s="59">
        <v>197340.91</v>
      </c>
      <c r="O1161" s="59">
        <v>2659.09</v>
      </c>
      <c r="P1161" s="84">
        <f t="shared" si="38"/>
        <v>0.98670455000000001</v>
      </c>
    </row>
    <row r="1162" spans="1:16" ht="14.4" x14ac:dyDescent="0.2">
      <c r="A1162" s="60" t="s">
        <v>439</v>
      </c>
      <c r="B1162" s="60" t="s">
        <v>440</v>
      </c>
      <c r="C1162" s="83" t="str">
        <f t="shared" si="37"/>
        <v>21375801 CENTRO NACIONAL DE LA MÚSICA</v>
      </c>
      <c r="D1162" s="60" t="s">
        <v>18</v>
      </c>
      <c r="E1162" s="60" t="s">
        <v>145</v>
      </c>
      <c r="F1162" s="60" t="s">
        <v>146</v>
      </c>
      <c r="G1162" s="59">
        <v>390000</v>
      </c>
      <c r="H1162" s="59">
        <v>250000</v>
      </c>
      <c r="I1162" s="59">
        <v>250000</v>
      </c>
      <c r="J1162" s="59">
        <v>0</v>
      </c>
      <c r="K1162" s="59">
        <v>0</v>
      </c>
      <c r="L1162" s="59">
        <v>0</v>
      </c>
      <c r="M1162" s="59">
        <v>159392.95000000001</v>
      </c>
      <c r="N1162" s="59">
        <v>159392.95000000001</v>
      </c>
      <c r="O1162" s="59">
        <v>90607.05</v>
      </c>
      <c r="P1162" s="84">
        <f t="shared" si="38"/>
        <v>0.63757180000000002</v>
      </c>
    </row>
    <row r="1163" spans="1:16" ht="14.4" x14ac:dyDescent="0.2">
      <c r="A1163" s="60" t="s">
        <v>439</v>
      </c>
      <c r="B1163" s="60" t="s">
        <v>440</v>
      </c>
      <c r="C1163" s="83" t="str">
        <f t="shared" si="37"/>
        <v>21375801 CENTRO NACIONAL DE LA MÚSICA</v>
      </c>
      <c r="D1163" s="60" t="s">
        <v>18</v>
      </c>
      <c r="E1163" s="60" t="s">
        <v>149</v>
      </c>
      <c r="F1163" s="60" t="s">
        <v>150</v>
      </c>
      <c r="G1163" s="59">
        <v>390000</v>
      </c>
      <c r="H1163" s="59">
        <v>250000</v>
      </c>
      <c r="I1163" s="59">
        <v>250000</v>
      </c>
      <c r="J1163" s="59">
        <v>0</v>
      </c>
      <c r="K1163" s="59">
        <v>0</v>
      </c>
      <c r="L1163" s="59">
        <v>0</v>
      </c>
      <c r="M1163" s="59">
        <v>159392.95000000001</v>
      </c>
      <c r="N1163" s="59">
        <v>159392.95000000001</v>
      </c>
      <c r="O1163" s="59">
        <v>90607.05</v>
      </c>
      <c r="P1163" s="84">
        <f t="shared" si="38"/>
        <v>0.63757180000000002</v>
      </c>
    </row>
    <row r="1164" spans="1:16" ht="14.4" x14ac:dyDescent="0.2">
      <c r="A1164" s="60" t="s">
        <v>439</v>
      </c>
      <c r="B1164" s="60" t="s">
        <v>440</v>
      </c>
      <c r="C1164" s="83" t="str">
        <f t="shared" si="37"/>
        <v>21375801 CENTRO NACIONAL DE LA MÚSICA</v>
      </c>
      <c r="D1164" s="60" t="s">
        <v>18</v>
      </c>
      <c r="E1164" s="60" t="s">
        <v>151</v>
      </c>
      <c r="F1164" s="60" t="s">
        <v>152</v>
      </c>
      <c r="G1164" s="59">
        <v>10085863</v>
      </c>
      <c r="H1164" s="59">
        <v>10085863</v>
      </c>
      <c r="I1164" s="59">
        <v>10085863</v>
      </c>
      <c r="J1164" s="59">
        <v>0</v>
      </c>
      <c r="K1164" s="59">
        <v>0</v>
      </c>
      <c r="L1164" s="59">
        <v>0</v>
      </c>
      <c r="M1164" s="59">
        <v>8159337.3300000001</v>
      </c>
      <c r="N1164" s="59">
        <v>8159337.3300000001</v>
      </c>
      <c r="O1164" s="59">
        <v>1926525.67</v>
      </c>
      <c r="P1164" s="84">
        <f t="shared" si="38"/>
        <v>0.80898752342759361</v>
      </c>
    </row>
    <row r="1165" spans="1:16" ht="14.4" x14ac:dyDescent="0.2">
      <c r="A1165" s="60" t="s">
        <v>439</v>
      </c>
      <c r="B1165" s="60" t="s">
        <v>440</v>
      </c>
      <c r="C1165" s="83" t="str">
        <f t="shared" si="37"/>
        <v>21375801 CENTRO NACIONAL DE LA MÚSICA</v>
      </c>
      <c r="D1165" s="60" t="s">
        <v>18</v>
      </c>
      <c r="E1165" s="60" t="s">
        <v>153</v>
      </c>
      <c r="F1165" s="60" t="s">
        <v>154</v>
      </c>
      <c r="G1165" s="59">
        <v>4340000</v>
      </c>
      <c r="H1165" s="59">
        <v>3740000</v>
      </c>
      <c r="I1165" s="59">
        <v>3740000</v>
      </c>
      <c r="J1165" s="59">
        <v>0</v>
      </c>
      <c r="K1165" s="59">
        <v>0</v>
      </c>
      <c r="L1165" s="59">
        <v>0</v>
      </c>
      <c r="M1165" s="59">
        <v>2561179.02</v>
      </c>
      <c r="N1165" s="59">
        <v>2561179.02</v>
      </c>
      <c r="O1165" s="59">
        <v>1178820.98</v>
      </c>
      <c r="P1165" s="84">
        <f t="shared" si="38"/>
        <v>0.68480722459893051</v>
      </c>
    </row>
    <row r="1166" spans="1:16" ht="14.4" x14ac:dyDescent="0.2">
      <c r="A1166" s="60" t="s">
        <v>439</v>
      </c>
      <c r="B1166" s="60" t="s">
        <v>440</v>
      </c>
      <c r="C1166" s="83" t="str">
        <f t="shared" si="37"/>
        <v>21375801 CENTRO NACIONAL DE LA MÚSICA</v>
      </c>
      <c r="D1166" s="60" t="s">
        <v>18</v>
      </c>
      <c r="E1166" s="60" t="s">
        <v>155</v>
      </c>
      <c r="F1166" s="60" t="s">
        <v>156</v>
      </c>
      <c r="G1166" s="59">
        <v>3500000</v>
      </c>
      <c r="H1166" s="59">
        <v>2900000</v>
      </c>
      <c r="I1166" s="59">
        <v>2900000</v>
      </c>
      <c r="J1166" s="59">
        <v>0</v>
      </c>
      <c r="K1166" s="59">
        <v>0</v>
      </c>
      <c r="L1166" s="59">
        <v>0</v>
      </c>
      <c r="M1166" s="59">
        <v>1739184</v>
      </c>
      <c r="N1166" s="59">
        <v>1739184</v>
      </c>
      <c r="O1166" s="59">
        <v>1160816</v>
      </c>
      <c r="P1166" s="84">
        <f t="shared" si="38"/>
        <v>0.5997186206896552</v>
      </c>
    </row>
    <row r="1167" spans="1:16" ht="14.4" x14ac:dyDescent="0.2">
      <c r="A1167" s="60" t="s">
        <v>439</v>
      </c>
      <c r="B1167" s="60" t="s">
        <v>440</v>
      </c>
      <c r="C1167" s="83" t="str">
        <f t="shared" si="37"/>
        <v>21375801 CENTRO NACIONAL DE LA MÚSICA</v>
      </c>
      <c r="D1167" s="60" t="s">
        <v>18</v>
      </c>
      <c r="E1167" s="60" t="s">
        <v>157</v>
      </c>
      <c r="F1167" s="60" t="s">
        <v>158</v>
      </c>
      <c r="G1167" s="59">
        <v>20000</v>
      </c>
      <c r="H1167" s="59">
        <v>20000</v>
      </c>
      <c r="I1167" s="59">
        <v>20000</v>
      </c>
      <c r="J1167" s="59">
        <v>0</v>
      </c>
      <c r="K1167" s="59">
        <v>0</v>
      </c>
      <c r="L1167" s="59">
        <v>0</v>
      </c>
      <c r="M1167" s="59">
        <v>19878.810000000001</v>
      </c>
      <c r="N1167" s="59">
        <v>19878.810000000001</v>
      </c>
      <c r="O1167" s="59">
        <v>121.19</v>
      </c>
      <c r="P1167" s="84">
        <f t="shared" si="38"/>
        <v>0.99394050000000012</v>
      </c>
    </row>
    <row r="1168" spans="1:16" ht="14.4" x14ac:dyDescent="0.2">
      <c r="A1168" s="60" t="s">
        <v>439</v>
      </c>
      <c r="B1168" s="60" t="s">
        <v>440</v>
      </c>
      <c r="C1168" s="83" t="str">
        <f t="shared" si="37"/>
        <v>21375801 CENTRO NACIONAL DE LA MÚSICA</v>
      </c>
      <c r="D1168" s="60" t="s">
        <v>18</v>
      </c>
      <c r="E1168" s="60" t="s">
        <v>159</v>
      </c>
      <c r="F1168" s="60" t="s">
        <v>160</v>
      </c>
      <c r="G1168" s="59">
        <v>800000</v>
      </c>
      <c r="H1168" s="59">
        <v>800000</v>
      </c>
      <c r="I1168" s="59">
        <v>800000</v>
      </c>
      <c r="J1168" s="59">
        <v>0</v>
      </c>
      <c r="K1168" s="59">
        <v>0</v>
      </c>
      <c r="L1168" s="59">
        <v>0</v>
      </c>
      <c r="M1168" s="59">
        <v>782116.21</v>
      </c>
      <c r="N1168" s="59">
        <v>782116.21</v>
      </c>
      <c r="O1168" s="59">
        <v>17883.79</v>
      </c>
      <c r="P1168" s="84">
        <f t="shared" si="38"/>
        <v>0.97764526249999995</v>
      </c>
    </row>
    <row r="1169" spans="1:16" ht="14.4" x14ac:dyDescent="0.2">
      <c r="A1169" s="60" t="s">
        <v>439</v>
      </c>
      <c r="B1169" s="60" t="s">
        <v>440</v>
      </c>
      <c r="C1169" s="83" t="str">
        <f t="shared" si="37"/>
        <v>21375801 CENTRO NACIONAL DE LA MÚSICA</v>
      </c>
      <c r="D1169" s="60" t="s">
        <v>18</v>
      </c>
      <c r="E1169" s="60" t="s">
        <v>161</v>
      </c>
      <c r="F1169" s="60" t="s">
        <v>162</v>
      </c>
      <c r="G1169" s="59">
        <v>20000</v>
      </c>
      <c r="H1169" s="59">
        <v>20000</v>
      </c>
      <c r="I1169" s="59">
        <v>20000</v>
      </c>
      <c r="J1169" s="59">
        <v>0</v>
      </c>
      <c r="K1169" s="59">
        <v>0</v>
      </c>
      <c r="L1169" s="59">
        <v>0</v>
      </c>
      <c r="M1169" s="59">
        <v>20000</v>
      </c>
      <c r="N1169" s="59">
        <v>20000</v>
      </c>
      <c r="O1169" s="59">
        <v>0</v>
      </c>
      <c r="P1169" s="84">
        <f t="shared" si="38"/>
        <v>1</v>
      </c>
    </row>
    <row r="1170" spans="1:16" ht="14.4" x14ac:dyDescent="0.2">
      <c r="A1170" s="60" t="s">
        <v>439</v>
      </c>
      <c r="B1170" s="60" t="s">
        <v>440</v>
      </c>
      <c r="C1170" s="83" t="str">
        <f t="shared" si="37"/>
        <v>21375801 CENTRO NACIONAL DE LA MÚSICA</v>
      </c>
      <c r="D1170" s="60" t="s">
        <v>18</v>
      </c>
      <c r="E1170" s="60" t="s">
        <v>163</v>
      </c>
      <c r="F1170" s="60" t="s">
        <v>164</v>
      </c>
      <c r="G1170" s="59">
        <v>118863</v>
      </c>
      <c r="H1170" s="59">
        <v>230677</v>
      </c>
      <c r="I1170" s="59">
        <v>230677</v>
      </c>
      <c r="J1170" s="59">
        <v>0</v>
      </c>
      <c r="K1170" s="59">
        <v>0</v>
      </c>
      <c r="L1170" s="59">
        <v>0</v>
      </c>
      <c r="M1170" s="59">
        <v>161518.75</v>
      </c>
      <c r="N1170" s="59">
        <v>161518.75</v>
      </c>
      <c r="O1170" s="59">
        <v>69158.25</v>
      </c>
      <c r="P1170" s="84">
        <f t="shared" si="38"/>
        <v>0.70019442770627327</v>
      </c>
    </row>
    <row r="1171" spans="1:16" ht="14.4" x14ac:dyDescent="0.2">
      <c r="A1171" s="60" t="s">
        <v>439</v>
      </c>
      <c r="B1171" s="60" t="s">
        <v>440</v>
      </c>
      <c r="C1171" s="83" t="str">
        <f t="shared" si="37"/>
        <v>21375801 CENTRO NACIONAL DE LA MÚSICA</v>
      </c>
      <c r="D1171" s="60" t="s">
        <v>18</v>
      </c>
      <c r="E1171" s="60" t="s">
        <v>167</v>
      </c>
      <c r="F1171" s="60" t="s">
        <v>168</v>
      </c>
      <c r="G1171" s="59">
        <v>118863</v>
      </c>
      <c r="H1171" s="59">
        <v>230677</v>
      </c>
      <c r="I1171" s="59">
        <v>230677</v>
      </c>
      <c r="J1171" s="59">
        <v>0</v>
      </c>
      <c r="K1171" s="59">
        <v>0</v>
      </c>
      <c r="L1171" s="59">
        <v>0</v>
      </c>
      <c r="M1171" s="59">
        <v>161518.75</v>
      </c>
      <c r="N1171" s="59">
        <v>161518.75</v>
      </c>
      <c r="O1171" s="59">
        <v>69158.25</v>
      </c>
      <c r="P1171" s="84">
        <f t="shared" si="38"/>
        <v>0.70019442770627327</v>
      </c>
    </row>
    <row r="1172" spans="1:16" ht="14.4" x14ac:dyDescent="0.2">
      <c r="A1172" s="60" t="s">
        <v>439</v>
      </c>
      <c r="B1172" s="60" t="s">
        <v>440</v>
      </c>
      <c r="C1172" s="83" t="str">
        <f t="shared" si="37"/>
        <v>21375801 CENTRO NACIONAL DE LA MÚSICA</v>
      </c>
      <c r="D1172" s="60" t="s">
        <v>18</v>
      </c>
      <c r="E1172" s="60" t="s">
        <v>169</v>
      </c>
      <c r="F1172" s="60" t="s">
        <v>170</v>
      </c>
      <c r="G1172" s="59">
        <v>447000</v>
      </c>
      <c r="H1172" s="59">
        <v>447000</v>
      </c>
      <c r="I1172" s="59">
        <v>447000</v>
      </c>
      <c r="J1172" s="59">
        <v>0</v>
      </c>
      <c r="K1172" s="59">
        <v>0</v>
      </c>
      <c r="L1172" s="59">
        <v>0</v>
      </c>
      <c r="M1172" s="59">
        <v>446840</v>
      </c>
      <c r="N1172" s="59">
        <v>446840</v>
      </c>
      <c r="O1172" s="59">
        <v>160</v>
      </c>
      <c r="P1172" s="84">
        <f t="shared" si="38"/>
        <v>0.99964205816554808</v>
      </c>
    </row>
    <row r="1173" spans="1:16" ht="14.4" x14ac:dyDescent="0.2">
      <c r="A1173" s="60" t="s">
        <v>439</v>
      </c>
      <c r="B1173" s="60" t="s">
        <v>440</v>
      </c>
      <c r="C1173" s="83" t="str">
        <f t="shared" si="37"/>
        <v>21375801 CENTRO NACIONAL DE LA MÚSICA</v>
      </c>
      <c r="D1173" s="60" t="s">
        <v>18</v>
      </c>
      <c r="E1173" s="60" t="s">
        <v>171</v>
      </c>
      <c r="F1173" s="60" t="s">
        <v>172</v>
      </c>
      <c r="G1173" s="59">
        <v>12000</v>
      </c>
      <c r="H1173" s="59">
        <v>12000</v>
      </c>
      <c r="I1173" s="59">
        <v>12000</v>
      </c>
      <c r="J1173" s="59">
        <v>0</v>
      </c>
      <c r="K1173" s="59">
        <v>0</v>
      </c>
      <c r="L1173" s="59">
        <v>0</v>
      </c>
      <c r="M1173" s="59">
        <v>12000</v>
      </c>
      <c r="N1173" s="59">
        <v>12000</v>
      </c>
      <c r="O1173" s="59">
        <v>0</v>
      </c>
      <c r="P1173" s="84">
        <f t="shared" si="38"/>
        <v>1</v>
      </c>
    </row>
    <row r="1174" spans="1:16" ht="14.4" x14ac:dyDescent="0.2">
      <c r="A1174" s="60" t="s">
        <v>439</v>
      </c>
      <c r="B1174" s="60" t="s">
        <v>440</v>
      </c>
      <c r="C1174" s="83" t="str">
        <f t="shared" si="37"/>
        <v>21375801 CENTRO NACIONAL DE LA MÚSICA</v>
      </c>
      <c r="D1174" s="60" t="s">
        <v>18</v>
      </c>
      <c r="E1174" s="60" t="s">
        <v>175</v>
      </c>
      <c r="F1174" s="60" t="s">
        <v>176</v>
      </c>
      <c r="G1174" s="59">
        <v>20000</v>
      </c>
      <c r="H1174" s="59">
        <v>20000</v>
      </c>
      <c r="I1174" s="59">
        <v>20000</v>
      </c>
      <c r="J1174" s="59">
        <v>0</v>
      </c>
      <c r="K1174" s="59">
        <v>0</v>
      </c>
      <c r="L1174" s="59">
        <v>0</v>
      </c>
      <c r="M1174" s="59">
        <v>20000</v>
      </c>
      <c r="N1174" s="59">
        <v>20000</v>
      </c>
      <c r="O1174" s="59">
        <v>0</v>
      </c>
      <c r="P1174" s="84">
        <f t="shared" si="38"/>
        <v>1</v>
      </c>
    </row>
    <row r="1175" spans="1:16" ht="14.4" x14ac:dyDescent="0.2">
      <c r="A1175" s="60" t="s">
        <v>439</v>
      </c>
      <c r="B1175" s="60" t="s">
        <v>440</v>
      </c>
      <c r="C1175" s="83" t="str">
        <f t="shared" si="37"/>
        <v>21375801 CENTRO NACIONAL DE LA MÚSICA</v>
      </c>
      <c r="D1175" s="60" t="s">
        <v>18</v>
      </c>
      <c r="E1175" s="60" t="s">
        <v>177</v>
      </c>
      <c r="F1175" s="60" t="s">
        <v>178</v>
      </c>
      <c r="G1175" s="59">
        <v>50000</v>
      </c>
      <c r="H1175" s="59">
        <v>50000</v>
      </c>
      <c r="I1175" s="59">
        <v>50000</v>
      </c>
      <c r="J1175" s="59">
        <v>0</v>
      </c>
      <c r="K1175" s="59">
        <v>0</v>
      </c>
      <c r="L1175" s="59">
        <v>0</v>
      </c>
      <c r="M1175" s="59">
        <v>50000</v>
      </c>
      <c r="N1175" s="59">
        <v>50000</v>
      </c>
      <c r="O1175" s="59">
        <v>0</v>
      </c>
      <c r="P1175" s="84">
        <f t="shared" si="38"/>
        <v>1</v>
      </c>
    </row>
    <row r="1176" spans="1:16" ht="14.4" x14ac:dyDescent="0.2">
      <c r="A1176" s="60" t="s">
        <v>439</v>
      </c>
      <c r="B1176" s="60" t="s">
        <v>440</v>
      </c>
      <c r="C1176" s="83" t="str">
        <f t="shared" si="37"/>
        <v>21375801 CENTRO NACIONAL DE LA MÚSICA</v>
      </c>
      <c r="D1176" s="60" t="s">
        <v>18</v>
      </c>
      <c r="E1176" s="60" t="s">
        <v>324</v>
      </c>
      <c r="F1176" s="60" t="s">
        <v>325</v>
      </c>
      <c r="G1176" s="59">
        <v>70000</v>
      </c>
      <c r="H1176" s="59">
        <v>70000</v>
      </c>
      <c r="I1176" s="59">
        <v>70000</v>
      </c>
      <c r="J1176" s="59">
        <v>0</v>
      </c>
      <c r="K1176" s="59">
        <v>0</v>
      </c>
      <c r="L1176" s="59">
        <v>0</v>
      </c>
      <c r="M1176" s="59">
        <v>70000</v>
      </c>
      <c r="N1176" s="59">
        <v>70000</v>
      </c>
      <c r="O1176" s="59">
        <v>0</v>
      </c>
      <c r="P1176" s="84">
        <f t="shared" si="38"/>
        <v>1</v>
      </c>
    </row>
    <row r="1177" spans="1:16" ht="14.4" x14ac:dyDescent="0.2">
      <c r="A1177" s="60" t="s">
        <v>439</v>
      </c>
      <c r="B1177" s="60" t="s">
        <v>440</v>
      </c>
      <c r="C1177" s="83" t="str">
        <f t="shared" si="37"/>
        <v>21375801 CENTRO NACIONAL DE LA MÚSICA</v>
      </c>
      <c r="D1177" s="60" t="s">
        <v>18</v>
      </c>
      <c r="E1177" s="60" t="s">
        <v>179</v>
      </c>
      <c r="F1177" s="60" t="s">
        <v>180</v>
      </c>
      <c r="G1177" s="59">
        <v>70000</v>
      </c>
      <c r="H1177" s="59">
        <v>70000</v>
      </c>
      <c r="I1177" s="59">
        <v>70000</v>
      </c>
      <c r="J1177" s="59">
        <v>0</v>
      </c>
      <c r="K1177" s="59">
        <v>0</v>
      </c>
      <c r="L1177" s="59">
        <v>0</v>
      </c>
      <c r="M1177" s="59">
        <v>69840</v>
      </c>
      <c r="N1177" s="59">
        <v>69840</v>
      </c>
      <c r="O1177" s="59">
        <v>160</v>
      </c>
      <c r="P1177" s="84">
        <f t="shared" si="38"/>
        <v>0.99771428571428566</v>
      </c>
    </row>
    <row r="1178" spans="1:16" ht="14.4" x14ac:dyDescent="0.2">
      <c r="A1178" s="60" t="s">
        <v>439</v>
      </c>
      <c r="B1178" s="60" t="s">
        <v>440</v>
      </c>
      <c r="C1178" s="83" t="str">
        <f t="shared" si="37"/>
        <v>21375801 CENTRO NACIONAL DE LA MÚSICA</v>
      </c>
      <c r="D1178" s="60" t="s">
        <v>18</v>
      </c>
      <c r="E1178" s="60" t="s">
        <v>181</v>
      </c>
      <c r="F1178" s="60" t="s">
        <v>182</v>
      </c>
      <c r="G1178" s="59">
        <v>225000</v>
      </c>
      <c r="H1178" s="59">
        <v>225000</v>
      </c>
      <c r="I1178" s="59">
        <v>225000</v>
      </c>
      <c r="J1178" s="59">
        <v>0</v>
      </c>
      <c r="K1178" s="59">
        <v>0</v>
      </c>
      <c r="L1178" s="59">
        <v>0</v>
      </c>
      <c r="M1178" s="59">
        <v>225000</v>
      </c>
      <c r="N1178" s="59">
        <v>225000</v>
      </c>
      <c r="O1178" s="59">
        <v>0</v>
      </c>
      <c r="P1178" s="84">
        <f t="shared" si="38"/>
        <v>1</v>
      </c>
    </row>
    <row r="1179" spans="1:16" ht="14.4" x14ac:dyDescent="0.2">
      <c r="A1179" s="60" t="s">
        <v>439</v>
      </c>
      <c r="B1179" s="60" t="s">
        <v>440</v>
      </c>
      <c r="C1179" s="83" t="str">
        <f t="shared" si="37"/>
        <v>21375801 CENTRO NACIONAL DE LA MÚSICA</v>
      </c>
      <c r="D1179" s="60" t="s">
        <v>18</v>
      </c>
      <c r="E1179" s="60" t="s">
        <v>183</v>
      </c>
      <c r="F1179" s="60" t="s">
        <v>184</v>
      </c>
      <c r="G1179" s="59">
        <v>1130000</v>
      </c>
      <c r="H1179" s="59">
        <v>1870000</v>
      </c>
      <c r="I1179" s="59">
        <v>1870000</v>
      </c>
      <c r="J1179" s="59">
        <v>0</v>
      </c>
      <c r="K1179" s="59">
        <v>0</v>
      </c>
      <c r="L1179" s="59">
        <v>0</v>
      </c>
      <c r="M1179" s="59">
        <v>1815557.16</v>
      </c>
      <c r="N1179" s="59">
        <v>1815557.16</v>
      </c>
      <c r="O1179" s="59">
        <v>54442.84</v>
      </c>
      <c r="P1179" s="84">
        <f t="shared" si="38"/>
        <v>0.97088618181818176</v>
      </c>
    </row>
    <row r="1180" spans="1:16" ht="14.4" x14ac:dyDescent="0.2">
      <c r="A1180" s="60" t="s">
        <v>439</v>
      </c>
      <c r="B1180" s="60" t="s">
        <v>440</v>
      </c>
      <c r="C1180" s="83" t="str">
        <f t="shared" si="37"/>
        <v>21375801 CENTRO NACIONAL DE LA MÚSICA</v>
      </c>
      <c r="D1180" s="60" t="s">
        <v>18</v>
      </c>
      <c r="E1180" s="60" t="s">
        <v>185</v>
      </c>
      <c r="F1180" s="60" t="s">
        <v>186</v>
      </c>
      <c r="G1180" s="59">
        <v>130000</v>
      </c>
      <c r="H1180" s="59">
        <v>130000</v>
      </c>
      <c r="I1180" s="59">
        <v>130000</v>
      </c>
      <c r="J1180" s="59">
        <v>0</v>
      </c>
      <c r="K1180" s="59">
        <v>0</v>
      </c>
      <c r="L1180" s="59">
        <v>0</v>
      </c>
      <c r="M1180" s="59">
        <v>129999.99</v>
      </c>
      <c r="N1180" s="59">
        <v>129999.99</v>
      </c>
      <c r="O1180" s="59">
        <v>0.01</v>
      </c>
      <c r="P1180" s="84">
        <f t="shared" si="38"/>
        <v>0.99999992307692309</v>
      </c>
    </row>
    <row r="1181" spans="1:16" ht="14.4" x14ac:dyDescent="0.2">
      <c r="A1181" s="60" t="s">
        <v>439</v>
      </c>
      <c r="B1181" s="60" t="s">
        <v>440</v>
      </c>
      <c r="C1181" s="83" t="str">
        <f t="shared" si="37"/>
        <v>21375801 CENTRO NACIONAL DE LA MÚSICA</v>
      </c>
      <c r="D1181" s="60" t="s">
        <v>18</v>
      </c>
      <c r="E1181" s="60" t="s">
        <v>187</v>
      </c>
      <c r="F1181" s="60" t="s">
        <v>188</v>
      </c>
      <c r="G1181" s="59">
        <v>1000000</v>
      </c>
      <c r="H1181" s="59">
        <v>1740000</v>
      </c>
      <c r="I1181" s="59">
        <v>1740000</v>
      </c>
      <c r="J1181" s="59">
        <v>0</v>
      </c>
      <c r="K1181" s="59">
        <v>0</v>
      </c>
      <c r="L1181" s="59">
        <v>0</v>
      </c>
      <c r="M1181" s="59">
        <v>1685557.17</v>
      </c>
      <c r="N1181" s="59">
        <v>1685557.17</v>
      </c>
      <c r="O1181" s="59">
        <v>54442.83</v>
      </c>
      <c r="P1181" s="84">
        <f t="shared" si="38"/>
        <v>0.96871101724137931</v>
      </c>
    </row>
    <row r="1182" spans="1:16" ht="14.4" x14ac:dyDescent="0.2">
      <c r="A1182" s="60" t="s">
        <v>439</v>
      </c>
      <c r="B1182" s="60" t="s">
        <v>440</v>
      </c>
      <c r="C1182" s="83" t="str">
        <f t="shared" si="37"/>
        <v>21375801 CENTRO NACIONAL DE LA MÚSICA</v>
      </c>
      <c r="D1182" s="60" t="s">
        <v>18</v>
      </c>
      <c r="E1182" s="60" t="s">
        <v>189</v>
      </c>
      <c r="F1182" s="60" t="s">
        <v>190</v>
      </c>
      <c r="G1182" s="59">
        <v>4050000</v>
      </c>
      <c r="H1182" s="59">
        <v>3798186</v>
      </c>
      <c r="I1182" s="59">
        <v>3798186</v>
      </c>
      <c r="J1182" s="59">
        <v>0</v>
      </c>
      <c r="K1182" s="59">
        <v>0</v>
      </c>
      <c r="L1182" s="59">
        <v>0</v>
      </c>
      <c r="M1182" s="59">
        <v>3174242.4</v>
      </c>
      <c r="N1182" s="59">
        <v>3174242.4</v>
      </c>
      <c r="O1182" s="59">
        <v>623943.6</v>
      </c>
      <c r="P1182" s="84">
        <f t="shared" si="38"/>
        <v>0.83572589652007556</v>
      </c>
    </row>
    <row r="1183" spans="1:16" ht="14.4" x14ac:dyDescent="0.2">
      <c r="A1183" s="60" t="s">
        <v>439</v>
      </c>
      <c r="B1183" s="60" t="s">
        <v>440</v>
      </c>
      <c r="C1183" s="83" t="str">
        <f t="shared" si="37"/>
        <v>21375801 CENTRO NACIONAL DE LA MÚSICA</v>
      </c>
      <c r="D1183" s="60" t="s">
        <v>18</v>
      </c>
      <c r="E1183" s="60" t="s">
        <v>191</v>
      </c>
      <c r="F1183" s="60" t="s">
        <v>192</v>
      </c>
      <c r="G1183" s="59">
        <v>600000</v>
      </c>
      <c r="H1183" s="59">
        <v>400000</v>
      </c>
      <c r="I1183" s="59">
        <v>400000</v>
      </c>
      <c r="J1183" s="59">
        <v>0</v>
      </c>
      <c r="K1183" s="59">
        <v>0</v>
      </c>
      <c r="L1183" s="59">
        <v>0</v>
      </c>
      <c r="M1183" s="59">
        <v>128418.42</v>
      </c>
      <c r="N1183" s="59">
        <v>128418.42</v>
      </c>
      <c r="O1183" s="59">
        <v>271581.58</v>
      </c>
      <c r="P1183" s="84">
        <f t="shared" si="38"/>
        <v>0.32104604999999997</v>
      </c>
    </row>
    <row r="1184" spans="1:16" ht="14.4" x14ac:dyDescent="0.2">
      <c r="A1184" s="60" t="s">
        <v>439</v>
      </c>
      <c r="B1184" s="60" t="s">
        <v>440</v>
      </c>
      <c r="C1184" s="83" t="str">
        <f t="shared" si="37"/>
        <v>21375801 CENTRO NACIONAL DE LA MÚSICA</v>
      </c>
      <c r="D1184" s="60" t="s">
        <v>18</v>
      </c>
      <c r="E1184" s="60" t="s">
        <v>195</v>
      </c>
      <c r="F1184" s="60" t="s">
        <v>196</v>
      </c>
      <c r="G1184" s="59">
        <v>1000000</v>
      </c>
      <c r="H1184" s="59">
        <v>880000</v>
      </c>
      <c r="I1184" s="59">
        <v>880000</v>
      </c>
      <c r="J1184" s="59">
        <v>0</v>
      </c>
      <c r="K1184" s="59">
        <v>0</v>
      </c>
      <c r="L1184" s="59">
        <v>0</v>
      </c>
      <c r="M1184" s="59">
        <v>583681.87</v>
      </c>
      <c r="N1184" s="59">
        <v>583681.87</v>
      </c>
      <c r="O1184" s="59">
        <v>296318.13</v>
      </c>
      <c r="P1184" s="84">
        <f t="shared" si="38"/>
        <v>0.66327485227272731</v>
      </c>
    </row>
    <row r="1185" spans="1:17" ht="14.4" x14ac:dyDescent="0.2">
      <c r="A1185" s="60" t="s">
        <v>439</v>
      </c>
      <c r="B1185" s="60" t="s">
        <v>440</v>
      </c>
      <c r="C1185" s="83" t="str">
        <f t="shared" si="37"/>
        <v>21375801 CENTRO NACIONAL DE LA MÚSICA</v>
      </c>
      <c r="D1185" s="60" t="s">
        <v>18</v>
      </c>
      <c r="E1185" s="60" t="s">
        <v>197</v>
      </c>
      <c r="F1185" s="60" t="s">
        <v>198</v>
      </c>
      <c r="G1185" s="59">
        <v>300000</v>
      </c>
      <c r="H1185" s="59">
        <v>300000</v>
      </c>
      <c r="I1185" s="59">
        <v>300000</v>
      </c>
      <c r="J1185" s="59">
        <v>0</v>
      </c>
      <c r="K1185" s="59">
        <v>0</v>
      </c>
      <c r="L1185" s="59">
        <v>0</v>
      </c>
      <c r="M1185" s="59">
        <v>295000.33</v>
      </c>
      <c r="N1185" s="59">
        <v>295000.33</v>
      </c>
      <c r="O1185" s="59">
        <v>4999.67</v>
      </c>
      <c r="P1185" s="84">
        <f t="shared" si="38"/>
        <v>0.98333443333333337</v>
      </c>
    </row>
    <row r="1186" spans="1:17" ht="14.4" x14ac:dyDescent="0.2">
      <c r="A1186" s="60" t="s">
        <v>439</v>
      </c>
      <c r="B1186" s="60" t="s">
        <v>440</v>
      </c>
      <c r="C1186" s="83" t="str">
        <f t="shared" si="37"/>
        <v>21375801 CENTRO NACIONAL DE LA MÚSICA</v>
      </c>
      <c r="D1186" s="60" t="s">
        <v>18</v>
      </c>
      <c r="E1186" s="60" t="s">
        <v>199</v>
      </c>
      <c r="F1186" s="60" t="s">
        <v>200</v>
      </c>
      <c r="G1186" s="59">
        <v>2000000</v>
      </c>
      <c r="H1186" s="59">
        <v>2068186</v>
      </c>
      <c r="I1186" s="59">
        <v>2068186</v>
      </c>
      <c r="J1186" s="59">
        <v>0</v>
      </c>
      <c r="K1186" s="59">
        <v>0</v>
      </c>
      <c r="L1186" s="59">
        <v>0</v>
      </c>
      <c r="M1186" s="59">
        <v>2040929.98</v>
      </c>
      <c r="N1186" s="59">
        <v>2040929.98</v>
      </c>
      <c r="O1186" s="59">
        <v>27256.02</v>
      </c>
      <c r="P1186" s="84">
        <f t="shared" si="38"/>
        <v>0.98682129170200361</v>
      </c>
    </row>
    <row r="1187" spans="1:17" ht="14.4" x14ac:dyDescent="0.2">
      <c r="A1187" s="60" t="s">
        <v>439</v>
      </c>
      <c r="B1187" s="60" t="s">
        <v>440</v>
      </c>
      <c r="C1187" s="83" t="str">
        <f t="shared" si="37"/>
        <v>21375801 CENTRO NACIONAL DE LA MÚSICA</v>
      </c>
      <c r="D1187" s="60" t="s">
        <v>18</v>
      </c>
      <c r="E1187" s="60" t="s">
        <v>201</v>
      </c>
      <c r="F1187" s="60" t="s">
        <v>202</v>
      </c>
      <c r="G1187" s="59">
        <v>100000</v>
      </c>
      <c r="H1187" s="59">
        <v>100000</v>
      </c>
      <c r="I1187" s="59">
        <v>100000</v>
      </c>
      <c r="J1187" s="59">
        <v>0</v>
      </c>
      <c r="K1187" s="59">
        <v>0</v>
      </c>
      <c r="L1187" s="59">
        <v>0</v>
      </c>
      <c r="M1187" s="59">
        <v>79933.789999999994</v>
      </c>
      <c r="N1187" s="59">
        <v>79933.789999999994</v>
      </c>
      <c r="O1187" s="59">
        <v>20066.21</v>
      </c>
      <c r="P1187" s="84">
        <f t="shared" si="38"/>
        <v>0.79933789999999993</v>
      </c>
    </row>
    <row r="1188" spans="1:17" ht="14.4" x14ac:dyDescent="0.2">
      <c r="A1188" s="60" t="s">
        <v>439</v>
      </c>
      <c r="B1188" s="60" t="s">
        <v>440</v>
      </c>
      <c r="C1188" s="83" t="str">
        <f t="shared" si="37"/>
        <v>21375801 CENTRO NACIONAL DE LA MÚSICA</v>
      </c>
      <c r="D1188" s="60" t="s">
        <v>18</v>
      </c>
      <c r="E1188" s="60" t="s">
        <v>205</v>
      </c>
      <c r="F1188" s="60" t="s">
        <v>206</v>
      </c>
      <c r="G1188" s="59">
        <v>50000</v>
      </c>
      <c r="H1188" s="59">
        <v>50000</v>
      </c>
      <c r="I1188" s="59">
        <v>50000</v>
      </c>
      <c r="J1188" s="59">
        <v>0</v>
      </c>
      <c r="K1188" s="59">
        <v>0</v>
      </c>
      <c r="L1188" s="59">
        <v>0</v>
      </c>
      <c r="M1188" s="59">
        <v>46278.01</v>
      </c>
      <c r="N1188" s="59">
        <v>46278.01</v>
      </c>
      <c r="O1188" s="59">
        <v>3721.99</v>
      </c>
      <c r="P1188" s="84">
        <f t="shared" si="38"/>
        <v>0.92556020000000006</v>
      </c>
    </row>
    <row r="1189" spans="1:17" ht="14.4" x14ac:dyDescent="0.2">
      <c r="A1189" s="60" t="s">
        <v>439</v>
      </c>
      <c r="B1189" s="60" t="s">
        <v>440</v>
      </c>
      <c r="C1189" s="83" t="str">
        <f t="shared" si="37"/>
        <v>21375801 CENTRO NACIONAL DE LA MÚSICA</v>
      </c>
      <c r="D1189" s="60" t="s">
        <v>18</v>
      </c>
      <c r="E1189" s="60" t="s">
        <v>252</v>
      </c>
      <c r="F1189" s="60" t="s">
        <v>253</v>
      </c>
      <c r="G1189" s="59">
        <v>36483641</v>
      </c>
      <c r="H1189" s="59">
        <v>86483641</v>
      </c>
      <c r="I1189" s="59">
        <v>86483641</v>
      </c>
      <c r="J1189" s="59">
        <v>0</v>
      </c>
      <c r="K1189" s="59">
        <v>0</v>
      </c>
      <c r="L1189" s="59">
        <v>0</v>
      </c>
      <c r="M1189" s="59">
        <v>15845271.789999999</v>
      </c>
      <c r="N1189" s="59">
        <v>14656231.439999999</v>
      </c>
      <c r="O1189" s="59">
        <v>70638369.209999993</v>
      </c>
      <c r="P1189" s="84">
        <f t="shared" si="38"/>
        <v>0.18321698308238432</v>
      </c>
    </row>
    <row r="1190" spans="1:17" ht="14.4" x14ac:dyDescent="0.2">
      <c r="A1190" s="60" t="s">
        <v>439</v>
      </c>
      <c r="B1190" s="60" t="s">
        <v>440</v>
      </c>
      <c r="C1190" s="83" t="str">
        <f t="shared" si="37"/>
        <v>21375801 CENTRO NACIONAL DE LA MÚSICA</v>
      </c>
      <c r="D1190" s="60" t="s">
        <v>18</v>
      </c>
      <c r="E1190" s="60" t="s">
        <v>254</v>
      </c>
      <c r="F1190" s="60" t="s">
        <v>255</v>
      </c>
      <c r="G1190" s="59">
        <v>33483641</v>
      </c>
      <c r="H1190" s="59">
        <v>84483641</v>
      </c>
      <c r="I1190" s="59">
        <v>84483641</v>
      </c>
      <c r="J1190" s="59">
        <v>0</v>
      </c>
      <c r="K1190" s="59">
        <v>0</v>
      </c>
      <c r="L1190" s="59">
        <v>0</v>
      </c>
      <c r="M1190" s="59">
        <v>14585195.869999999</v>
      </c>
      <c r="N1190" s="59">
        <v>13396155.52</v>
      </c>
      <c r="O1190" s="59">
        <v>69898445.129999995</v>
      </c>
      <c r="P1190" s="84">
        <f t="shared" si="38"/>
        <v>0.17263929084211699</v>
      </c>
    </row>
    <row r="1191" spans="1:17" ht="14.4" x14ac:dyDescent="0.2">
      <c r="A1191" s="60" t="s">
        <v>439</v>
      </c>
      <c r="B1191" s="60" t="s">
        <v>440</v>
      </c>
      <c r="C1191" s="83" t="str">
        <f t="shared" si="37"/>
        <v>21375801 CENTRO NACIONAL DE LA MÚSICA</v>
      </c>
      <c r="D1191" s="60" t="s">
        <v>18</v>
      </c>
      <c r="E1191" s="60" t="s">
        <v>351</v>
      </c>
      <c r="F1191" s="60" t="s">
        <v>352</v>
      </c>
      <c r="G1191" s="59">
        <v>0</v>
      </c>
      <c r="H1191" s="59">
        <v>62000000</v>
      </c>
      <c r="I1191" s="59">
        <v>62000000</v>
      </c>
      <c r="J1191" s="59">
        <v>0</v>
      </c>
      <c r="K1191" s="59">
        <v>0</v>
      </c>
      <c r="L1191" s="59">
        <v>0</v>
      </c>
      <c r="M1191" s="59">
        <v>0</v>
      </c>
      <c r="N1191" s="59">
        <v>0</v>
      </c>
      <c r="O1191" s="59">
        <v>62000000</v>
      </c>
      <c r="P1191" s="84">
        <f t="shared" si="38"/>
        <v>0</v>
      </c>
    </row>
    <row r="1192" spans="1:17" ht="14.4" x14ac:dyDescent="0.2">
      <c r="A1192" s="60" t="s">
        <v>439</v>
      </c>
      <c r="B1192" s="60" t="s">
        <v>440</v>
      </c>
      <c r="C1192" s="83" t="str">
        <f t="shared" si="37"/>
        <v>21375801 CENTRO NACIONAL DE LA MÚSICA</v>
      </c>
      <c r="D1192" s="60" t="s">
        <v>251</v>
      </c>
      <c r="E1192" s="60" t="s">
        <v>260</v>
      </c>
      <c r="F1192" s="60" t="s">
        <v>261</v>
      </c>
      <c r="G1192" s="59">
        <v>1500000</v>
      </c>
      <c r="H1192" s="59">
        <v>1500000</v>
      </c>
      <c r="I1192" s="59">
        <v>1500000</v>
      </c>
      <c r="J1192" s="59">
        <v>0</v>
      </c>
      <c r="K1192" s="59">
        <v>0</v>
      </c>
      <c r="L1192" s="59">
        <v>0</v>
      </c>
      <c r="M1192" s="59">
        <v>1483923.07</v>
      </c>
      <c r="N1192" s="59">
        <v>1420402.04</v>
      </c>
      <c r="O1192" s="59">
        <v>16076.93</v>
      </c>
      <c r="P1192" s="84">
        <f t="shared" si="38"/>
        <v>0.98928204666666675</v>
      </c>
    </row>
    <row r="1193" spans="1:17" ht="14.4" x14ac:dyDescent="0.2">
      <c r="A1193" s="60" t="s">
        <v>439</v>
      </c>
      <c r="B1193" s="60" t="s">
        <v>440</v>
      </c>
      <c r="C1193" s="83" t="str">
        <f t="shared" si="37"/>
        <v>21375801 CENTRO NACIONAL DE LA MÚSICA</v>
      </c>
      <c r="D1193" s="60" t="s">
        <v>251</v>
      </c>
      <c r="E1193" s="60" t="s">
        <v>262</v>
      </c>
      <c r="F1193" s="60" t="s">
        <v>263</v>
      </c>
      <c r="G1193" s="59">
        <v>15000000</v>
      </c>
      <c r="H1193" s="59">
        <v>4000000</v>
      </c>
      <c r="I1193" s="59">
        <v>4000000</v>
      </c>
      <c r="J1193" s="59">
        <v>0</v>
      </c>
      <c r="K1193" s="59">
        <v>0</v>
      </c>
      <c r="L1193" s="59">
        <v>0</v>
      </c>
      <c r="M1193" s="59">
        <v>3921001.7</v>
      </c>
      <c r="N1193" s="59">
        <v>2795482.38</v>
      </c>
      <c r="O1193" s="59">
        <v>78998.3</v>
      </c>
      <c r="P1193" s="84">
        <f t="shared" si="38"/>
        <v>0.98025042500000004</v>
      </c>
    </row>
    <row r="1194" spans="1:17" ht="14.4" x14ac:dyDescent="0.2">
      <c r="A1194" s="60" t="s">
        <v>439</v>
      </c>
      <c r="B1194" s="60" t="s">
        <v>440</v>
      </c>
      <c r="C1194" s="83" t="str">
        <f t="shared" si="37"/>
        <v>21375801 CENTRO NACIONAL DE LA MÚSICA</v>
      </c>
      <c r="D1194" s="60" t="s">
        <v>251</v>
      </c>
      <c r="E1194" s="60" t="s">
        <v>355</v>
      </c>
      <c r="F1194" s="60" t="s">
        <v>356</v>
      </c>
      <c r="G1194" s="59">
        <v>14983641</v>
      </c>
      <c r="H1194" s="59">
        <v>14983641</v>
      </c>
      <c r="I1194" s="59">
        <v>14983641</v>
      </c>
      <c r="J1194" s="59">
        <v>0</v>
      </c>
      <c r="K1194" s="59">
        <v>0</v>
      </c>
      <c r="L1194" s="59">
        <v>0</v>
      </c>
      <c r="M1194" s="59">
        <v>7341761.0999999996</v>
      </c>
      <c r="N1194" s="59">
        <v>7341761.0999999996</v>
      </c>
      <c r="O1194" s="59">
        <v>7641879.9000000004</v>
      </c>
      <c r="P1194" s="84">
        <f t="shared" si="38"/>
        <v>0.48998511776943932</v>
      </c>
    </row>
    <row r="1195" spans="1:17" ht="14.4" x14ac:dyDescent="0.2">
      <c r="A1195" s="60" t="s">
        <v>439</v>
      </c>
      <c r="B1195" s="60" t="s">
        <v>440</v>
      </c>
      <c r="C1195" s="83" t="str">
        <f t="shared" si="37"/>
        <v>21375801 CENTRO NACIONAL DE LA MÚSICA</v>
      </c>
      <c r="D1195" s="60" t="s">
        <v>251</v>
      </c>
      <c r="E1195" s="60" t="s">
        <v>264</v>
      </c>
      <c r="F1195" s="60" t="s">
        <v>265</v>
      </c>
      <c r="G1195" s="59">
        <v>2000000</v>
      </c>
      <c r="H1195" s="59">
        <v>2000000</v>
      </c>
      <c r="I1195" s="59">
        <v>2000000</v>
      </c>
      <c r="J1195" s="59">
        <v>0</v>
      </c>
      <c r="K1195" s="59">
        <v>0</v>
      </c>
      <c r="L1195" s="59">
        <v>0</v>
      </c>
      <c r="M1195" s="59">
        <v>1838510</v>
      </c>
      <c r="N1195" s="59">
        <v>1838510</v>
      </c>
      <c r="O1195" s="59">
        <v>161490</v>
      </c>
      <c r="P1195" s="85">
        <f t="shared" si="38"/>
        <v>0.91925500000000004</v>
      </c>
    </row>
    <row r="1196" spans="1:17" ht="14.4" x14ac:dyDescent="0.2">
      <c r="A1196" s="60" t="s">
        <v>439</v>
      </c>
      <c r="B1196" s="60" t="s">
        <v>440</v>
      </c>
      <c r="C1196" s="83" t="str">
        <f t="shared" si="37"/>
        <v>21375801 CENTRO NACIONAL DE LA MÚSICA</v>
      </c>
      <c r="D1196" s="60" t="s">
        <v>251</v>
      </c>
      <c r="E1196" s="60" t="s">
        <v>272</v>
      </c>
      <c r="F1196" s="60" t="s">
        <v>273</v>
      </c>
      <c r="G1196" s="59">
        <v>3000000</v>
      </c>
      <c r="H1196" s="59">
        <v>2000000</v>
      </c>
      <c r="I1196" s="59">
        <v>2000000</v>
      </c>
      <c r="J1196" s="59">
        <v>0</v>
      </c>
      <c r="K1196" s="59">
        <v>0</v>
      </c>
      <c r="L1196" s="59">
        <v>0</v>
      </c>
      <c r="M1196" s="59">
        <v>1260075.92</v>
      </c>
      <c r="N1196" s="59">
        <v>1260075.92</v>
      </c>
      <c r="O1196" s="59">
        <v>739924.08</v>
      </c>
      <c r="P1196" s="84">
        <f t="shared" si="38"/>
        <v>0.63003796000000001</v>
      </c>
      <c r="Q1196" s="7">
        <f>7.5*7</f>
        <v>52.5</v>
      </c>
    </row>
    <row r="1197" spans="1:17" ht="14.4" x14ac:dyDescent="0.2">
      <c r="A1197" s="60" t="s">
        <v>439</v>
      </c>
      <c r="B1197" s="60" t="s">
        <v>440</v>
      </c>
      <c r="C1197" s="83" t="str">
        <f t="shared" si="37"/>
        <v>21375801 CENTRO NACIONAL DE LA MÚSICA</v>
      </c>
      <c r="D1197" s="60" t="s">
        <v>251</v>
      </c>
      <c r="E1197" s="60" t="s">
        <v>274</v>
      </c>
      <c r="F1197" s="60" t="s">
        <v>275</v>
      </c>
      <c r="G1197" s="59">
        <v>3000000</v>
      </c>
      <c r="H1197" s="59">
        <v>2000000</v>
      </c>
      <c r="I1197" s="59">
        <v>2000000</v>
      </c>
      <c r="J1197" s="59">
        <v>0</v>
      </c>
      <c r="K1197" s="59">
        <v>0</v>
      </c>
      <c r="L1197" s="59">
        <v>0</v>
      </c>
      <c r="M1197" s="59">
        <v>1260075.92</v>
      </c>
      <c r="N1197" s="59">
        <v>1260075.92</v>
      </c>
      <c r="O1197" s="59">
        <v>739924.08</v>
      </c>
      <c r="P1197" s="84">
        <f t="shared" si="38"/>
        <v>0.63003796000000001</v>
      </c>
    </row>
    <row r="1198" spans="1:17" ht="14.4" x14ac:dyDescent="0.2">
      <c r="A1198" s="60" t="s">
        <v>439</v>
      </c>
      <c r="B1198" s="60" t="s">
        <v>440</v>
      </c>
      <c r="C1198" s="83" t="str">
        <f t="shared" si="37"/>
        <v>21375801 CENTRO NACIONAL DE LA MÚSICA</v>
      </c>
      <c r="D1198" s="60" t="s">
        <v>18</v>
      </c>
      <c r="E1198" s="60" t="s">
        <v>207</v>
      </c>
      <c r="F1198" s="60" t="s">
        <v>208</v>
      </c>
      <c r="G1198" s="59">
        <v>196285403</v>
      </c>
      <c r="H1198" s="59">
        <v>178593537</v>
      </c>
      <c r="I1198" s="59">
        <v>178593537</v>
      </c>
      <c r="J1198" s="59">
        <v>0</v>
      </c>
      <c r="K1198" s="59">
        <v>0</v>
      </c>
      <c r="L1198" s="59">
        <v>0</v>
      </c>
      <c r="M1198" s="59">
        <v>133283141.59</v>
      </c>
      <c r="N1198" s="59">
        <v>133283141.59</v>
      </c>
      <c r="O1198" s="59">
        <v>45310395.409999996</v>
      </c>
      <c r="P1198" s="84">
        <f t="shared" si="38"/>
        <v>0.74629319643297065</v>
      </c>
    </row>
    <row r="1199" spans="1:17" ht="14.4" x14ac:dyDescent="0.2">
      <c r="A1199" s="60" t="s">
        <v>439</v>
      </c>
      <c r="B1199" s="60" t="s">
        <v>440</v>
      </c>
      <c r="C1199" s="83" t="str">
        <f t="shared" si="37"/>
        <v>21375801 CENTRO NACIONAL DE LA MÚSICA</v>
      </c>
      <c r="D1199" s="60" t="s">
        <v>18</v>
      </c>
      <c r="E1199" s="60" t="s">
        <v>209</v>
      </c>
      <c r="F1199" s="60" t="s">
        <v>210</v>
      </c>
      <c r="G1199" s="59">
        <v>33885403</v>
      </c>
      <c r="H1199" s="59">
        <v>31193537</v>
      </c>
      <c r="I1199" s="59">
        <v>31193537</v>
      </c>
      <c r="J1199" s="59">
        <v>0</v>
      </c>
      <c r="K1199" s="59">
        <v>0</v>
      </c>
      <c r="L1199" s="59">
        <v>0</v>
      </c>
      <c r="M1199" s="59">
        <v>24659033.079999998</v>
      </c>
      <c r="N1199" s="59">
        <v>24659033.079999998</v>
      </c>
      <c r="O1199" s="59">
        <v>6534503.9199999999</v>
      </c>
      <c r="P1199" s="84">
        <f t="shared" si="38"/>
        <v>0.79051737800686084</v>
      </c>
    </row>
    <row r="1200" spans="1:17" ht="14.4" x14ac:dyDescent="0.2">
      <c r="A1200" s="60" t="s">
        <v>439</v>
      </c>
      <c r="B1200" s="60" t="s">
        <v>440</v>
      </c>
      <c r="C1200" s="83" t="str">
        <f t="shared" si="37"/>
        <v>21375801 CENTRO NACIONAL DE LA MÚSICA</v>
      </c>
      <c r="D1200" s="60" t="s">
        <v>18</v>
      </c>
      <c r="E1200" s="60" t="s">
        <v>447</v>
      </c>
      <c r="F1200" s="60" t="s">
        <v>212</v>
      </c>
      <c r="G1200" s="59">
        <v>29230814</v>
      </c>
      <c r="H1200" s="59">
        <v>26908710</v>
      </c>
      <c r="I1200" s="59">
        <v>26908710</v>
      </c>
      <c r="J1200" s="59">
        <v>0</v>
      </c>
      <c r="K1200" s="59">
        <v>0</v>
      </c>
      <c r="L1200" s="59">
        <v>0</v>
      </c>
      <c r="M1200" s="59">
        <v>21266902.760000002</v>
      </c>
      <c r="N1200" s="59">
        <v>21266902.760000002</v>
      </c>
      <c r="O1200" s="59">
        <v>5641807.2400000002</v>
      </c>
      <c r="P1200" s="84">
        <f t="shared" si="38"/>
        <v>0.79033527657030012</v>
      </c>
    </row>
    <row r="1201" spans="1:16" ht="14.4" x14ac:dyDescent="0.2">
      <c r="A1201" s="60" t="s">
        <v>439</v>
      </c>
      <c r="B1201" s="60" t="s">
        <v>440</v>
      </c>
      <c r="C1201" s="83" t="str">
        <f t="shared" si="37"/>
        <v>21375801 CENTRO NACIONAL DE LA MÚSICA</v>
      </c>
      <c r="D1201" s="60" t="s">
        <v>18</v>
      </c>
      <c r="E1201" s="60" t="s">
        <v>448</v>
      </c>
      <c r="F1201" s="60" t="s">
        <v>214</v>
      </c>
      <c r="G1201" s="59">
        <v>4654589</v>
      </c>
      <c r="H1201" s="59">
        <v>4284827</v>
      </c>
      <c r="I1201" s="59">
        <v>4284827</v>
      </c>
      <c r="J1201" s="59">
        <v>0</v>
      </c>
      <c r="K1201" s="59">
        <v>0</v>
      </c>
      <c r="L1201" s="59">
        <v>0</v>
      </c>
      <c r="M1201" s="59">
        <v>3392130.32</v>
      </c>
      <c r="N1201" s="59">
        <v>3392130.32</v>
      </c>
      <c r="O1201" s="59">
        <v>892696.68</v>
      </c>
      <c r="P1201" s="84">
        <f t="shared" si="38"/>
        <v>0.79166097487716536</v>
      </c>
    </row>
    <row r="1202" spans="1:16" ht="14.4" x14ac:dyDescent="0.2">
      <c r="A1202" s="60" t="s">
        <v>439</v>
      </c>
      <c r="B1202" s="60" t="s">
        <v>440</v>
      </c>
      <c r="C1202" s="83" t="str">
        <f t="shared" si="37"/>
        <v>21375801 CENTRO NACIONAL DE LA MÚSICA</v>
      </c>
      <c r="D1202" s="60" t="s">
        <v>18</v>
      </c>
      <c r="E1202" s="60" t="s">
        <v>217</v>
      </c>
      <c r="F1202" s="60" t="s">
        <v>218</v>
      </c>
      <c r="G1202" s="59">
        <v>14000000</v>
      </c>
      <c r="H1202" s="59">
        <v>13218500</v>
      </c>
      <c r="I1202" s="59">
        <v>13218500</v>
      </c>
      <c r="J1202" s="59">
        <v>0</v>
      </c>
      <c r="K1202" s="59">
        <v>0</v>
      </c>
      <c r="L1202" s="59">
        <v>0</v>
      </c>
      <c r="M1202" s="59">
        <v>10135300</v>
      </c>
      <c r="N1202" s="59">
        <v>10135300</v>
      </c>
      <c r="O1202" s="59">
        <v>3083200</v>
      </c>
      <c r="P1202" s="84">
        <f t="shared" si="38"/>
        <v>0.76675114422967805</v>
      </c>
    </row>
    <row r="1203" spans="1:16" ht="14.4" x14ac:dyDescent="0.2">
      <c r="A1203" s="60" t="s">
        <v>439</v>
      </c>
      <c r="B1203" s="60" t="s">
        <v>440</v>
      </c>
      <c r="C1203" s="83" t="str">
        <f t="shared" si="37"/>
        <v>21375801 CENTRO NACIONAL DE LA MÚSICA</v>
      </c>
      <c r="D1203" s="60" t="s">
        <v>18</v>
      </c>
      <c r="E1203" s="60" t="s">
        <v>221</v>
      </c>
      <c r="F1203" s="60" t="s">
        <v>222</v>
      </c>
      <c r="G1203" s="59">
        <v>14000000</v>
      </c>
      <c r="H1203" s="59">
        <v>13218500</v>
      </c>
      <c r="I1203" s="59">
        <v>13218500</v>
      </c>
      <c r="J1203" s="59">
        <v>0</v>
      </c>
      <c r="K1203" s="59">
        <v>0</v>
      </c>
      <c r="L1203" s="59">
        <v>0</v>
      </c>
      <c r="M1203" s="59">
        <v>10135300</v>
      </c>
      <c r="N1203" s="59">
        <v>10135300</v>
      </c>
      <c r="O1203" s="59">
        <v>3083200</v>
      </c>
      <c r="P1203" s="84">
        <f t="shared" si="38"/>
        <v>0.76675114422967805</v>
      </c>
    </row>
    <row r="1204" spans="1:16" ht="14.4" x14ac:dyDescent="0.2">
      <c r="A1204" s="60" t="s">
        <v>439</v>
      </c>
      <c r="B1204" s="60" t="s">
        <v>440</v>
      </c>
      <c r="C1204" s="83" t="str">
        <f t="shared" si="37"/>
        <v>21375801 CENTRO NACIONAL DE LA MÚSICA</v>
      </c>
      <c r="D1204" s="60" t="s">
        <v>18</v>
      </c>
      <c r="E1204" s="60" t="s">
        <v>223</v>
      </c>
      <c r="F1204" s="60" t="s">
        <v>224</v>
      </c>
      <c r="G1204" s="59">
        <v>118300000</v>
      </c>
      <c r="H1204" s="59">
        <v>103300000</v>
      </c>
      <c r="I1204" s="59">
        <v>103300000</v>
      </c>
      <c r="J1204" s="59">
        <v>0</v>
      </c>
      <c r="K1204" s="59">
        <v>0</v>
      </c>
      <c r="L1204" s="59">
        <v>0</v>
      </c>
      <c r="M1204" s="59">
        <v>72434308.510000005</v>
      </c>
      <c r="N1204" s="59">
        <v>72434308.510000005</v>
      </c>
      <c r="O1204" s="59">
        <v>30865691.489999998</v>
      </c>
      <c r="P1204" s="84">
        <f t="shared" si="38"/>
        <v>0.70120337376573094</v>
      </c>
    </row>
    <row r="1205" spans="1:16" ht="14.4" x14ac:dyDescent="0.2">
      <c r="A1205" s="60" t="s">
        <v>439</v>
      </c>
      <c r="B1205" s="60" t="s">
        <v>440</v>
      </c>
      <c r="C1205" s="83" t="str">
        <f t="shared" si="37"/>
        <v>21375801 CENTRO NACIONAL DE LA MÚSICA</v>
      </c>
      <c r="D1205" s="60" t="s">
        <v>18</v>
      </c>
      <c r="E1205" s="60" t="s">
        <v>225</v>
      </c>
      <c r="F1205" s="60" t="s">
        <v>226</v>
      </c>
      <c r="G1205" s="59">
        <v>100300000</v>
      </c>
      <c r="H1205" s="59">
        <v>85300000</v>
      </c>
      <c r="I1205" s="59">
        <v>85300000</v>
      </c>
      <c r="J1205" s="59">
        <v>0</v>
      </c>
      <c r="K1205" s="59">
        <v>0</v>
      </c>
      <c r="L1205" s="59">
        <v>0</v>
      </c>
      <c r="M1205" s="59">
        <v>64922131.659999996</v>
      </c>
      <c r="N1205" s="59">
        <v>64922131.659999996</v>
      </c>
      <c r="O1205" s="59">
        <v>20377868.34</v>
      </c>
      <c r="P1205" s="84">
        <f t="shared" si="38"/>
        <v>0.76110353645955442</v>
      </c>
    </row>
    <row r="1206" spans="1:16" ht="14.4" x14ac:dyDescent="0.2">
      <c r="A1206" s="60" t="s">
        <v>439</v>
      </c>
      <c r="B1206" s="60" t="s">
        <v>440</v>
      </c>
      <c r="C1206" s="83" t="str">
        <f t="shared" si="37"/>
        <v>21375801 CENTRO NACIONAL DE LA MÚSICA</v>
      </c>
      <c r="D1206" s="60" t="s">
        <v>18</v>
      </c>
      <c r="E1206" s="60" t="s">
        <v>227</v>
      </c>
      <c r="F1206" s="60" t="s">
        <v>228</v>
      </c>
      <c r="G1206" s="59">
        <v>18000000</v>
      </c>
      <c r="H1206" s="59">
        <v>18000000</v>
      </c>
      <c r="I1206" s="59">
        <v>18000000</v>
      </c>
      <c r="J1206" s="59">
        <v>0</v>
      </c>
      <c r="K1206" s="59">
        <v>0</v>
      </c>
      <c r="L1206" s="59">
        <v>0</v>
      </c>
      <c r="M1206" s="59">
        <v>7512176.8499999996</v>
      </c>
      <c r="N1206" s="59">
        <v>7512176.8499999996</v>
      </c>
      <c r="O1206" s="59">
        <v>10487823.15</v>
      </c>
      <c r="P1206" s="84">
        <f t="shared" si="38"/>
        <v>0.4173431583333333</v>
      </c>
    </row>
    <row r="1207" spans="1:16" ht="14.4" x14ac:dyDescent="0.2">
      <c r="A1207" s="60" t="s">
        <v>439</v>
      </c>
      <c r="B1207" s="60" t="s">
        <v>440</v>
      </c>
      <c r="C1207" s="83" t="str">
        <f t="shared" si="37"/>
        <v>21375801 CENTRO NACIONAL DE LA MÚSICA</v>
      </c>
      <c r="D1207" s="60" t="s">
        <v>18</v>
      </c>
      <c r="E1207" s="60" t="s">
        <v>237</v>
      </c>
      <c r="F1207" s="60" t="s">
        <v>238</v>
      </c>
      <c r="G1207" s="59">
        <v>0</v>
      </c>
      <c r="H1207" s="59">
        <v>781500</v>
      </c>
      <c r="I1207" s="59">
        <v>781500</v>
      </c>
      <c r="J1207" s="59">
        <v>0</v>
      </c>
      <c r="K1207" s="59">
        <v>0</v>
      </c>
      <c r="L1207" s="59">
        <v>0</v>
      </c>
      <c r="M1207" s="59">
        <v>781500</v>
      </c>
      <c r="N1207" s="59">
        <v>781500</v>
      </c>
      <c r="O1207" s="59">
        <v>0</v>
      </c>
      <c r="P1207" s="84">
        <f t="shared" si="38"/>
        <v>1</v>
      </c>
    </row>
    <row r="1208" spans="1:16" ht="14.4" x14ac:dyDescent="0.2">
      <c r="A1208" s="60" t="s">
        <v>439</v>
      </c>
      <c r="B1208" s="60" t="s">
        <v>440</v>
      </c>
      <c r="C1208" s="83" t="str">
        <f t="shared" si="37"/>
        <v>21375801 CENTRO NACIONAL DE LA MÚSICA</v>
      </c>
      <c r="D1208" s="60" t="s">
        <v>18</v>
      </c>
      <c r="E1208" s="60" t="s">
        <v>239</v>
      </c>
      <c r="F1208" s="60" t="s">
        <v>240</v>
      </c>
      <c r="G1208" s="59">
        <v>0</v>
      </c>
      <c r="H1208" s="59">
        <v>781500</v>
      </c>
      <c r="I1208" s="59">
        <v>781500</v>
      </c>
      <c r="J1208" s="59">
        <v>0</v>
      </c>
      <c r="K1208" s="59">
        <v>0</v>
      </c>
      <c r="L1208" s="59">
        <v>0</v>
      </c>
      <c r="M1208" s="59">
        <v>781500</v>
      </c>
      <c r="N1208" s="59">
        <v>781500</v>
      </c>
      <c r="O1208" s="59">
        <v>0</v>
      </c>
      <c r="P1208" s="84">
        <f t="shared" si="38"/>
        <v>1</v>
      </c>
    </row>
    <row r="1209" spans="1:16" ht="14.4" x14ac:dyDescent="0.2">
      <c r="A1209" s="60" t="s">
        <v>439</v>
      </c>
      <c r="B1209" s="60" t="s">
        <v>440</v>
      </c>
      <c r="C1209" s="83" t="str">
        <f t="shared" si="37"/>
        <v>21375801 CENTRO NACIONAL DE LA MÚSICA</v>
      </c>
      <c r="D1209" s="60" t="s">
        <v>18</v>
      </c>
      <c r="E1209" s="60" t="s">
        <v>241</v>
      </c>
      <c r="F1209" s="60" t="s">
        <v>242</v>
      </c>
      <c r="G1209" s="59">
        <v>30100000</v>
      </c>
      <c r="H1209" s="59">
        <v>30100000</v>
      </c>
      <c r="I1209" s="59">
        <v>30100000</v>
      </c>
      <c r="J1209" s="59">
        <v>0</v>
      </c>
      <c r="K1209" s="59">
        <v>0</v>
      </c>
      <c r="L1209" s="59">
        <v>0</v>
      </c>
      <c r="M1209" s="59">
        <v>25273000</v>
      </c>
      <c r="N1209" s="59">
        <v>25273000</v>
      </c>
      <c r="O1209" s="59">
        <v>4827000</v>
      </c>
      <c r="P1209" s="82">
        <f t="shared" si="38"/>
        <v>0.83963455149501665</v>
      </c>
    </row>
    <row r="1210" spans="1:16" ht="14.4" x14ac:dyDescent="0.2">
      <c r="A1210" s="60" t="s">
        <v>439</v>
      </c>
      <c r="B1210" s="60" t="s">
        <v>440</v>
      </c>
      <c r="C1210" s="83" t="str">
        <f t="shared" si="37"/>
        <v>21375801 CENTRO NACIONAL DE LA MÚSICA</v>
      </c>
      <c r="D1210" s="60" t="s">
        <v>18</v>
      </c>
      <c r="E1210" s="60" t="s">
        <v>449</v>
      </c>
      <c r="F1210" s="60" t="s">
        <v>450</v>
      </c>
      <c r="G1210" s="59">
        <v>30100000</v>
      </c>
      <c r="H1210" s="59">
        <v>30100000</v>
      </c>
      <c r="I1210" s="59">
        <v>30100000</v>
      </c>
      <c r="J1210" s="59">
        <v>0</v>
      </c>
      <c r="K1210" s="59">
        <v>0</v>
      </c>
      <c r="L1210" s="59">
        <v>0</v>
      </c>
      <c r="M1210" s="59">
        <v>25273000</v>
      </c>
      <c r="N1210" s="59">
        <v>25273000</v>
      </c>
      <c r="O1210" s="59">
        <v>4827000</v>
      </c>
      <c r="P1210" s="84">
        <f t="shared" si="38"/>
        <v>0.83963455149501665</v>
      </c>
    </row>
    <row r="1211" spans="1:16" ht="14.4" x14ac:dyDescent="0.2">
      <c r="A1211" s="74" t="s">
        <v>451</v>
      </c>
      <c r="B1211" s="74" t="s">
        <v>775</v>
      </c>
      <c r="C1211" s="83" t="str">
        <f t="shared" si="37"/>
        <v>21375802 SISTEMA NAC. DE EDUCACIÓN MUSICAL</v>
      </c>
      <c r="D1211" s="74" t="s">
        <v>18</v>
      </c>
      <c r="E1211" s="74" t="s">
        <v>19</v>
      </c>
      <c r="F1211" s="74" t="s">
        <v>19</v>
      </c>
      <c r="G1211" s="75">
        <v>3227306966</v>
      </c>
      <c r="H1211" s="75">
        <v>3128895928</v>
      </c>
      <c r="I1211" s="59">
        <v>3128895928</v>
      </c>
      <c r="J1211" s="59">
        <v>0</v>
      </c>
      <c r="K1211" s="59">
        <v>0</v>
      </c>
      <c r="L1211" s="59">
        <v>0</v>
      </c>
      <c r="M1211" s="75">
        <v>2450031186.9200001</v>
      </c>
      <c r="N1211" s="75">
        <v>2444096296.8299999</v>
      </c>
      <c r="O1211" s="75">
        <v>678864741.08000004</v>
      </c>
      <c r="P1211" s="82">
        <f t="shared" si="38"/>
        <v>0.78303377398879093</v>
      </c>
    </row>
    <row r="1212" spans="1:16" ht="14.4" x14ac:dyDescent="0.2">
      <c r="A1212" s="60" t="s">
        <v>451</v>
      </c>
      <c r="B1212" s="60" t="s">
        <v>452</v>
      </c>
      <c r="C1212" s="83" t="str">
        <f t="shared" si="37"/>
        <v>21375802 SISTEMA NACIONAL DE EDUCACIÓN MUSICAL</v>
      </c>
      <c r="D1212" s="60" t="s">
        <v>18</v>
      </c>
      <c r="E1212" s="60" t="s">
        <v>21</v>
      </c>
      <c r="F1212" s="60" t="s">
        <v>22</v>
      </c>
      <c r="G1212" s="59">
        <v>2548838111</v>
      </c>
      <c r="H1212" s="59">
        <v>2491702191</v>
      </c>
      <c r="I1212" s="59">
        <v>2491702191</v>
      </c>
      <c r="J1212" s="59">
        <v>0</v>
      </c>
      <c r="K1212" s="59">
        <v>0</v>
      </c>
      <c r="L1212" s="59">
        <v>0</v>
      </c>
      <c r="M1212" s="59">
        <v>1947953289.6500001</v>
      </c>
      <c r="N1212" s="59">
        <v>1947953289.6500001</v>
      </c>
      <c r="O1212" s="59">
        <v>543748901.35000002</v>
      </c>
      <c r="P1212" s="84">
        <f t="shared" si="38"/>
        <v>0.78177612745455105</v>
      </c>
    </row>
    <row r="1213" spans="1:16" ht="14.4" x14ac:dyDescent="0.2">
      <c r="A1213" s="60" t="s">
        <v>451</v>
      </c>
      <c r="B1213" s="60" t="s">
        <v>452</v>
      </c>
      <c r="C1213" s="83" t="str">
        <f t="shared" si="37"/>
        <v>21375802 SISTEMA NACIONAL DE EDUCACIÓN MUSICAL</v>
      </c>
      <c r="D1213" s="60" t="s">
        <v>18</v>
      </c>
      <c r="E1213" s="60" t="s">
        <v>23</v>
      </c>
      <c r="F1213" s="60" t="s">
        <v>24</v>
      </c>
      <c r="G1213" s="59">
        <v>1462582200</v>
      </c>
      <c r="H1213" s="59">
        <v>1452437253</v>
      </c>
      <c r="I1213" s="59">
        <v>1452437253</v>
      </c>
      <c r="J1213" s="59">
        <v>0</v>
      </c>
      <c r="K1213" s="59">
        <v>0</v>
      </c>
      <c r="L1213" s="59">
        <v>0</v>
      </c>
      <c r="M1213" s="59">
        <v>1195336633.3599999</v>
      </c>
      <c r="N1213" s="59">
        <v>1195336633.3599999</v>
      </c>
      <c r="O1213" s="59">
        <v>257100619.63999999</v>
      </c>
      <c r="P1213" s="84">
        <f t="shared" si="38"/>
        <v>0.82298676303643381</v>
      </c>
    </row>
    <row r="1214" spans="1:16" ht="14.4" x14ac:dyDescent="0.2">
      <c r="A1214" s="60" t="s">
        <v>451</v>
      </c>
      <c r="B1214" s="60" t="s">
        <v>452</v>
      </c>
      <c r="C1214" s="83" t="str">
        <f t="shared" si="37"/>
        <v>21375802 SISTEMA NACIONAL DE EDUCACIÓN MUSICAL</v>
      </c>
      <c r="D1214" s="60" t="s">
        <v>18</v>
      </c>
      <c r="E1214" s="60" t="s">
        <v>25</v>
      </c>
      <c r="F1214" s="60" t="s">
        <v>26</v>
      </c>
      <c r="G1214" s="59">
        <v>1449582200</v>
      </c>
      <c r="H1214" s="59">
        <v>1449437253</v>
      </c>
      <c r="I1214" s="59">
        <v>1449437253</v>
      </c>
      <c r="J1214" s="59">
        <v>0</v>
      </c>
      <c r="K1214" s="59">
        <v>0</v>
      </c>
      <c r="L1214" s="59">
        <v>0</v>
      </c>
      <c r="M1214" s="59">
        <v>1195336633.3599999</v>
      </c>
      <c r="N1214" s="59">
        <v>1195336633.3599999</v>
      </c>
      <c r="O1214" s="59">
        <v>254100619.63999999</v>
      </c>
      <c r="P1214" s="84">
        <f t="shared" si="38"/>
        <v>0.82469015535921231</v>
      </c>
    </row>
    <row r="1215" spans="1:16" ht="14.4" x14ac:dyDescent="0.2">
      <c r="A1215" s="60" t="s">
        <v>451</v>
      </c>
      <c r="B1215" s="60" t="s">
        <v>452</v>
      </c>
      <c r="C1215" s="83" t="str">
        <f t="shared" si="37"/>
        <v>21375802 SISTEMA NACIONAL DE EDUCACIÓN MUSICAL</v>
      </c>
      <c r="D1215" s="60" t="s">
        <v>18</v>
      </c>
      <c r="E1215" s="60" t="s">
        <v>27</v>
      </c>
      <c r="F1215" s="60" t="s">
        <v>28</v>
      </c>
      <c r="G1215" s="59">
        <v>13000000</v>
      </c>
      <c r="H1215" s="59">
        <v>3000000</v>
      </c>
      <c r="I1215" s="59">
        <v>3000000</v>
      </c>
      <c r="J1215" s="59">
        <v>0</v>
      </c>
      <c r="K1215" s="59">
        <v>0</v>
      </c>
      <c r="L1215" s="59">
        <v>0</v>
      </c>
      <c r="M1215" s="59">
        <v>0</v>
      </c>
      <c r="N1215" s="59">
        <v>0</v>
      </c>
      <c r="O1215" s="59">
        <v>3000000</v>
      </c>
      <c r="P1215" s="84">
        <f t="shared" si="38"/>
        <v>0</v>
      </c>
    </row>
    <row r="1216" spans="1:16" ht="14.4" x14ac:dyDescent="0.2">
      <c r="A1216" s="60" t="s">
        <v>451</v>
      </c>
      <c r="B1216" s="60" t="s">
        <v>452</v>
      </c>
      <c r="C1216" s="83" t="str">
        <f t="shared" si="37"/>
        <v>21375802 SISTEMA NACIONAL DE EDUCACIÓN MUSICAL</v>
      </c>
      <c r="D1216" s="60" t="s">
        <v>18</v>
      </c>
      <c r="E1216" s="60" t="s">
        <v>29</v>
      </c>
      <c r="F1216" s="60" t="s">
        <v>30</v>
      </c>
      <c r="G1216" s="59">
        <v>6000000</v>
      </c>
      <c r="H1216" s="59">
        <v>9000000</v>
      </c>
      <c r="I1216" s="59">
        <v>9000000</v>
      </c>
      <c r="J1216" s="59">
        <v>0</v>
      </c>
      <c r="K1216" s="59">
        <v>0</v>
      </c>
      <c r="L1216" s="59">
        <v>0</v>
      </c>
      <c r="M1216" s="59">
        <v>7416012.1600000001</v>
      </c>
      <c r="N1216" s="59">
        <v>7416012.1600000001</v>
      </c>
      <c r="O1216" s="59">
        <v>1583987.84</v>
      </c>
      <c r="P1216" s="84">
        <f t="shared" si="38"/>
        <v>0.82400135111111117</v>
      </c>
    </row>
    <row r="1217" spans="1:16" ht="14.4" x14ac:dyDescent="0.2">
      <c r="A1217" s="60" t="s">
        <v>451</v>
      </c>
      <c r="B1217" s="60" t="s">
        <v>452</v>
      </c>
      <c r="C1217" s="83" t="str">
        <f t="shared" si="37"/>
        <v>21375802 SISTEMA NACIONAL DE EDUCACIÓN MUSICAL</v>
      </c>
      <c r="D1217" s="60" t="s">
        <v>18</v>
      </c>
      <c r="E1217" s="60" t="s">
        <v>31</v>
      </c>
      <c r="F1217" s="60" t="s">
        <v>32</v>
      </c>
      <c r="G1217" s="59">
        <v>6000000</v>
      </c>
      <c r="H1217" s="59">
        <v>9000000</v>
      </c>
      <c r="I1217" s="59">
        <v>9000000</v>
      </c>
      <c r="J1217" s="59">
        <v>0</v>
      </c>
      <c r="K1217" s="59">
        <v>0</v>
      </c>
      <c r="L1217" s="59">
        <v>0</v>
      </c>
      <c r="M1217" s="59">
        <v>7416012.1600000001</v>
      </c>
      <c r="N1217" s="59">
        <v>7416012.1600000001</v>
      </c>
      <c r="O1217" s="59">
        <v>1583987.84</v>
      </c>
      <c r="P1217" s="84">
        <f t="shared" si="38"/>
        <v>0.82400135111111117</v>
      </c>
    </row>
    <row r="1218" spans="1:16" ht="14.4" x14ac:dyDescent="0.2">
      <c r="A1218" s="60" t="s">
        <v>451</v>
      </c>
      <c r="B1218" s="60" t="s">
        <v>452</v>
      </c>
      <c r="C1218" s="83" t="str">
        <f t="shared" si="37"/>
        <v>21375802 SISTEMA NACIONAL DE EDUCACIÓN MUSICAL</v>
      </c>
      <c r="D1218" s="60" t="s">
        <v>18</v>
      </c>
      <c r="E1218" s="60" t="s">
        <v>33</v>
      </c>
      <c r="F1218" s="60" t="s">
        <v>34</v>
      </c>
      <c r="G1218" s="59">
        <v>677300051</v>
      </c>
      <c r="H1218" s="59">
        <v>640566343</v>
      </c>
      <c r="I1218" s="59">
        <v>640566343</v>
      </c>
      <c r="J1218" s="59">
        <v>0</v>
      </c>
      <c r="K1218" s="59">
        <v>0</v>
      </c>
      <c r="L1218" s="59">
        <v>0</v>
      </c>
      <c r="M1218" s="59">
        <v>429340057.07999998</v>
      </c>
      <c r="N1218" s="59">
        <v>429340057.07999998</v>
      </c>
      <c r="O1218" s="59">
        <v>211226285.91999999</v>
      </c>
      <c r="P1218" s="84">
        <f t="shared" si="38"/>
        <v>0.67025072698832067</v>
      </c>
    </row>
    <row r="1219" spans="1:16" ht="14.4" x14ac:dyDescent="0.2">
      <c r="A1219" s="60" t="s">
        <v>451</v>
      </c>
      <c r="B1219" s="60" t="s">
        <v>452</v>
      </c>
      <c r="C1219" s="83" t="str">
        <f t="shared" si="37"/>
        <v>21375802 SISTEMA NACIONAL DE EDUCACIÓN MUSICAL</v>
      </c>
      <c r="D1219" s="60" t="s">
        <v>18</v>
      </c>
      <c r="E1219" s="60" t="s">
        <v>35</v>
      </c>
      <c r="F1219" s="60" t="s">
        <v>36</v>
      </c>
      <c r="G1219" s="59">
        <v>280500000</v>
      </c>
      <c r="H1219" s="59">
        <v>259578025</v>
      </c>
      <c r="I1219" s="59">
        <v>259578025</v>
      </c>
      <c r="J1219" s="59">
        <v>0</v>
      </c>
      <c r="K1219" s="59">
        <v>0</v>
      </c>
      <c r="L1219" s="59">
        <v>0</v>
      </c>
      <c r="M1219" s="59">
        <v>212399939.59</v>
      </c>
      <c r="N1219" s="59">
        <v>212399939.59</v>
      </c>
      <c r="O1219" s="59">
        <v>47178085.409999996</v>
      </c>
      <c r="P1219" s="84">
        <f t="shared" si="38"/>
        <v>0.81825084997083253</v>
      </c>
    </row>
    <row r="1220" spans="1:16" ht="14.4" x14ac:dyDescent="0.2">
      <c r="A1220" s="60" t="s">
        <v>451</v>
      </c>
      <c r="B1220" s="60" t="s">
        <v>452</v>
      </c>
      <c r="C1220" s="83" t="str">
        <f t="shared" si="37"/>
        <v>21375802 SISTEMA NACIONAL DE EDUCACIÓN MUSICAL</v>
      </c>
      <c r="D1220" s="60" t="s">
        <v>18</v>
      </c>
      <c r="E1220" s="60" t="s">
        <v>37</v>
      </c>
      <c r="F1220" s="60" t="s">
        <v>38</v>
      </c>
      <c r="G1220" s="59">
        <v>86864250</v>
      </c>
      <c r="H1220" s="59">
        <v>80192310</v>
      </c>
      <c r="I1220" s="59">
        <v>80192310</v>
      </c>
      <c r="J1220" s="59">
        <v>0</v>
      </c>
      <c r="K1220" s="59">
        <v>0</v>
      </c>
      <c r="L1220" s="59">
        <v>0</v>
      </c>
      <c r="M1220" s="59">
        <v>69055084.390000001</v>
      </c>
      <c r="N1220" s="59">
        <v>69055084.390000001</v>
      </c>
      <c r="O1220" s="59">
        <v>11137225.609999999</v>
      </c>
      <c r="P1220" s="84">
        <f t="shared" si="38"/>
        <v>0.86111853356013812</v>
      </c>
    </row>
    <row r="1221" spans="1:16" ht="14.4" x14ac:dyDescent="0.2">
      <c r="A1221" s="60" t="s">
        <v>451</v>
      </c>
      <c r="B1221" s="60" t="s">
        <v>452</v>
      </c>
      <c r="C1221" s="83" t="str">
        <f t="shared" si="37"/>
        <v>21375802 SISTEMA NACIONAL DE EDUCACIÓN MUSICAL</v>
      </c>
      <c r="D1221" s="60" t="s">
        <v>18</v>
      </c>
      <c r="E1221" s="60" t="s">
        <v>39</v>
      </c>
      <c r="F1221" s="60" t="s">
        <v>40</v>
      </c>
      <c r="G1221" s="59">
        <v>160341543</v>
      </c>
      <c r="H1221" s="59">
        <v>157092195</v>
      </c>
      <c r="I1221" s="59">
        <v>157092195</v>
      </c>
      <c r="J1221" s="59">
        <v>0</v>
      </c>
      <c r="K1221" s="59">
        <v>0</v>
      </c>
      <c r="L1221" s="59">
        <v>0</v>
      </c>
      <c r="M1221" s="59">
        <v>7451989.1600000001</v>
      </c>
      <c r="N1221" s="59">
        <v>7451989.1600000001</v>
      </c>
      <c r="O1221" s="59">
        <v>149640205.84</v>
      </c>
      <c r="P1221" s="84">
        <f t="shared" si="38"/>
        <v>4.7437042686939351E-2</v>
      </c>
    </row>
    <row r="1222" spans="1:16" ht="14.4" x14ac:dyDescent="0.2">
      <c r="A1222" s="60" t="s">
        <v>451</v>
      </c>
      <c r="B1222" s="60" t="s">
        <v>452</v>
      </c>
      <c r="C1222" s="83" t="str">
        <f t="shared" si="37"/>
        <v>21375802 SISTEMA NACIONAL DE EDUCACIÓN MUSICAL</v>
      </c>
      <c r="D1222" s="60" t="s">
        <v>18</v>
      </c>
      <c r="E1222" s="60" t="s">
        <v>41</v>
      </c>
      <c r="F1222" s="60" t="s">
        <v>42</v>
      </c>
      <c r="G1222" s="59">
        <v>124794258</v>
      </c>
      <c r="H1222" s="59">
        <v>120894258</v>
      </c>
      <c r="I1222" s="59">
        <v>120894258</v>
      </c>
      <c r="J1222" s="59">
        <v>0</v>
      </c>
      <c r="K1222" s="59">
        <v>0</v>
      </c>
      <c r="L1222" s="59">
        <v>0</v>
      </c>
      <c r="M1222" s="59">
        <v>120574921.98</v>
      </c>
      <c r="N1222" s="59">
        <v>120574921.98</v>
      </c>
      <c r="O1222" s="59">
        <v>319336.02</v>
      </c>
      <c r="P1222" s="84">
        <f t="shared" si="38"/>
        <v>0.99735855097435644</v>
      </c>
    </row>
    <row r="1223" spans="1:16" ht="14.4" x14ac:dyDescent="0.2">
      <c r="A1223" s="60" t="s">
        <v>451</v>
      </c>
      <c r="B1223" s="60" t="s">
        <v>452</v>
      </c>
      <c r="C1223" s="83" t="str">
        <f t="shared" ref="C1223:C1286" si="39">+CONCATENATE(A1223," ",B1223)</f>
        <v>21375802 SISTEMA NACIONAL DE EDUCACIÓN MUSICAL</v>
      </c>
      <c r="D1223" s="60" t="s">
        <v>18</v>
      </c>
      <c r="E1223" s="60" t="s">
        <v>43</v>
      </c>
      <c r="F1223" s="60" t="s">
        <v>44</v>
      </c>
      <c r="G1223" s="59">
        <v>24800000</v>
      </c>
      <c r="H1223" s="59">
        <v>22809555</v>
      </c>
      <c r="I1223" s="59">
        <v>22809555</v>
      </c>
      <c r="J1223" s="59">
        <v>0</v>
      </c>
      <c r="K1223" s="59">
        <v>0</v>
      </c>
      <c r="L1223" s="59">
        <v>0</v>
      </c>
      <c r="M1223" s="59">
        <v>19858121.960000001</v>
      </c>
      <c r="N1223" s="59">
        <v>19858121.960000001</v>
      </c>
      <c r="O1223" s="59">
        <v>2951433.04</v>
      </c>
      <c r="P1223" s="84">
        <f t="shared" ref="P1223:P1286" si="40">+IFERROR(M1223/H1223,0)</f>
        <v>0.87060540900512973</v>
      </c>
    </row>
    <row r="1224" spans="1:16" ht="14.4" x14ac:dyDescent="0.2">
      <c r="A1224" s="60" t="s">
        <v>451</v>
      </c>
      <c r="B1224" s="60" t="s">
        <v>452</v>
      </c>
      <c r="C1224" s="83" t="str">
        <f t="shared" si="39"/>
        <v>21375802 SISTEMA NACIONAL DE EDUCACIÓN MUSICAL</v>
      </c>
      <c r="D1224" s="60" t="s">
        <v>18</v>
      </c>
      <c r="E1224" s="60" t="s">
        <v>45</v>
      </c>
      <c r="F1224" s="60" t="s">
        <v>46</v>
      </c>
      <c r="G1224" s="59">
        <v>193590220</v>
      </c>
      <c r="H1224" s="59">
        <v>189199862</v>
      </c>
      <c r="I1224" s="59">
        <v>189199862</v>
      </c>
      <c r="J1224" s="59">
        <v>0</v>
      </c>
      <c r="K1224" s="59">
        <v>0</v>
      </c>
      <c r="L1224" s="59">
        <v>0</v>
      </c>
      <c r="M1224" s="59">
        <v>152930644</v>
      </c>
      <c r="N1224" s="59">
        <v>152930644</v>
      </c>
      <c r="O1224" s="59">
        <v>36269218</v>
      </c>
      <c r="P1224" s="84">
        <f t="shared" si="40"/>
        <v>0.80830209062203229</v>
      </c>
    </row>
    <row r="1225" spans="1:16" ht="14.4" x14ac:dyDescent="0.2">
      <c r="A1225" s="60" t="s">
        <v>451</v>
      </c>
      <c r="B1225" s="60" t="s">
        <v>452</v>
      </c>
      <c r="C1225" s="83" t="str">
        <f t="shared" si="39"/>
        <v>21375802 SISTEMA NACIONAL DE EDUCACIÓN MUSICAL</v>
      </c>
      <c r="D1225" s="60" t="s">
        <v>18</v>
      </c>
      <c r="E1225" s="60" t="s">
        <v>453</v>
      </c>
      <c r="F1225" s="60" t="s">
        <v>48</v>
      </c>
      <c r="G1225" s="59">
        <v>183662516</v>
      </c>
      <c r="H1225" s="59">
        <v>179497305</v>
      </c>
      <c r="I1225" s="59">
        <v>179497305</v>
      </c>
      <c r="J1225" s="59">
        <v>0</v>
      </c>
      <c r="K1225" s="59">
        <v>0</v>
      </c>
      <c r="L1225" s="59">
        <v>0</v>
      </c>
      <c r="M1225" s="59">
        <v>145104174</v>
      </c>
      <c r="N1225" s="59">
        <v>145104174</v>
      </c>
      <c r="O1225" s="59">
        <v>34393131</v>
      </c>
      <c r="P1225" s="84">
        <f t="shared" si="40"/>
        <v>0.80839193658088626</v>
      </c>
    </row>
    <row r="1226" spans="1:16" ht="14.4" x14ac:dyDescent="0.2">
      <c r="A1226" s="60" t="s">
        <v>451</v>
      </c>
      <c r="B1226" s="60" t="s">
        <v>452</v>
      </c>
      <c r="C1226" s="83" t="str">
        <f t="shared" si="39"/>
        <v>21375802 SISTEMA NACIONAL DE EDUCACIÓN MUSICAL</v>
      </c>
      <c r="D1226" s="60" t="s">
        <v>18</v>
      </c>
      <c r="E1226" s="60" t="s">
        <v>454</v>
      </c>
      <c r="F1226" s="60" t="s">
        <v>50</v>
      </c>
      <c r="G1226" s="59">
        <v>9927704</v>
      </c>
      <c r="H1226" s="59">
        <v>9702557</v>
      </c>
      <c r="I1226" s="59">
        <v>9702557</v>
      </c>
      <c r="J1226" s="59">
        <v>0</v>
      </c>
      <c r="K1226" s="59">
        <v>0</v>
      </c>
      <c r="L1226" s="59">
        <v>0</v>
      </c>
      <c r="M1226" s="59">
        <v>7826470</v>
      </c>
      <c r="N1226" s="59">
        <v>7826470</v>
      </c>
      <c r="O1226" s="59">
        <v>1876087</v>
      </c>
      <c r="P1226" s="84">
        <f t="shared" si="40"/>
        <v>0.80663994037860332</v>
      </c>
    </row>
    <row r="1227" spans="1:16" ht="14.4" x14ac:dyDescent="0.2">
      <c r="A1227" s="60" t="s">
        <v>451</v>
      </c>
      <c r="B1227" s="60" t="s">
        <v>452</v>
      </c>
      <c r="C1227" s="83" t="str">
        <f t="shared" si="39"/>
        <v>21375802 SISTEMA NACIONAL DE EDUCACIÓN MUSICAL</v>
      </c>
      <c r="D1227" s="60" t="s">
        <v>18</v>
      </c>
      <c r="E1227" s="60" t="s">
        <v>51</v>
      </c>
      <c r="F1227" s="60" t="s">
        <v>52</v>
      </c>
      <c r="G1227" s="59">
        <v>209365640</v>
      </c>
      <c r="H1227" s="59">
        <v>200498733</v>
      </c>
      <c r="I1227" s="59">
        <v>200498733</v>
      </c>
      <c r="J1227" s="59">
        <v>0</v>
      </c>
      <c r="K1227" s="59">
        <v>0</v>
      </c>
      <c r="L1227" s="59">
        <v>0</v>
      </c>
      <c r="M1227" s="59">
        <v>162929943.05000001</v>
      </c>
      <c r="N1227" s="59">
        <v>162929943.05000001</v>
      </c>
      <c r="O1227" s="59">
        <v>37568789.950000003</v>
      </c>
      <c r="P1227" s="84">
        <f t="shared" si="40"/>
        <v>0.81262330495624635</v>
      </c>
    </row>
    <row r="1228" spans="1:16" ht="14.4" x14ac:dyDescent="0.2">
      <c r="A1228" s="60" t="s">
        <v>451</v>
      </c>
      <c r="B1228" s="60" t="s">
        <v>452</v>
      </c>
      <c r="C1228" s="83" t="str">
        <f t="shared" si="39"/>
        <v>21375802 SISTEMA NACIONAL DE EDUCACIÓN MUSICAL</v>
      </c>
      <c r="D1228" s="60" t="s">
        <v>18</v>
      </c>
      <c r="E1228" s="60" t="s">
        <v>455</v>
      </c>
      <c r="F1228" s="60" t="s">
        <v>54</v>
      </c>
      <c r="G1228" s="59">
        <v>107616307</v>
      </c>
      <c r="H1228" s="59">
        <v>105175719</v>
      </c>
      <c r="I1228" s="59">
        <v>105175719</v>
      </c>
      <c r="J1228" s="59">
        <v>0</v>
      </c>
      <c r="K1228" s="59">
        <v>0</v>
      </c>
      <c r="L1228" s="59">
        <v>0</v>
      </c>
      <c r="M1228" s="59">
        <v>85333987</v>
      </c>
      <c r="N1228" s="59">
        <v>85333987</v>
      </c>
      <c r="O1228" s="59">
        <v>19841732</v>
      </c>
      <c r="P1228" s="84">
        <f t="shared" si="40"/>
        <v>0.81134683757189241</v>
      </c>
    </row>
    <row r="1229" spans="1:16" ht="14.4" x14ac:dyDescent="0.2">
      <c r="A1229" s="60" t="s">
        <v>451</v>
      </c>
      <c r="B1229" s="60" t="s">
        <v>452</v>
      </c>
      <c r="C1229" s="83" t="str">
        <f t="shared" si="39"/>
        <v>21375802 SISTEMA NACIONAL DE EDUCACIÓN MUSICAL</v>
      </c>
      <c r="D1229" s="60" t="s">
        <v>18</v>
      </c>
      <c r="E1229" s="60" t="s">
        <v>456</v>
      </c>
      <c r="F1229" s="60" t="s">
        <v>56</v>
      </c>
      <c r="G1229" s="59">
        <v>59566222</v>
      </c>
      <c r="H1229" s="59">
        <v>58215343</v>
      </c>
      <c r="I1229" s="59">
        <v>58215343</v>
      </c>
      <c r="J1229" s="59">
        <v>0</v>
      </c>
      <c r="K1229" s="59">
        <v>0</v>
      </c>
      <c r="L1229" s="59">
        <v>0</v>
      </c>
      <c r="M1229" s="59">
        <v>47049409</v>
      </c>
      <c r="N1229" s="59">
        <v>47049409</v>
      </c>
      <c r="O1229" s="59">
        <v>11165934</v>
      </c>
      <c r="P1229" s="84">
        <f t="shared" si="40"/>
        <v>0.80819602832194937</v>
      </c>
    </row>
    <row r="1230" spans="1:16" ht="14.4" x14ac:dyDescent="0.2">
      <c r="A1230" s="60" t="s">
        <v>451</v>
      </c>
      <c r="B1230" s="60" t="s">
        <v>452</v>
      </c>
      <c r="C1230" s="83" t="str">
        <f t="shared" si="39"/>
        <v>21375802 SISTEMA NACIONAL DE EDUCACIÓN MUSICAL</v>
      </c>
      <c r="D1230" s="60" t="s">
        <v>18</v>
      </c>
      <c r="E1230" s="60" t="s">
        <v>457</v>
      </c>
      <c r="F1230" s="60" t="s">
        <v>58</v>
      </c>
      <c r="G1230" s="59">
        <v>29783111</v>
      </c>
      <c r="H1230" s="59">
        <v>29107671</v>
      </c>
      <c r="I1230" s="59">
        <v>29107671</v>
      </c>
      <c r="J1230" s="59">
        <v>0</v>
      </c>
      <c r="K1230" s="59">
        <v>0</v>
      </c>
      <c r="L1230" s="59">
        <v>0</v>
      </c>
      <c r="M1230" s="59">
        <v>23479314</v>
      </c>
      <c r="N1230" s="59">
        <v>23479314</v>
      </c>
      <c r="O1230" s="59">
        <v>5628357</v>
      </c>
      <c r="P1230" s="84">
        <f t="shared" si="40"/>
        <v>0.80663664227893739</v>
      </c>
    </row>
    <row r="1231" spans="1:16" ht="14.4" x14ac:dyDescent="0.2">
      <c r="A1231" s="60" t="s">
        <v>451</v>
      </c>
      <c r="B1231" s="60" t="s">
        <v>452</v>
      </c>
      <c r="C1231" s="83" t="str">
        <f t="shared" si="39"/>
        <v>21375802 SISTEMA NACIONAL DE EDUCACIÓN MUSICAL</v>
      </c>
      <c r="D1231" s="60" t="s">
        <v>18</v>
      </c>
      <c r="E1231" s="60" t="s">
        <v>458</v>
      </c>
      <c r="F1231" s="60" t="s">
        <v>348</v>
      </c>
      <c r="G1231" s="59">
        <v>12400000</v>
      </c>
      <c r="H1231" s="59">
        <v>8000000</v>
      </c>
      <c r="I1231" s="59">
        <v>8000000</v>
      </c>
      <c r="J1231" s="59">
        <v>0</v>
      </c>
      <c r="K1231" s="59">
        <v>0</v>
      </c>
      <c r="L1231" s="59">
        <v>0</v>
      </c>
      <c r="M1231" s="59">
        <v>7067233.0499999998</v>
      </c>
      <c r="N1231" s="59">
        <v>7067233.0499999998</v>
      </c>
      <c r="O1231" s="59">
        <v>932766.95</v>
      </c>
      <c r="P1231" s="84">
        <f t="shared" si="40"/>
        <v>0.88340413124999995</v>
      </c>
    </row>
    <row r="1232" spans="1:16" ht="14.4" x14ac:dyDescent="0.2">
      <c r="A1232" s="60" t="s">
        <v>451</v>
      </c>
      <c r="B1232" s="60" t="s">
        <v>452</v>
      </c>
      <c r="C1232" s="83" t="str">
        <f t="shared" si="39"/>
        <v>21375802 SISTEMA NACIONAL DE EDUCACIÓN MUSICAL</v>
      </c>
      <c r="D1232" s="60" t="s">
        <v>18</v>
      </c>
      <c r="E1232" s="60" t="s">
        <v>61</v>
      </c>
      <c r="F1232" s="60" t="s">
        <v>62</v>
      </c>
      <c r="G1232" s="59">
        <v>507089846</v>
      </c>
      <c r="H1232" s="59">
        <v>441784262</v>
      </c>
      <c r="I1232" s="59">
        <v>441784262</v>
      </c>
      <c r="J1232" s="59">
        <v>0</v>
      </c>
      <c r="K1232" s="59">
        <v>0</v>
      </c>
      <c r="L1232" s="59">
        <v>0</v>
      </c>
      <c r="M1232" s="59">
        <v>344304090.35000002</v>
      </c>
      <c r="N1232" s="59">
        <v>338619742.25999999</v>
      </c>
      <c r="O1232" s="59">
        <v>97480171.650000006</v>
      </c>
      <c r="P1232" s="84">
        <f t="shared" si="40"/>
        <v>0.77934892653554966</v>
      </c>
    </row>
    <row r="1233" spans="1:16" ht="14.4" x14ac:dyDescent="0.2">
      <c r="A1233" s="60" t="s">
        <v>451</v>
      </c>
      <c r="B1233" s="60" t="s">
        <v>452</v>
      </c>
      <c r="C1233" s="83" t="str">
        <f t="shared" si="39"/>
        <v>21375802 SISTEMA NACIONAL DE EDUCACIÓN MUSICAL</v>
      </c>
      <c r="D1233" s="60" t="s">
        <v>18</v>
      </c>
      <c r="E1233" s="60" t="s">
        <v>63</v>
      </c>
      <c r="F1233" s="60" t="s">
        <v>64</v>
      </c>
      <c r="G1233" s="59">
        <v>153879508</v>
      </c>
      <c r="H1233" s="59">
        <v>134811959</v>
      </c>
      <c r="I1233" s="59">
        <v>134811959</v>
      </c>
      <c r="J1233" s="59">
        <v>0</v>
      </c>
      <c r="K1233" s="59">
        <v>0</v>
      </c>
      <c r="L1233" s="59">
        <v>0</v>
      </c>
      <c r="M1233" s="59">
        <v>110960132.61</v>
      </c>
      <c r="N1233" s="59">
        <v>110960132.61</v>
      </c>
      <c r="O1233" s="59">
        <v>23851826.390000001</v>
      </c>
      <c r="P1233" s="84">
        <f t="shared" si="40"/>
        <v>0.82307336406260512</v>
      </c>
    </row>
    <row r="1234" spans="1:16" ht="14.4" x14ac:dyDescent="0.2">
      <c r="A1234" s="60" t="s">
        <v>451</v>
      </c>
      <c r="B1234" s="60" t="s">
        <v>452</v>
      </c>
      <c r="C1234" s="83" t="str">
        <f t="shared" si="39"/>
        <v>21375802 SISTEMA NACIONAL DE EDUCACIÓN MUSICAL</v>
      </c>
      <c r="D1234" s="60" t="s">
        <v>18</v>
      </c>
      <c r="E1234" s="60" t="s">
        <v>283</v>
      </c>
      <c r="F1234" s="60" t="s">
        <v>284</v>
      </c>
      <c r="G1234" s="59">
        <v>153879508</v>
      </c>
      <c r="H1234" s="59">
        <v>134811959</v>
      </c>
      <c r="I1234" s="59">
        <v>134811959</v>
      </c>
      <c r="J1234" s="59">
        <v>0</v>
      </c>
      <c r="K1234" s="59">
        <v>0</v>
      </c>
      <c r="L1234" s="59">
        <v>0</v>
      </c>
      <c r="M1234" s="59">
        <v>110960132.61</v>
      </c>
      <c r="N1234" s="59">
        <v>110960132.61</v>
      </c>
      <c r="O1234" s="59">
        <v>23851826.390000001</v>
      </c>
      <c r="P1234" s="84">
        <f t="shared" si="40"/>
        <v>0.82307336406260512</v>
      </c>
    </row>
    <row r="1235" spans="1:16" ht="14.4" x14ac:dyDescent="0.2">
      <c r="A1235" s="60" t="s">
        <v>451</v>
      </c>
      <c r="B1235" s="60" t="s">
        <v>452</v>
      </c>
      <c r="C1235" s="83" t="str">
        <f t="shared" si="39"/>
        <v>21375802 SISTEMA NACIONAL DE EDUCACIÓN MUSICAL</v>
      </c>
      <c r="D1235" s="60" t="s">
        <v>18</v>
      </c>
      <c r="E1235" s="60" t="s">
        <v>71</v>
      </c>
      <c r="F1235" s="60" t="s">
        <v>72</v>
      </c>
      <c r="G1235" s="59">
        <v>46106920</v>
      </c>
      <c r="H1235" s="59">
        <v>41972040</v>
      </c>
      <c r="I1235" s="59">
        <v>41972040</v>
      </c>
      <c r="J1235" s="59">
        <v>0</v>
      </c>
      <c r="K1235" s="59">
        <v>0</v>
      </c>
      <c r="L1235" s="59">
        <v>0</v>
      </c>
      <c r="M1235" s="59">
        <v>19000685.359999999</v>
      </c>
      <c r="N1235" s="59">
        <v>18010135.32</v>
      </c>
      <c r="O1235" s="59">
        <v>22971354.640000001</v>
      </c>
      <c r="P1235" s="84">
        <f t="shared" si="40"/>
        <v>0.45269863842691466</v>
      </c>
    </row>
    <row r="1236" spans="1:16" ht="14.4" x14ac:dyDescent="0.2">
      <c r="A1236" s="60" t="s">
        <v>451</v>
      </c>
      <c r="B1236" s="60" t="s">
        <v>452</v>
      </c>
      <c r="C1236" s="83" t="str">
        <f t="shared" si="39"/>
        <v>21375802 SISTEMA NACIONAL DE EDUCACIÓN MUSICAL</v>
      </c>
      <c r="D1236" s="60" t="s">
        <v>18</v>
      </c>
      <c r="E1236" s="60" t="s">
        <v>73</v>
      </c>
      <c r="F1236" s="60" t="s">
        <v>74</v>
      </c>
      <c r="G1236" s="59">
        <v>11222880</v>
      </c>
      <c r="H1236" s="59">
        <v>10100000</v>
      </c>
      <c r="I1236" s="59">
        <v>10100000</v>
      </c>
      <c r="J1236" s="59">
        <v>0</v>
      </c>
      <c r="K1236" s="59">
        <v>0</v>
      </c>
      <c r="L1236" s="59">
        <v>0</v>
      </c>
      <c r="M1236" s="59">
        <v>6746885.6299999999</v>
      </c>
      <c r="N1236" s="59">
        <v>6696435.6299999999</v>
      </c>
      <c r="O1236" s="59">
        <v>3353114.37</v>
      </c>
      <c r="P1236" s="84">
        <f t="shared" si="40"/>
        <v>0.66800847821782172</v>
      </c>
    </row>
    <row r="1237" spans="1:16" ht="14.4" x14ac:dyDescent="0.2">
      <c r="A1237" s="60" t="s">
        <v>451</v>
      </c>
      <c r="B1237" s="60" t="s">
        <v>452</v>
      </c>
      <c r="C1237" s="83" t="str">
        <f t="shared" si="39"/>
        <v>21375802 SISTEMA NACIONAL DE EDUCACIÓN MUSICAL</v>
      </c>
      <c r="D1237" s="60" t="s">
        <v>18</v>
      </c>
      <c r="E1237" s="60" t="s">
        <v>75</v>
      </c>
      <c r="F1237" s="60" t="s">
        <v>76</v>
      </c>
      <c r="G1237" s="59">
        <v>12174600</v>
      </c>
      <c r="H1237" s="59">
        <v>14174600</v>
      </c>
      <c r="I1237" s="59">
        <v>14174600</v>
      </c>
      <c r="J1237" s="59">
        <v>0</v>
      </c>
      <c r="K1237" s="59">
        <v>0</v>
      </c>
      <c r="L1237" s="59">
        <v>0</v>
      </c>
      <c r="M1237" s="59">
        <v>10933305.98</v>
      </c>
      <c r="N1237" s="59">
        <v>10256765.99</v>
      </c>
      <c r="O1237" s="59">
        <v>3241294.02</v>
      </c>
      <c r="P1237" s="84">
        <f t="shared" si="40"/>
        <v>0.77133082979413881</v>
      </c>
    </row>
    <row r="1238" spans="1:16" ht="14.4" x14ac:dyDescent="0.2">
      <c r="A1238" s="60" t="s">
        <v>451</v>
      </c>
      <c r="B1238" s="60" t="s">
        <v>452</v>
      </c>
      <c r="C1238" s="83" t="str">
        <f t="shared" si="39"/>
        <v>21375802 SISTEMA NACIONAL DE EDUCACIÓN MUSICAL</v>
      </c>
      <c r="D1238" s="60" t="s">
        <v>18</v>
      </c>
      <c r="E1238" s="60" t="s">
        <v>79</v>
      </c>
      <c r="F1238" s="60" t="s">
        <v>80</v>
      </c>
      <c r="G1238" s="59">
        <v>21012000</v>
      </c>
      <c r="H1238" s="59">
        <v>16000000</v>
      </c>
      <c r="I1238" s="59">
        <v>16000000</v>
      </c>
      <c r="J1238" s="59">
        <v>0</v>
      </c>
      <c r="K1238" s="59">
        <v>0</v>
      </c>
      <c r="L1238" s="59">
        <v>0</v>
      </c>
      <c r="M1238" s="59">
        <v>0</v>
      </c>
      <c r="N1238" s="59">
        <v>0</v>
      </c>
      <c r="O1238" s="59">
        <v>16000000</v>
      </c>
      <c r="P1238" s="84">
        <f t="shared" si="40"/>
        <v>0</v>
      </c>
    </row>
    <row r="1239" spans="1:16" ht="14.4" x14ac:dyDescent="0.2">
      <c r="A1239" s="60" t="s">
        <v>451</v>
      </c>
      <c r="B1239" s="60" t="s">
        <v>452</v>
      </c>
      <c r="C1239" s="83" t="str">
        <f t="shared" si="39"/>
        <v>21375802 SISTEMA NACIONAL DE EDUCACIÓN MUSICAL</v>
      </c>
      <c r="D1239" s="60" t="s">
        <v>18</v>
      </c>
      <c r="E1239" s="60" t="s">
        <v>81</v>
      </c>
      <c r="F1239" s="60" t="s">
        <v>82</v>
      </c>
      <c r="G1239" s="59">
        <v>1697440</v>
      </c>
      <c r="H1239" s="59">
        <v>1697440</v>
      </c>
      <c r="I1239" s="59">
        <v>1697440</v>
      </c>
      <c r="J1239" s="59">
        <v>0</v>
      </c>
      <c r="K1239" s="59">
        <v>0</v>
      </c>
      <c r="L1239" s="59">
        <v>0</v>
      </c>
      <c r="M1239" s="59">
        <v>1320493.75</v>
      </c>
      <c r="N1239" s="59">
        <v>1056933.7</v>
      </c>
      <c r="O1239" s="59">
        <v>376946.25</v>
      </c>
      <c r="P1239" s="84">
        <f t="shared" si="40"/>
        <v>0.77793250424168159</v>
      </c>
    </row>
    <row r="1240" spans="1:16" ht="14.4" x14ac:dyDescent="0.2">
      <c r="A1240" s="60" t="s">
        <v>451</v>
      </c>
      <c r="B1240" s="60" t="s">
        <v>452</v>
      </c>
      <c r="C1240" s="83" t="str">
        <f t="shared" si="39"/>
        <v>21375802 SISTEMA NACIONAL DE EDUCACIÓN MUSICAL</v>
      </c>
      <c r="D1240" s="60" t="s">
        <v>18</v>
      </c>
      <c r="E1240" s="60" t="s">
        <v>83</v>
      </c>
      <c r="F1240" s="60" t="s">
        <v>84</v>
      </c>
      <c r="G1240" s="59">
        <v>11832568</v>
      </c>
      <c r="H1240" s="59">
        <v>10948405.529999999</v>
      </c>
      <c r="I1240" s="59">
        <v>10948405.529999999</v>
      </c>
      <c r="J1240" s="59">
        <v>0</v>
      </c>
      <c r="K1240" s="59">
        <v>0</v>
      </c>
      <c r="L1240" s="59">
        <v>0</v>
      </c>
      <c r="M1240" s="59">
        <v>0</v>
      </c>
      <c r="N1240" s="59">
        <v>0</v>
      </c>
      <c r="O1240" s="59">
        <v>10948405.529999999</v>
      </c>
      <c r="P1240" s="84">
        <f t="shared" si="40"/>
        <v>0</v>
      </c>
    </row>
    <row r="1241" spans="1:16" ht="14.4" x14ac:dyDescent="0.2">
      <c r="A1241" s="60" t="s">
        <v>451</v>
      </c>
      <c r="B1241" s="60" t="s">
        <v>452</v>
      </c>
      <c r="C1241" s="83" t="str">
        <f t="shared" si="39"/>
        <v>21375802 SISTEMA NACIONAL DE EDUCACIÓN MUSICAL</v>
      </c>
      <c r="D1241" s="60" t="s">
        <v>18</v>
      </c>
      <c r="E1241" s="60" t="s">
        <v>85</v>
      </c>
      <c r="F1241" s="60" t="s">
        <v>86</v>
      </c>
      <c r="G1241" s="59">
        <v>200000</v>
      </c>
      <c r="H1241" s="59">
        <v>100000</v>
      </c>
      <c r="I1241" s="59">
        <v>100000</v>
      </c>
      <c r="J1241" s="59">
        <v>0</v>
      </c>
      <c r="K1241" s="59">
        <v>0</v>
      </c>
      <c r="L1241" s="59">
        <v>0</v>
      </c>
      <c r="M1241" s="59">
        <v>0</v>
      </c>
      <c r="N1241" s="59">
        <v>0</v>
      </c>
      <c r="O1241" s="59">
        <v>100000</v>
      </c>
      <c r="P1241" s="84">
        <f t="shared" si="40"/>
        <v>0</v>
      </c>
    </row>
    <row r="1242" spans="1:16" ht="14.4" x14ac:dyDescent="0.2">
      <c r="A1242" s="60" t="s">
        <v>451</v>
      </c>
      <c r="B1242" s="60" t="s">
        <v>452</v>
      </c>
      <c r="C1242" s="83" t="str">
        <f t="shared" si="39"/>
        <v>21375802 SISTEMA NACIONAL DE EDUCACIÓN MUSICAL</v>
      </c>
      <c r="D1242" s="60" t="s">
        <v>18</v>
      </c>
      <c r="E1242" s="60" t="s">
        <v>318</v>
      </c>
      <c r="F1242" s="60" t="s">
        <v>319</v>
      </c>
      <c r="G1242" s="59">
        <v>7164155</v>
      </c>
      <c r="H1242" s="59">
        <v>5000000</v>
      </c>
      <c r="I1242" s="59">
        <v>5000000</v>
      </c>
      <c r="J1242" s="59">
        <v>0</v>
      </c>
      <c r="K1242" s="59">
        <v>0</v>
      </c>
      <c r="L1242" s="59">
        <v>0</v>
      </c>
      <c r="M1242" s="59">
        <v>0</v>
      </c>
      <c r="N1242" s="59">
        <v>0</v>
      </c>
      <c r="O1242" s="59">
        <v>5000000</v>
      </c>
      <c r="P1242" s="84">
        <f t="shared" si="40"/>
        <v>0</v>
      </c>
    </row>
    <row r="1243" spans="1:16" ht="14.4" x14ac:dyDescent="0.2">
      <c r="A1243" s="60" t="s">
        <v>451</v>
      </c>
      <c r="B1243" s="60" t="s">
        <v>452</v>
      </c>
      <c r="C1243" s="83" t="str">
        <f t="shared" si="39"/>
        <v>21375802 SISTEMA NACIONAL DE EDUCACIÓN MUSICAL</v>
      </c>
      <c r="D1243" s="60" t="s">
        <v>18</v>
      </c>
      <c r="E1243" s="60" t="s">
        <v>89</v>
      </c>
      <c r="F1243" s="60" t="s">
        <v>90</v>
      </c>
      <c r="G1243" s="59">
        <v>3668413</v>
      </c>
      <c r="H1243" s="59">
        <v>3668413</v>
      </c>
      <c r="I1243" s="59">
        <v>3668413</v>
      </c>
      <c r="J1243" s="59">
        <v>0</v>
      </c>
      <c r="K1243" s="59">
        <v>0</v>
      </c>
      <c r="L1243" s="59">
        <v>0</v>
      </c>
      <c r="M1243" s="59">
        <v>0</v>
      </c>
      <c r="N1243" s="59">
        <v>0</v>
      </c>
      <c r="O1243" s="59">
        <v>3668413</v>
      </c>
      <c r="P1243" s="84">
        <f t="shared" si="40"/>
        <v>0</v>
      </c>
    </row>
    <row r="1244" spans="1:16" ht="14.4" x14ac:dyDescent="0.2">
      <c r="A1244" s="60" t="s">
        <v>451</v>
      </c>
      <c r="B1244" s="60" t="s">
        <v>452</v>
      </c>
      <c r="C1244" s="83" t="str">
        <f t="shared" si="39"/>
        <v>21375802 SISTEMA NACIONAL DE EDUCACIÓN MUSICAL</v>
      </c>
      <c r="D1244" s="60" t="s">
        <v>18</v>
      </c>
      <c r="E1244" s="60" t="s">
        <v>91</v>
      </c>
      <c r="F1244" s="60" t="s">
        <v>92</v>
      </c>
      <c r="G1244" s="59">
        <v>800000</v>
      </c>
      <c r="H1244" s="59">
        <v>2179992.5299999998</v>
      </c>
      <c r="I1244" s="59">
        <v>2179992.5299999998</v>
      </c>
      <c r="J1244" s="59">
        <v>0</v>
      </c>
      <c r="K1244" s="59">
        <v>0</v>
      </c>
      <c r="L1244" s="59">
        <v>0</v>
      </c>
      <c r="M1244" s="59">
        <v>0</v>
      </c>
      <c r="N1244" s="59">
        <v>0</v>
      </c>
      <c r="O1244" s="59">
        <v>2179992.5299999998</v>
      </c>
      <c r="P1244" s="84">
        <f t="shared" si="40"/>
        <v>0</v>
      </c>
    </row>
    <row r="1245" spans="1:16" ht="14.4" x14ac:dyDescent="0.2">
      <c r="A1245" s="60" t="s">
        <v>451</v>
      </c>
      <c r="B1245" s="60" t="s">
        <v>452</v>
      </c>
      <c r="C1245" s="83" t="str">
        <f t="shared" si="39"/>
        <v>21375802 SISTEMA NACIONAL DE EDUCACIÓN MUSICAL</v>
      </c>
      <c r="D1245" s="60" t="s">
        <v>18</v>
      </c>
      <c r="E1245" s="60" t="s">
        <v>93</v>
      </c>
      <c r="F1245" s="60" t="s">
        <v>94</v>
      </c>
      <c r="G1245" s="59">
        <v>238360850</v>
      </c>
      <c r="H1245" s="59">
        <v>196210850</v>
      </c>
      <c r="I1245" s="59">
        <v>196210850</v>
      </c>
      <c r="J1245" s="59">
        <v>0</v>
      </c>
      <c r="K1245" s="59">
        <v>0</v>
      </c>
      <c r="L1245" s="59">
        <v>0</v>
      </c>
      <c r="M1245" s="59">
        <v>165150337.72999999</v>
      </c>
      <c r="N1245" s="59">
        <v>160456539.68000001</v>
      </c>
      <c r="O1245" s="59">
        <v>31060512.27</v>
      </c>
      <c r="P1245" s="84">
        <f t="shared" si="40"/>
        <v>0.84169829410555019</v>
      </c>
    </row>
    <row r="1246" spans="1:16" ht="14.4" x14ac:dyDescent="0.2">
      <c r="A1246" s="60" t="s">
        <v>451</v>
      </c>
      <c r="B1246" s="60" t="s">
        <v>452</v>
      </c>
      <c r="C1246" s="83" t="str">
        <f t="shared" si="39"/>
        <v>21375802 SISTEMA NACIONAL DE EDUCACIÓN MUSICAL</v>
      </c>
      <c r="D1246" s="60" t="s">
        <v>18</v>
      </c>
      <c r="E1246" s="60" t="s">
        <v>97</v>
      </c>
      <c r="F1246" s="60" t="s">
        <v>98</v>
      </c>
      <c r="G1246" s="59">
        <v>2800000</v>
      </c>
      <c r="H1246" s="59">
        <v>2800000</v>
      </c>
      <c r="I1246" s="59">
        <v>2800000</v>
      </c>
      <c r="J1246" s="59">
        <v>0</v>
      </c>
      <c r="K1246" s="59">
        <v>0</v>
      </c>
      <c r="L1246" s="59">
        <v>0</v>
      </c>
      <c r="M1246" s="59">
        <v>0</v>
      </c>
      <c r="N1246" s="59">
        <v>0</v>
      </c>
      <c r="O1246" s="59">
        <v>2800000</v>
      </c>
      <c r="P1246" s="84">
        <f t="shared" si="40"/>
        <v>0</v>
      </c>
    </row>
    <row r="1247" spans="1:16" ht="14.4" x14ac:dyDescent="0.2">
      <c r="A1247" s="60" t="s">
        <v>451</v>
      </c>
      <c r="B1247" s="60" t="s">
        <v>452</v>
      </c>
      <c r="C1247" s="83" t="str">
        <f t="shared" si="39"/>
        <v>21375802 SISTEMA NACIONAL DE EDUCACIÓN MUSICAL</v>
      </c>
      <c r="D1247" s="60" t="s">
        <v>18</v>
      </c>
      <c r="E1247" s="60" t="s">
        <v>99</v>
      </c>
      <c r="F1247" s="60" t="s">
        <v>100</v>
      </c>
      <c r="G1247" s="59">
        <v>223000850</v>
      </c>
      <c r="H1247" s="59">
        <v>182850850</v>
      </c>
      <c r="I1247" s="59">
        <v>182850850</v>
      </c>
      <c r="J1247" s="59">
        <v>0</v>
      </c>
      <c r="K1247" s="59">
        <v>0</v>
      </c>
      <c r="L1247" s="59">
        <v>0</v>
      </c>
      <c r="M1247" s="59">
        <v>158445595.03999999</v>
      </c>
      <c r="N1247" s="59">
        <v>153751796.99000001</v>
      </c>
      <c r="O1247" s="59">
        <v>24405254.960000001</v>
      </c>
      <c r="P1247" s="84">
        <f t="shared" si="40"/>
        <v>0.86652916866396845</v>
      </c>
    </row>
    <row r="1248" spans="1:16" ht="14.4" x14ac:dyDescent="0.2">
      <c r="A1248" s="60" t="s">
        <v>451</v>
      </c>
      <c r="B1248" s="60" t="s">
        <v>452</v>
      </c>
      <c r="C1248" s="83" t="str">
        <f t="shared" si="39"/>
        <v>21375802 SISTEMA NACIONAL DE EDUCACIÓN MUSICAL</v>
      </c>
      <c r="D1248" s="60" t="s">
        <v>18</v>
      </c>
      <c r="E1248" s="60" t="s">
        <v>101</v>
      </c>
      <c r="F1248" s="60" t="s">
        <v>102</v>
      </c>
      <c r="G1248" s="59">
        <v>12560000</v>
      </c>
      <c r="H1248" s="59">
        <v>10560000</v>
      </c>
      <c r="I1248" s="59">
        <v>10560000</v>
      </c>
      <c r="J1248" s="59">
        <v>0</v>
      </c>
      <c r="K1248" s="59">
        <v>0</v>
      </c>
      <c r="L1248" s="59">
        <v>0</v>
      </c>
      <c r="M1248" s="59">
        <v>6704742.6900000004</v>
      </c>
      <c r="N1248" s="59">
        <v>6704742.6900000004</v>
      </c>
      <c r="O1248" s="59">
        <v>3855257.31</v>
      </c>
      <c r="P1248" s="84">
        <f t="shared" si="40"/>
        <v>0.6349188153409091</v>
      </c>
    </row>
    <row r="1249" spans="1:16" ht="14.4" x14ac:dyDescent="0.2">
      <c r="A1249" s="60" t="s">
        <v>451</v>
      </c>
      <c r="B1249" s="60" t="s">
        <v>452</v>
      </c>
      <c r="C1249" s="83" t="str">
        <f t="shared" si="39"/>
        <v>21375802 SISTEMA NACIONAL DE EDUCACIÓN MUSICAL</v>
      </c>
      <c r="D1249" s="60" t="s">
        <v>18</v>
      </c>
      <c r="E1249" s="60" t="s">
        <v>103</v>
      </c>
      <c r="F1249" s="60" t="s">
        <v>104</v>
      </c>
      <c r="G1249" s="59">
        <v>19000000</v>
      </c>
      <c r="H1249" s="59">
        <v>23500000</v>
      </c>
      <c r="I1249" s="59">
        <v>23500000</v>
      </c>
      <c r="J1249" s="59">
        <v>0</v>
      </c>
      <c r="K1249" s="59">
        <v>0</v>
      </c>
      <c r="L1249" s="59">
        <v>0</v>
      </c>
      <c r="M1249" s="59">
        <v>17099852.23</v>
      </c>
      <c r="N1249" s="59">
        <v>17099852.23</v>
      </c>
      <c r="O1249" s="59">
        <v>6400147.7699999996</v>
      </c>
      <c r="P1249" s="84">
        <f t="shared" si="40"/>
        <v>0.72765328638297877</v>
      </c>
    </row>
    <row r="1250" spans="1:16" ht="14.4" x14ac:dyDescent="0.2">
      <c r="A1250" s="60" t="s">
        <v>451</v>
      </c>
      <c r="B1250" s="60" t="s">
        <v>452</v>
      </c>
      <c r="C1250" s="83" t="str">
        <f t="shared" si="39"/>
        <v>21375802 SISTEMA NACIONAL DE EDUCACIÓN MUSICAL</v>
      </c>
      <c r="D1250" s="60" t="s">
        <v>18</v>
      </c>
      <c r="E1250" s="60" t="s">
        <v>105</v>
      </c>
      <c r="F1250" s="60" t="s">
        <v>106</v>
      </c>
      <c r="G1250" s="59">
        <v>12000000</v>
      </c>
      <c r="H1250" s="59">
        <v>12000000</v>
      </c>
      <c r="I1250" s="59">
        <v>12000000</v>
      </c>
      <c r="J1250" s="59">
        <v>0</v>
      </c>
      <c r="K1250" s="59">
        <v>0</v>
      </c>
      <c r="L1250" s="59">
        <v>0</v>
      </c>
      <c r="M1250" s="59">
        <v>9129524.6899999995</v>
      </c>
      <c r="N1250" s="59">
        <v>9129524.6899999995</v>
      </c>
      <c r="O1250" s="59">
        <v>2870475.31</v>
      </c>
      <c r="P1250" s="84">
        <f t="shared" si="40"/>
        <v>0.76079372416666657</v>
      </c>
    </row>
    <row r="1251" spans="1:16" ht="14.4" x14ac:dyDescent="0.2">
      <c r="A1251" s="60" t="s">
        <v>451</v>
      </c>
      <c r="B1251" s="60" t="s">
        <v>452</v>
      </c>
      <c r="C1251" s="83" t="str">
        <f t="shared" si="39"/>
        <v>21375802 SISTEMA NACIONAL DE EDUCACIÓN MUSICAL</v>
      </c>
      <c r="D1251" s="60" t="s">
        <v>18</v>
      </c>
      <c r="E1251" s="60" t="s">
        <v>107</v>
      </c>
      <c r="F1251" s="60" t="s">
        <v>108</v>
      </c>
      <c r="G1251" s="59">
        <v>7000000</v>
      </c>
      <c r="H1251" s="59">
        <v>11500000</v>
      </c>
      <c r="I1251" s="59">
        <v>11500000</v>
      </c>
      <c r="J1251" s="59">
        <v>0</v>
      </c>
      <c r="K1251" s="59">
        <v>0</v>
      </c>
      <c r="L1251" s="59">
        <v>0</v>
      </c>
      <c r="M1251" s="59">
        <v>7970327.54</v>
      </c>
      <c r="N1251" s="59">
        <v>7970327.54</v>
      </c>
      <c r="O1251" s="59">
        <v>3529672.46</v>
      </c>
      <c r="P1251" s="84">
        <f t="shared" si="40"/>
        <v>0.69307196000000004</v>
      </c>
    </row>
    <row r="1252" spans="1:16" ht="14.4" x14ac:dyDescent="0.2">
      <c r="A1252" s="60" t="s">
        <v>451</v>
      </c>
      <c r="B1252" s="60" t="s">
        <v>452</v>
      </c>
      <c r="C1252" s="83" t="str">
        <f t="shared" si="39"/>
        <v>21375802 SISTEMA NACIONAL DE EDUCACIÓN MUSICAL</v>
      </c>
      <c r="D1252" s="60" t="s">
        <v>18</v>
      </c>
      <c r="E1252" s="60" t="s">
        <v>109</v>
      </c>
      <c r="F1252" s="60" t="s">
        <v>110</v>
      </c>
      <c r="G1252" s="59">
        <v>15450000</v>
      </c>
      <c r="H1252" s="59">
        <v>12135007.470000001</v>
      </c>
      <c r="I1252" s="59">
        <v>12135007.470000001</v>
      </c>
      <c r="J1252" s="59">
        <v>0</v>
      </c>
      <c r="K1252" s="59">
        <v>0</v>
      </c>
      <c r="L1252" s="59">
        <v>0</v>
      </c>
      <c r="M1252" s="59">
        <v>12135007</v>
      </c>
      <c r="N1252" s="59">
        <v>12135007</v>
      </c>
      <c r="O1252" s="59">
        <v>0.47</v>
      </c>
      <c r="P1252" s="84">
        <f t="shared" si="40"/>
        <v>0.9999999612690802</v>
      </c>
    </row>
    <row r="1253" spans="1:16" ht="14.4" x14ac:dyDescent="0.2">
      <c r="A1253" s="60" t="s">
        <v>451</v>
      </c>
      <c r="B1253" s="60" t="s">
        <v>452</v>
      </c>
      <c r="C1253" s="83" t="str">
        <f t="shared" si="39"/>
        <v>21375802 SISTEMA NACIONAL DE EDUCACIÓN MUSICAL</v>
      </c>
      <c r="D1253" s="60" t="s">
        <v>18</v>
      </c>
      <c r="E1253" s="60" t="s">
        <v>111</v>
      </c>
      <c r="F1253" s="60" t="s">
        <v>112</v>
      </c>
      <c r="G1253" s="59">
        <v>15450000</v>
      </c>
      <c r="H1253" s="59">
        <v>12135007.470000001</v>
      </c>
      <c r="I1253" s="59">
        <v>12135007.470000001</v>
      </c>
      <c r="J1253" s="59">
        <v>0</v>
      </c>
      <c r="K1253" s="59">
        <v>0</v>
      </c>
      <c r="L1253" s="59">
        <v>0</v>
      </c>
      <c r="M1253" s="59">
        <v>12135007</v>
      </c>
      <c r="N1253" s="59">
        <v>12135007</v>
      </c>
      <c r="O1253" s="59">
        <v>0.47</v>
      </c>
      <c r="P1253" s="84">
        <f t="shared" si="40"/>
        <v>0.9999999612690802</v>
      </c>
    </row>
    <row r="1254" spans="1:16" ht="14.4" x14ac:dyDescent="0.2">
      <c r="A1254" s="60" t="s">
        <v>451</v>
      </c>
      <c r="B1254" s="60" t="s">
        <v>452</v>
      </c>
      <c r="C1254" s="83" t="str">
        <f t="shared" si="39"/>
        <v>21375802 SISTEMA NACIONAL DE EDUCACIÓN MUSICAL</v>
      </c>
      <c r="D1254" s="60" t="s">
        <v>18</v>
      </c>
      <c r="E1254" s="60" t="s">
        <v>113</v>
      </c>
      <c r="F1254" s="60" t="s">
        <v>114</v>
      </c>
      <c r="G1254" s="59">
        <v>15000000</v>
      </c>
      <c r="H1254" s="59">
        <v>15000000</v>
      </c>
      <c r="I1254" s="59">
        <v>15000000</v>
      </c>
      <c r="J1254" s="59">
        <v>0</v>
      </c>
      <c r="K1254" s="59">
        <v>0</v>
      </c>
      <c r="L1254" s="59">
        <v>0</v>
      </c>
      <c r="M1254" s="59">
        <v>14999999.68</v>
      </c>
      <c r="N1254" s="59">
        <v>14999999.68</v>
      </c>
      <c r="O1254" s="59">
        <v>0.32</v>
      </c>
      <c r="P1254" s="84">
        <f t="shared" si="40"/>
        <v>0.99999997866666668</v>
      </c>
    </row>
    <row r="1255" spans="1:16" ht="14.4" x14ac:dyDescent="0.2">
      <c r="A1255" s="60" t="s">
        <v>451</v>
      </c>
      <c r="B1255" s="60" t="s">
        <v>452</v>
      </c>
      <c r="C1255" s="83" t="str">
        <f t="shared" si="39"/>
        <v>21375802 SISTEMA NACIONAL DE EDUCACIÓN MUSICAL</v>
      </c>
      <c r="D1255" s="60" t="s">
        <v>18</v>
      </c>
      <c r="E1255" s="60" t="s">
        <v>115</v>
      </c>
      <c r="F1255" s="60" t="s">
        <v>116</v>
      </c>
      <c r="G1255" s="59">
        <v>15000000</v>
      </c>
      <c r="H1255" s="59">
        <v>15000000</v>
      </c>
      <c r="I1255" s="59">
        <v>15000000</v>
      </c>
      <c r="J1255" s="59">
        <v>0</v>
      </c>
      <c r="K1255" s="59">
        <v>0</v>
      </c>
      <c r="L1255" s="59">
        <v>0</v>
      </c>
      <c r="M1255" s="59">
        <v>14999999.68</v>
      </c>
      <c r="N1255" s="59">
        <v>14999999.68</v>
      </c>
      <c r="O1255" s="59">
        <v>0.32</v>
      </c>
      <c r="P1255" s="84">
        <f t="shared" si="40"/>
        <v>0.99999997866666668</v>
      </c>
    </row>
    <row r="1256" spans="1:16" ht="14.4" x14ac:dyDescent="0.2">
      <c r="A1256" s="60" t="s">
        <v>451</v>
      </c>
      <c r="B1256" s="60" t="s">
        <v>452</v>
      </c>
      <c r="C1256" s="83" t="str">
        <f t="shared" si="39"/>
        <v>21375802 SISTEMA NACIONAL DE EDUCACIÓN MUSICAL</v>
      </c>
      <c r="D1256" s="60" t="s">
        <v>18</v>
      </c>
      <c r="E1256" s="60" t="s">
        <v>121</v>
      </c>
      <c r="F1256" s="60" t="s">
        <v>122</v>
      </c>
      <c r="G1256" s="59">
        <v>7210000</v>
      </c>
      <c r="H1256" s="59">
        <v>7000000</v>
      </c>
      <c r="I1256" s="59">
        <v>7000000</v>
      </c>
      <c r="J1256" s="59">
        <v>0</v>
      </c>
      <c r="K1256" s="59">
        <v>0</v>
      </c>
      <c r="L1256" s="59">
        <v>0</v>
      </c>
      <c r="M1256" s="59">
        <v>4958075.74</v>
      </c>
      <c r="N1256" s="59">
        <v>4958075.74</v>
      </c>
      <c r="O1256" s="59">
        <v>2041924.26</v>
      </c>
      <c r="P1256" s="84">
        <f t="shared" si="40"/>
        <v>0.70829653428571426</v>
      </c>
    </row>
    <row r="1257" spans="1:16" ht="14.4" x14ac:dyDescent="0.2">
      <c r="A1257" s="60" t="s">
        <v>451</v>
      </c>
      <c r="B1257" s="60" t="s">
        <v>452</v>
      </c>
      <c r="C1257" s="83" t="str">
        <f t="shared" si="39"/>
        <v>21375802 SISTEMA NACIONAL DE EDUCACIÓN MUSICAL</v>
      </c>
      <c r="D1257" s="60" t="s">
        <v>18</v>
      </c>
      <c r="E1257" s="60" t="s">
        <v>129</v>
      </c>
      <c r="F1257" s="60" t="s">
        <v>130</v>
      </c>
      <c r="G1257" s="59">
        <v>7210000</v>
      </c>
      <c r="H1257" s="59">
        <v>7000000</v>
      </c>
      <c r="I1257" s="59">
        <v>7000000</v>
      </c>
      <c r="J1257" s="59">
        <v>0</v>
      </c>
      <c r="K1257" s="59">
        <v>0</v>
      </c>
      <c r="L1257" s="59">
        <v>0</v>
      </c>
      <c r="M1257" s="59">
        <v>4958075.74</v>
      </c>
      <c r="N1257" s="59">
        <v>4958075.74</v>
      </c>
      <c r="O1257" s="59">
        <v>2041924.26</v>
      </c>
      <c r="P1257" s="84">
        <f t="shared" si="40"/>
        <v>0.70829653428571426</v>
      </c>
    </row>
    <row r="1258" spans="1:16" ht="14.4" x14ac:dyDescent="0.2">
      <c r="A1258" s="60" t="s">
        <v>451</v>
      </c>
      <c r="B1258" s="60" t="s">
        <v>452</v>
      </c>
      <c r="C1258" s="83" t="str">
        <f t="shared" si="39"/>
        <v>21375802 SISTEMA NACIONAL DE EDUCACIÓN MUSICAL</v>
      </c>
      <c r="D1258" s="60" t="s">
        <v>18</v>
      </c>
      <c r="E1258" s="60" t="s">
        <v>139</v>
      </c>
      <c r="F1258" s="60" t="s">
        <v>140</v>
      </c>
      <c r="G1258" s="59">
        <v>250000</v>
      </c>
      <c r="H1258" s="59">
        <v>206000</v>
      </c>
      <c r="I1258" s="59">
        <v>206000</v>
      </c>
      <c r="J1258" s="59">
        <v>0</v>
      </c>
      <c r="K1258" s="59">
        <v>0</v>
      </c>
      <c r="L1258" s="59">
        <v>0</v>
      </c>
      <c r="M1258" s="59">
        <v>0</v>
      </c>
      <c r="N1258" s="59">
        <v>0</v>
      </c>
      <c r="O1258" s="59">
        <v>206000</v>
      </c>
      <c r="P1258" s="84">
        <f t="shared" si="40"/>
        <v>0</v>
      </c>
    </row>
    <row r="1259" spans="1:16" ht="14.4" x14ac:dyDescent="0.2">
      <c r="A1259" s="60" t="s">
        <v>451</v>
      </c>
      <c r="B1259" s="60" t="s">
        <v>452</v>
      </c>
      <c r="C1259" s="83" t="str">
        <f t="shared" si="39"/>
        <v>21375802 SISTEMA NACIONAL DE EDUCACIÓN MUSICAL</v>
      </c>
      <c r="D1259" s="60" t="s">
        <v>18</v>
      </c>
      <c r="E1259" s="60" t="s">
        <v>143</v>
      </c>
      <c r="F1259" s="60" t="s">
        <v>144</v>
      </c>
      <c r="G1259" s="59">
        <v>250000</v>
      </c>
      <c r="H1259" s="59">
        <v>206000</v>
      </c>
      <c r="I1259" s="59">
        <v>206000</v>
      </c>
      <c r="J1259" s="59">
        <v>0</v>
      </c>
      <c r="K1259" s="59">
        <v>0</v>
      </c>
      <c r="L1259" s="59">
        <v>0</v>
      </c>
      <c r="M1259" s="59">
        <v>0</v>
      </c>
      <c r="N1259" s="59">
        <v>0</v>
      </c>
      <c r="O1259" s="59">
        <v>206000</v>
      </c>
      <c r="P1259" s="84">
        <f t="shared" si="40"/>
        <v>0</v>
      </c>
    </row>
    <row r="1260" spans="1:16" ht="14.4" x14ac:dyDescent="0.2">
      <c r="A1260" s="60" t="s">
        <v>451</v>
      </c>
      <c r="B1260" s="60" t="s">
        <v>452</v>
      </c>
      <c r="C1260" s="83" t="str">
        <f t="shared" si="39"/>
        <v>21375802 SISTEMA NACIONAL DE EDUCACIÓN MUSICAL</v>
      </c>
      <c r="D1260" s="60" t="s">
        <v>18</v>
      </c>
      <c r="E1260" s="60" t="s">
        <v>151</v>
      </c>
      <c r="F1260" s="60" t="s">
        <v>152</v>
      </c>
      <c r="G1260" s="59">
        <v>11500000</v>
      </c>
      <c r="H1260" s="59">
        <v>9950000</v>
      </c>
      <c r="I1260" s="59">
        <v>9950000</v>
      </c>
      <c r="J1260" s="59">
        <v>0</v>
      </c>
      <c r="K1260" s="59">
        <v>0</v>
      </c>
      <c r="L1260" s="59">
        <v>0</v>
      </c>
      <c r="M1260" s="59">
        <v>7986356.2400000002</v>
      </c>
      <c r="N1260" s="59">
        <v>7735814.2400000002</v>
      </c>
      <c r="O1260" s="59">
        <v>1963643.76</v>
      </c>
      <c r="P1260" s="84">
        <f t="shared" si="40"/>
        <v>0.80264886834170857</v>
      </c>
    </row>
    <row r="1261" spans="1:16" ht="14.4" x14ac:dyDescent="0.2">
      <c r="A1261" s="60" t="s">
        <v>451</v>
      </c>
      <c r="B1261" s="60" t="s">
        <v>452</v>
      </c>
      <c r="C1261" s="83" t="str">
        <f t="shared" si="39"/>
        <v>21375802 SISTEMA NACIONAL DE EDUCACIÓN MUSICAL</v>
      </c>
      <c r="D1261" s="60" t="s">
        <v>18</v>
      </c>
      <c r="E1261" s="60" t="s">
        <v>153</v>
      </c>
      <c r="F1261" s="60" t="s">
        <v>154</v>
      </c>
      <c r="G1261" s="59">
        <v>7000000</v>
      </c>
      <c r="H1261" s="59">
        <v>5000000</v>
      </c>
      <c r="I1261" s="59">
        <v>5000000</v>
      </c>
      <c r="J1261" s="59">
        <v>0</v>
      </c>
      <c r="K1261" s="59">
        <v>0</v>
      </c>
      <c r="L1261" s="59">
        <v>0</v>
      </c>
      <c r="M1261" s="59">
        <v>3941464.8</v>
      </c>
      <c r="N1261" s="59">
        <v>3690922.8</v>
      </c>
      <c r="O1261" s="59">
        <v>1058535.2</v>
      </c>
      <c r="P1261" s="84">
        <f t="shared" si="40"/>
        <v>0.78829295999999993</v>
      </c>
    </row>
    <row r="1262" spans="1:16" ht="14.4" x14ac:dyDescent="0.2">
      <c r="A1262" s="60" t="s">
        <v>451</v>
      </c>
      <c r="B1262" s="60" t="s">
        <v>452</v>
      </c>
      <c r="C1262" s="83" t="str">
        <f t="shared" si="39"/>
        <v>21375802 SISTEMA NACIONAL DE EDUCACIÓN MUSICAL</v>
      </c>
      <c r="D1262" s="60" t="s">
        <v>18</v>
      </c>
      <c r="E1262" s="60" t="s">
        <v>155</v>
      </c>
      <c r="F1262" s="60" t="s">
        <v>156</v>
      </c>
      <c r="G1262" s="59">
        <v>6000000</v>
      </c>
      <c r="H1262" s="59">
        <v>5000000</v>
      </c>
      <c r="I1262" s="59">
        <v>5000000</v>
      </c>
      <c r="J1262" s="59">
        <v>0</v>
      </c>
      <c r="K1262" s="59">
        <v>0</v>
      </c>
      <c r="L1262" s="59">
        <v>0</v>
      </c>
      <c r="M1262" s="59">
        <v>3941464.8</v>
      </c>
      <c r="N1262" s="59">
        <v>3690922.8</v>
      </c>
      <c r="O1262" s="59">
        <v>1058535.2</v>
      </c>
      <c r="P1262" s="84">
        <f t="shared" si="40"/>
        <v>0.78829295999999993</v>
      </c>
    </row>
    <row r="1263" spans="1:16" ht="14.4" x14ac:dyDescent="0.2">
      <c r="A1263" s="60" t="s">
        <v>451</v>
      </c>
      <c r="B1263" s="60" t="s">
        <v>452</v>
      </c>
      <c r="C1263" s="83" t="str">
        <f t="shared" si="39"/>
        <v>21375802 SISTEMA NACIONAL DE EDUCACIÓN MUSICAL</v>
      </c>
      <c r="D1263" s="60" t="s">
        <v>18</v>
      </c>
      <c r="E1263" s="60" t="s">
        <v>159</v>
      </c>
      <c r="F1263" s="60" t="s">
        <v>160</v>
      </c>
      <c r="G1263" s="59">
        <v>1000000</v>
      </c>
      <c r="H1263" s="59">
        <v>0</v>
      </c>
      <c r="I1263" s="59">
        <v>0</v>
      </c>
      <c r="J1263" s="59">
        <v>0</v>
      </c>
      <c r="K1263" s="59">
        <v>0</v>
      </c>
      <c r="L1263" s="59">
        <v>0</v>
      </c>
      <c r="M1263" s="59">
        <v>0</v>
      </c>
      <c r="N1263" s="59">
        <v>0</v>
      </c>
      <c r="O1263" s="59">
        <v>0</v>
      </c>
      <c r="P1263" s="84">
        <f t="shared" si="40"/>
        <v>0</v>
      </c>
    </row>
    <row r="1264" spans="1:16" ht="14.4" x14ac:dyDescent="0.2">
      <c r="A1264" s="60" t="s">
        <v>451</v>
      </c>
      <c r="B1264" s="60" t="s">
        <v>452</v>
      </c>
      <c r="C1264" s="83" t="str">
        <f t="shared" si="39"/>
        <v>21375802 SISTEMA NACIONAL DE EDUCACIÓN MUSICAL</v>
      </c>
      <c r="D1264" s="60" t="s">
        <v>18</v>
      </c>
      <c r="E1264" s="60" t="s">
        <v>183</v>
      </c>
      <c r="F1264" s="60" t="s">
        <v>184</v>
      </c>
      <c r="G1264" s="59">
        <v>0</v>
      </c>
      <c r="H1264" s="59">
        <v>650000</v>
      </c>
      <c r="I1264" s="59">
        <v>650000</v>
      </c>
      <c r="J1264" s="59">
        <v>0</v>
      </c>
      <c r="K1264" s="59">
        <v>0</v>
      </c>
      <c r="L1264" s="59">
        <v>0</v>
      </c>
      <c r="M1264" s="59">
        <v>0</v>
      </c>
      <c r="N1264" s="59">
        <v>0</v>
      </c>
      <c r="O1264" s="59">
        <v>650000</v>
      </c>
      <c r="P1264" s="84">
        <f t="shared" si="40"/>
        <v>0</v>
      </c>
    </row>
    <row r="1265" spans="1:16" ht="14.4" x14ac:dyDescent="0.2">
      <c r="A1265" s="60" t="s">
        <v>451</v>
      </c>
      <c r="B1265" s="60" t="s">
        <v>452</v>
      </c>
      <c r="C1265" s="83" t="str">
        <f t="shared" si="39"/>
        <v>21375802 SISTEMA NACIONAL DE EDUCACIÓN MUSICAL</v>
      </c>
      <c r="D1265" s="60" t="s">
        <v>18</v>
      </c>
      <c r="E1265" s="60" t="s">
        <v>187</v>
      </c>
      <c r="F1265" s="60" t="s">
        <v>188</v>
      </c>
      <c r="G1265" s="59">
        <v>0</v>
      </c>
      <c r="H1265" s="59">
        <v>650000</v>
      </c>
      <c r="I1265" s="59">
        <v>650000</v>
      </c>
      <c r="J1265" s="59">
        <v>0</v>
      </c>
      <c r="K1265" s="59">
        <v>0</v>
      </c>
      <c r="L1265" s="59">
        <v>0</v>
      </c>
      <c r="M1265" s="59">
        <v>0</v>
      </c>
      <c r="N1265" s="59">
        <v>0</v>
      </c>
      <c r="O1265" s="59">
        <v>650000</v>
      </c>
      <c r="P1265" s="84">
        <f t="shared" si="40"/>
        <v>0</v>
      </c>
    </row>
    <row r="1266" spans="1:16" ht="14.4" x14ac:dyDescent="0.2">
      <c r="A1266" s="60" t="s">
        <v>451</v>
      </c>
      <c r="B1266" s="60" t="s">
        <v>452</v>
      </c>
      <c r="C1266" s="83" t="str">
        <f t="shared" si="39"/>
        <v>21375802 SISTEMA NACIONAL DE EDUCACIÓN MUSICAL</v>
      </c>
      <c r="D1266" s="60" t="s">
        <v>18</v>
      </c>
      <c r="E1266" s="60" t="s">
        <v>189</v>
      </c>
      <c r="F1266" s="60" t="s">
        <v>190</v>
      </c>
      <c r="G1266" s="59">
        <v>4500000</v>
      </c>
      <c r="H1266" s="59">
        <v>4300000</v>
      </c>
      <c r="I1266" s="59">
        <v>4300000</v>
      </c>
      <c r="J1266" s="59">
        <v>0</v>
      </c>
      <c r="K1266" s="59">
        <v>0</v>
      </c>
      <c r="L1266" s="59">
        <v>0</v>
      </c>
      <c r="M1266" s="59">
        <v>4044891.44</v>
      </c>
      <c r="N1266" s="59">
        <v>4044891.44</v>
      </c>
      <c r="O1266" s="59">
        <v>255108.56</v>
      </c>
      <c r="P1266" s="84">
        <f t="shared" si="40"/>
        <v>0.94067242790697669</v>
      </c>
    </row>
    <row r="1267" spans="1:16" ht="14.4" x14ac:dyDescent="0.2">
      <c r="A1267" s="60" t="s">
        <v>451</v>
      </c>
      <c r="B1267" s="60" t="s">
        <v>452</v>
      </c>
      <c r="C1267" s="83" t="str">
        <f t="shared" si="39"/>
        <v>21375802 SISTEMA NACIONAL DE EDUCACIÓN MUSICAL</v>
      </c>
      <c r="D1267" s="60" t="s">
        <v>18</v>
      </c>
      <c r="E1267" s="60" t="s">
        <v>191</v>
      </c>
      <c r="F1267" s="60" t="s">
        <v>192</v>
      </c>
      <c r="G1267" s="59">
        <v>500000</v>
      </c>
      <c r="H1267" s="59">
        <v>500000</v>
      </c>
      <c r="I1267" s="59">
        <v>500000</v>
      </c>
      <c r="J1267" s="59">
        <v>0</v>
      </c>
      <c r="K1267" s="59">
        <v>0</v>
      </c>
      <c r="L1267" s="59">
        <v>0</v>
      </c>
      <c r="M1267" s="59">
        <v>495888.36</v>
      </c>
      <c r="N1267" s="59">
        <v>495888.36</v>
      </c>
      <c r="O1267" s="59">
        <v>4111.6400000000003</v>
      </c>
      <c r="P1267" s="85">
        <f t="shared" si="40"/>
        <v>0.99177671999999995</v>
      </c>
    </row>
    <row r="1268" spans="1:16" ht="14.4" x14ac:dyDescent="0.2">
      <c r="A1268" s="60" t="s">
        <v>451</v>
      </c>
      <c r="B1268" s="60" t="s">
        <v>452</v>
      </c>
      <c r="C1268" s="83" t="str">
        <f t="shared" si="39"/>
        <v>21375802 SISTEMA NACIONAL DE EDUCACIÓN MUSICAL</v>
      </c>
      <c r="D1268" s="60" t="s">
        <v>18</v>
      </c>
      <c r="E1268" s="60" t="s">
        <v>195</v>
      </c>
      <c r="F1268" s="60" t="s">
        <v>196</v>
      </c>
      <c r="G1268" s="59">
        <v>500000</v>
      </c>
      <c r="H1268" s="59">
        <v>300000</v>
      </c>
      <c r="I1268" s="59">
        <v>300000</v>
      </c>
      <c r="J1268" s="59">
        <v>0</v>
      </c>
      <c r="K1268" s="59">
        <v>0</v>
      </c>
      <c r="L1268" s="59">
        <v>0</v>
      </c>
      <c r="M1268" s="59">
        <v>297368.34000000003</v>
      </c>
      <c r="N1268" s="59">
        <v>297368.34000000003</v>
      </c>
      <c r="O1268" s="59">
        <v>2631.66</v>
      </c>
      <c r="P1268" s="84">
        <f t="shared" si="40"/>
        <v>0.9912278000000001</v>
      </c>
    </row>
    <row r="1269" spans="1:16" ht="14.4" x14ac:dyDescent="0.2">
      <c r="A1269" s="60" t="s">
        <v>451</v>
      </c>
      <c r="B1269" s="60" t="s">
        <v>452</v>
      </c>
      <c r="C1269" s="83" t="str">
        <f t="shared" si="39"/>
        <v>21375802 SISTEMA NACIONAL DE EDUCACIÓN MUSICAL</v>
      </c>
      <c r="D1269" s="60" t="s">
        <v>18</v>
      </c>
      <c r="E1269" s="60" t="s">
        <v>199</v>
      </c>
      <c r="F1269" s="60" t="s">
        <v>200</v>
      </c>
      <c r="G1269" s="59">
        <v>3500000</v>
      </c>
      <c r="H1269" s="59">
        <v>3500000</v>
      </c>
      <c r="I1269" s="59">
        <v>3500000</v>
      </c>
      <c r="J1269" s="59">
        <v>0</v>
      </c>
      <c r="K1269" s="59">
        <v>0</v>
      </c>
      <c r="L1269" s="59">
        <v>0</v>
      </c>
      <c r="M1269" s="59">
        <v>3251634.74</v>
      </c>
      <c r="N1269" s="59">
        <v>3251634.74</v>
      </c>
      <c r="O1269" s="59">
        <v>248365.26</v>
      </c>
      <c r="P1269" s="84">
        <f t="shared" si="40"/>
        <v>0.92903849714285724</v>
      </c>
    </row>
    <row r="1270" spans="1:16" ht="14.4" x14ac:dyDescent="0.2">
      <c r="A1270" s="60" t="s">
        <v>451</v>
      </c>
      <c r="B1270" s="60" t="s">
        <v>452</v>
      </c>
      <c r="C1270" s="83" t="str">
        <f t="shared" si="39"/>
        <v>21375802 SISTEMA NACIONAL DE EDUCACIÓN MUSICAL</v>
      </c>
      <c r="D1270" s="60" t="s">
        <v>18</v>
      </c>
      <c r="E1270" s="60" t="s">
        <v>252</v>
      </c>
      <c r="F1270" s="60" t="s">
        <v>253</v>
      </c>
      <c r="G1270" s="59">
        <v>14542167</v>
      </c>
      <c r="H1270" s="59">
        <v>43442167</v>
      </c>
      <c r="I1270" s="59">
        <v>43442167</v>
      </c>
      <c r="J1270" s="59">
        <v>0</v>
      </c>
      <c r="K1270" s="59">
        <v>0</v>
      </c>
      <c r="L1270" s="59">
        <v>0</v>
      </c>
      <c r="M1270" s="59">
        <v>21492128.73</v>
      </c>
      <c r="N1270" s="59">
        <v>21492128.73</v>
      </c>
      <c r="O1270" s="59">
        <v>21950038.27</v>
      </c>
      <c r="P1270" s="84">
        <f t="shared" si="40"/>
        <v>0.49472966507402821</v>
      </c>
    </row>
    <row r="1271" spans="1:16" ht="14.4" x14ac:dyDescent="0.2">
      <c r="A1271" s="60" t="s">
        <v>451</v>
      </c>
      <c r="B1271" s="60" t="s">
        <v>452</v>
      </c>
      <c r="C1271" s="83" t="str">
        <f t="shared" si="39"/>
        <v>21375802 SISTEMA NACIONAL DE EDUCACIÓN MUSICAL</v>
      </c>
      <c r="D1271" s="60" t="s">
        <v>18</v>
      </c>
      <c r="E1271" s="60" t="s">
        <v>254</v>
      </c>
      <c r="F1271" s="60" t="s">
        <v>255</v>
      </c>
      <c r="G1271" s="59">
        <v>14542167</v>
      </c>
      <c r="H1271" s="59">
        <v>42442167</v>
      </c>
      <c r="I1271" s="59">
        <v>42442167</v>
      </c>
      <c r="J1271" s="59">
        <v>0</v>
      </c>
      <c r="K1271" s="59">
        <v>0</v>
      </c>
      <c r="L1271" s="59">
        <v>0</v>
      </c>
      <c r="M1271" s="59">
        <v>21492128.73</v>
      </c>
      <c r="N1271" s="59">
        <v>21492128.73</v>
      </c>
      <c r="O1271" s="59">
        <v>20950038.27</v>
      </c>
      <c r="P1271" s="84">
        <f t="shared" si="40"/>
        <v>0.5063862250483111</v>
      </c>
    </row>
    <row r="1272" spans="1:16" ht="14.4" x14ac:dyDescent="0.2">
      <c r="A1272" s="60" t="s">
        <v>451</v>
      </c>
      <c r="B1272" s="60" t="s">
        <v>452</v>
      </c>
      <c r="C1272" s="83" t="str">
        <f t="shared" si="39"/>
        <v>21375802 SISTEMA NACIONAL DE EDUCACIÓN MUSICAL</v>
      </c>
      <c r="D1272" s="60" t="s">
        <v>18</v>
      </c>
      <c r="E1272" s="60" t="s">
        <v>355</v>
      </c>
      <c r="F1272" s="60" t="s">
        <v>356</v>
      </c>
      <c r="G1272" s="59">
        <v>0</v>
      </c>
      <c r="H1272" s="59">
        <v>20000000</v>
      </c>
      <c r="I1272" s="59">
        <v>20000000</v>
      </c>
      <c r="J1272" s="59">
        <v>0</v>
      </c>
      <c r="K1272" s="59">
        <v>0</v>
      </c>
      <c r="L1272" s="59">
        <v>0</v>
      </c>
      <c r="M1272" s="59">
        <v>0</v>
      </c>
      <c r="N1272" s="59">
        <v>0</v>
      </c>
      <c r="O1272" s="59">
        <v>20000000</v>
      </c>
      <c r="P1272" s="84">
        <f t="shared" si="40"/>
        <v>0</v>
      </c>
    </row>
    <row r="1273" spans="1:16" ht="14.4" x14ac:dyDescent="0.2">
      <c r="A1273" s="60" t="s">
        <v>451</v>
      </c>
      <c r="B1273" s="60" t="s">
        <v>452</v>
      </c>
      <c r="C1273" s="83" t="str">
        <f t="shared" si="39"/>
        <v>21375802 SISTEMA NACIONAL DE EDUCACIÓN MUSICAL</v>
      </c>
      <c r="D1273" s="60" t="s">
        <v>251</v>
      </c>
      <c r="E1273" s="60" t="s">
        <v>262</v>
      </c>
      <c r="F1273" s="60" t="s">
        <v>263</v>
      </c>
      <c r="G1273" s="59">
        <v>14542167</v>
      </c>
      <c r="H1273" s="59">
        <v>1742167</v>
      </c>
      <c r="I1273" s="59">
        <v>1742167</v>
      </c>
      <c r="J1273" s="59">
        <v>0</v>
      </c>
      <c r="K1273" s="59">
        <v>0</v>
      </c>
      <c r="L1273" s="59">
        <v>0</v>
      </c>
      <c r="M1273" s="59">
        <v>1586048.73</v>
      </c>
      <c r="N1273" s="59">
        <v>1586048.73</v>
      </c>
      <c r="O1273" s="59">
        <v>156118.26999999999</v>
      </c>
      <c r="P1273" s="84">
        <f t="shared" si="40"/>
        <v>0.91038845874132612</v>
      </c>
    </row>
    <row r="1274" spans="1:16" ht="14.4" x14ac:dyDescent="0.2">
      <c r="A1274" s="60" t="s">
        <v>451</v>
      </c>
      <c r="B1274" s="60" t="s">
        <v>452</v>
      </c>
      <c r="C1274" s="83" t="str">
        <f t="shared" si="39"/>
        <v>21375802 SISTEMA NACIONAL DE EDUCACIÓN MUSICAL</v>
      </c>
      <c r="D1274" s="60" t="s">
        <v>251</v>
      </c>
      <c r="E1274" s="60" t="s">
        <v>355</v>
      </c>
      <c r="F1274" s="60" t="s">
        <v>356</v>
      </c>
      <c r="G1274" s="59">
        <v>0</v>
      </c>
      <c r="H1274" s="59">
        <v>20700000</v>
      </c>
      <c r="I1274" s="59">
        <v>20700000</v>
      </c>
      <c r="J1274" s="59">
        <v>0</v>
      </c>
      <c r="K1274" s="59">
        <v>0</v>
      </c>
      <c r="L1274" s="59">
        <v>0</v>
      </c>
      <c r="M1274" s="59">
        <v>19906080</v>
      </c>
      <c r="N1274" s="59">
        <v>19906080</v>
      </c>
      <c r="O1274" s="59">
        <v>793920</v>
      </c>
      <c r="P1274" s="84">
        <f t="shared" si="40"/>
        <v>0.96164637681159415</v>
      </c>
    </row>
    <row r="1275" spans="1:16" ht="14.4" x14ac:dyDescent="0.2">
      <c r="A1275" s="60" t="s">
        <v>451</v>
      </c>
      <c r="B1275" s="60" t="s">
        <v>452</v>
      </c>
      <c r="C1275" s="83" t="str">
        <f t="shared" si="39"/>
        <v>21375802 SISTEMA NACIONAL DE EDUCACIÓN MUSICAL</v>
      </c>
      <c r="D1275" s="60" t="s">
        <v>18</v>
      </c>
      <c r="E1275" s="60" t="s">
        <v>272</v>
      </c>
      <c r="F1275" s="60" t="s">
        <v>273</v>
      </c>
      <c r="G1275" s="59">
        <v>0</v>
      </c>
      <c r="H1275" s="59">
        <v>1000000</v>
      </c>
      <c r="I1275" s="59">
        <v>1000000</v>
      </c>
      <c r="J1275" s="59">
        <v>0</v>
      </c>
      <c r="K1275" s="59">
        <v>0</v>
      </c>
      <c r="L1275" s="59">
        <v>0</v>
      </c>
      <c r="M1275" s="59">
        <v>0</v>
      </c>
      <c r="N1275" s="59">
        <v>0</v>
      </c>
      <c r="O1275" s="59">
        <v>1000000</v>
      </c>
      <c r="P1275" s="84">
        <f t="shared" si="40"/>
        <v>0</v>
      </c>
    </row>
    <row r="1276" spans="1:16" ht="14.4" x14ac:dyDescent="0.2">
      <c r="A1276" s="60" t="s">
        <v>451</v>
      </c>
      <c r="B1276" s="60" t="s">
        <v>452</v>
      </c>
      <c r="C1276" s="83" t="str">
        <f t="shared" si="39"/>
        <v>21375802 SISTEMA NACIONAL DE EDUCACIÓN MUSICAL</v>
      </c>
      <c r="D1276" s="60" t="s">
        <v>18</v>
      </c>
      <c r="E1276" s="60" t="s">
        <v>274</v>
      </c>
      <c r="F1276" s="60" t="s">
        <v>275</v>
      </c>
      <c r="G1276" s="59">
        <v>0</v>
      </c>
      <c r="H1276" s="59">
        <v>1000000</v>
      </c>
      <c r="I1276" s="59">
        <v>1000000</v>
      </c>
      <c r="J1276" s="59">
        <v>0</v>
      </c>
      <c r="K1276" s="59">
        <v>0</v>
      </c>
      <c r="L1276" s="59">
        <v>0</v>
      </c>
      <c r="M1276" s="59">
        <v>0</v>
      </c>
      <c r="N1276" s="59">
        <v>0</v>
      </c>
      <c r="O1276" s="59">
        <v>1000000</v>
      </c>
      <c r="P1276" s="84">
        <f t="shared" si="40"/>
        <v>0</v>
      </c>
    </row>
    <row r="1277" spans="1:16" ht="14.4" x14ac:dyDescent="0.2">
      <c r="A1277" s="60" t="s">
        <v>451</v>
      </c>
      <c r="B1277" s="60" t="s">
        <v>452</v>
      </c>
      <c r="C1277" s="83" t="str">
        <f t="shared" si="39"/>
        <v>21375802 SISTEMA NACIONAL DE EDUCACIÓN MUSICAL</v>
      </c>
      <c r="D1277" s="60" t="s">
        <v>18</v>
      </c>
      <c r="E1277" s="60" t="s">
        <v>207</v>
      </c>
      <c r="F1277" s="60" t="s">
        <v>208</v>
      </c>
      <c r="G1277" s="59">
        <v>145336842</v>
      </c>
      <c r="H1277" s="59">
        <v>142017308</v>
      </c>
      <c r="I1277" s="59">
        <v>142017308</v>
      </c>
      <c r="J1277" s="59">
        <v>0</v>
      </c>
      <c r="K1277" s="59">
        <v>0</v>
      </c>
      <c r="L1277" s="59">
        <v>0</v>
      </c>
      <c r="M1277" s="59">
        <v>128295321.95</v>
      </c>
      <c r="N1277" s="59">
        <v>128295321.95</v>
      </c>
      <c r="O1277" s="59">
        <v>13721986.050000001</v>
      </c>
      <c r="P1277" s="84">
        <f t="shared" si="40"/>
        <v>0.90337807241072332</v>
      </c>
    </row>
    <row r="1278" spans="1:16" ht="14.4" x14ac:dyDescent="0.2">
      <c r="A1278" s="60" t="s">
        <v>451</v>
      </c>
      <c r="B1278" s="60" t="s">
        <v>452</v>
      </c>
      <c r="C1278" s="83" t="str">
        <f t="shared" si="39"/>
        <v>21375802 SISTEMA NACIONAL DE EDUCACIÓN MUSICAL</v>
      </c>
      <c r="D1278" s="60" t="s">
        <v>18</v>
      </c>
      <c r="E1278" s="60" t="s">
        <v>209</v>
      </c>
      <c r="F1278" s="60" t="s">
        <v>210</v>
      </c>
      <c r="G1278" s="59">
        <v>36136842</v>
      </c>
      <c r="H1278" s="59">
        <v>35317308</v>
      </c>
      <c r="I1278" s="59">
        <v>35317308</v>
      </c>
      <c r="J1278" s="59">
        <v>0</v>
      </c>
      <c r="K1278" s="59">
        <v>0</v>
      </c>
      <c r="L1278" s="59">
        <v>0</v>
      </c>
      <c r="M1278" s="59">
        <v>28488256.649999999</v>
      </c>
      <c r="N1278" s="59">
        <v>28488256.649999999</v>
      </c>
      <c r="O1278" s="59">
        <v>6829051.3499999996</v>
      </c>
      <c r="P1278" s="84">
        <f t="shared" si="40"/>
        <v>0.80663726267018987</v>
      </c>
    </row>
    <row r="1279" spans="1:16" ht="14.4" x14ac:dyDescent="0.2">
      <c r="A1279" s="60" t="s">
        <v>451</v>
      </c>
      <c r="B1279" s="60" t="s">
        <v>452</v>
      </c>
      <c r="C1279" s="83" t="str">
        <f t="shared" si="39"/>
        <v>21375802 SISTEMA NACIONAL DE EDUCACIÓN MUSICAL</v>
      </c>
      <c r="D1279" s="60" t="s">
        <v>18</v>
      </c>
      <c r="E1279" s="60" t="s">
        <v>459</v>
      </c>
      <c r="F1279" s="60" t="s">
        <v>212</v>
      </c>
      <c r="G1279" s="59">
        <v>31172990</v>
      </c>
      <c r="H1279" s="59">
        <v>30466030</v>
      </c>
      <c r="I1279" s="59">
        <v>30466030</v>
      </c>
      <c r="J1279" s="59">
        <v>0</v>
      </c>
      <c r="K1279" s="59">
        <v>0</v>
      </c>
      <c r="L1279" s="59">
        <v>0</v>
      </c>
      <c r="M1279" s="59">
        <v>24575034.559999999</v>
      </c>
      <c r="N1279" s="59">
        <v>24575034.559999999</v>
      </c>
      <c r="O1279" s="59">
        <v>5890995.4400000004</v>
      </c>
      <c r="P1279" s="84">
        <f t="shared" si="40"/>
        <v>0.80663724679585747</v>
      </c>
    </row>
    <row r="1280" spans="1:16" ht="14.4" x14ac:dyDescent="0.2">
      <c r="A1280" s="60" t="s">
        <v>451</v>
      </c>
      <c r="B1280" s="60" t="s">
        <v>452</v>
      </c>
      <c r="C1280" s="83" t="str">
        <f t="shared" si="39"/>
        <v>21375802 SISTEMA NACIONAL DE EDUCACIÓN MUSICAL</v>
      </c>
      <c r="D1280" s="60" t="s">
        <v>18</v>
      </c>
      <c r="E1280" s="60" t="s">
        <v>460</v>
      </c>
      <c r="F1280" s="60" t="s">
        <v>214</v>
      </c>
      <c r="G1280" s="59">
        <v>4963852</v>
      </c>
      <c r="H1280" s="59">
        <v>4851278</v>
      </c>
      <c r="I1280" s="59">
        <v>4851278</v>
      </c>
      <c r="J1280" s="59">
        <v>0</v>
      </c>
      <c r="K1280" s="59">
        <v>0</v>
      </c>
      <c r="L1280" s="59">
        <v>0</v>
      </c>
      <c r="M1280" s="59">
        <v>3913222.09</v>
      </c>
      <c r="N1280" s="59">
        <v>3913222.09</v>
      </c>
      <c r="O1280" s="59">
        <v>938055.91</v>
      </c>
      <c r="P1280" s="84">
        <f t="shared" si="40"/>
        <v>0.8066373623610108</v>
      </c>
    </row>
    <row r="1281" spans="1:16" ht="14.4" x14ac:dyDescent="0.2">
      <c r="A1281" s="60" t="s">
        <v>451</v>
      </c>
      <c r="B1281" s="60" t="s">
        <v>452</v>
      </c>
      <c r="C1281" s="83" t="str">
        <f t="shared" si="39"/>
        <v>21375802 SISTEMA NACIONAL DE EDUCACIÓN MUSICAL</v>
      </c>
      <c r="D1281" s="60" t="s">
        <v>18</v>
      </c>
      <c r="E1281" s="60" t="s">
        <v>223</v>
      </c>
      <c r="F1281" s="60" t="s">
        <v>224</v>
      </c>
      <c r="G1281" s="59">
        <v>25100000</v>
      </c>
      <c r="H1281" s="59">
        <v>25100000</v>
      </c>
      <c r="I1281" s="59">
        <v>25100000</v>
      </c>
      <c r="J1281" s="59">
        <v>0</v>
      </c>
      <c r="K1281" s="59">
        <v>0</v>
      </c>
      <c r="L1281" s="59">
        <v>0</v>
      </c>
      <c r="M1281" s="59">
        <v>18883605.300000001</v>
      </c>
      <c r="N1281" s="59">
        <v>18883605.300000001</v>
      </c>
      <c r="O1281" s="59">
        <v>6216394.7000000002</v>
      </c>
      <c r="P1281" s="84">
        <f t="shared" si="40"/>
        <v>0.75233487250996023</v>
      </c>
    </row>
    <row r="1282" spans="1:16" ht="14.4" x14ac:dyDescent="0.2">
      <c r="A1282" s="60" t="s">
        <v>451</v>
      </c>
      <c r="B1282" s="60" t="s">
        <v>452</v>
      </c>
      <c r="C1282" s="83" t="str">
        <f t="shared" si="39"/>
        <v>21375802 SISTEMA NACIONAL DE EDUCACIÓN MUSICAL</v>
      </c>
      <c r="D1282" s="60" t="s">
        <v>18</v>
      </c>
      <c r="E1282" s="60" t="s">
        <v>225</v>
      </c>
      <c r="F1282" s="60" t="s">
        <v>226</v>
      </c>
      <c r="G1282" s="59">
        <v>8100000</v>
      </c>
      <c r="H1282" s="59">
        <v>8100000</v>
      </c>
      <c r="I1282" s="59">
        <v>8100000</v>
      </c>
      <c r="J1282" s="59">
        <v>0</v>
      </c>
      <c r="K1282" s="59">
        <v>0</v>
      </c>
      <c r="L1282" s="59">
        <v>0</v>
      </c>
      <c r="M1282" s="59">
        <v>6282697.8200000003</v>
      </c>
      <c r="N1282" s="59">
        <v>6282697.8200000003</v>
      </c>
      <c r="O1282" s="59">
        <v>1817302.18</v>
      </c>
      <c r="P1282" s="84">
        <f t="shared" si="40"/>
        <v>0.77564170617283956</v>
      </c>
    </row>
    <row r="1283" spans="1:16" ht="14.4" x14ac:dyDescent="0.2">
      <c r="A1283" s="60" t="s">
        <v>451</v>
      </c>
      <c r="B1283" s="60" t="s">
        <v>452</v>
      </c>
      <c r="C1283" s="83" t="str">
        <f t="shared" si="39"/>
        <v>21375802 SISTEMA NACIONAL DE EDUCACIÓN MUSICAL</v>
      </c>
      <c r="D1283" s="60" t="s">
        <v>18</v>
      </c>
      <c r="E1283" s="60" t="s">
        <v>227</v>
      </c>
      <c r="F1283" s="60" t="s">
        <v>228</v>
      </c>
      <c r="G1283" s="59">
        <v>17000000</v>
      </c>
      <c r="H1283" s="59">
        <v>17000000</v>
      </c>
      <c r="I1283" s="59">
        <v>17000000</v>
      </c>
      <c r="J1283" s="59">
        <v>0</v>
      </c>
      <c r="K1283" s="59">
        <v>0</v>
      </c>
      <c r="L1283" s="59">
        <v>0</v>
      </c>
      <c r="M1283" s="59">
        <v>12600907.48</v>
      </c>
      <c r="N1283" s="59">
        <v>12600907.48</v>
      </c>
      <c r="O1283" s="59">
        <v>4399092.5199999996</v>
      </c>
      <c r="P1283" s="82">
        <f t="shared" si="40"/>
        <v>0.7412298517647059</v>
      </c>
    </row>
    <row r="1284" spans="1:16" ht="14.4" x14ac:dyDescent="0.2">
      <c r="A1284" s="60" t="s">
        <v>451</v>
      </c>
      <c r="B1284" s="60" t="s">
        <v>452</v>
      </c>
      <c r="C1284" s="83" t="str">
        <f t="shared" si="39"/>
        <v>21375802 SISTEMA NACIONAL DE EDUCACIÓN MUSICAL</v>
      </c>
      <c r="D1284" s="60" t="s">
        <v>18</v>
      </c>
      <c r="E1284" s="60" t="s">
        <v>229</v>
      </c>
      <c r="F1284" s="60" t="s">
        <v>230</v>
      </c>
      <c r="G1284" s="59">
        <v>54000000</v>
      </c>
      <c r="H1284" s="59">
        <v>54000000</v>
      </c>
      <c r="I1284" s="59">
        <v>54000000</v>
      </c>
      <c r="J1284" s="59">
        <v>0</v>
      </c>
      <c r="K1284" s="59">
        <v>0</v>
      </c>
      <c r="L1284" s="59">
        <v>0</v>
      </c>
      <c r="M1284" s="59">
        <v>54000000</v>
      </c>
      <c r="N1284" s="59">
        <v>54000000</v>
      </c>
      <c r="O1284" s="59">
        <v>0</v>
      </c>
      <c r="P1284" s="84">
        <f t="shared" si="40"/>
        <v>1</v>
      </c>
    </row>
    <row r="1285" spans="1:16" ht="14.4" x14ac:dyDescent="0.2">
      <c r="A1285" s="60" t="s">
        <v>451</v>
      </c>
      <c r="B1285" s="60" t="s">
        <v>452</v>
      </c>
      <c r="C1285" s="83" t="str">
        <f t="shared" si="39"/>
        <v>21375802 SISTEMA NACIONAL DE EDUCACIÓN MUSICAL</v>
      </c>
      <c r="D1285" s="60" t="s">
        <v>18</v>
      </c>
      <c r="E1285" s="60" t="s">
        <v>461</v>
      </c>
      <c r="F1285" s="60" t="s">
        <v>462</v>
      </c>
      <c r="G1285" s="59">
        <v>54000000</v>
      </c>
      <c r="H1285" s="59">
        <v>54000000</v>
      </c>
      <c r="I1285" s="59">
        <v>54000000</v>
      </c>
      <c r="J1285" s="59">
        <v>0</v>
      </c>
      <c r="K1285" s="59">
        <v>0</v>
      </c>
      <c r="L1285" s="59">
        <v>0</v>
      </c>
      <c r="M1285" s="59">
        <v>54000000</v>
      </c>
      <c r="N1285" s="59">
        <v>54000000</v>
      </c>
      <c r="O1285" s="59">
        <v>0</v>
      </c>
      <c r="P1285" s="84">
        <f t="shared" si="40"/>
        <v>1</v>
      </c>
    </row>
    <row r="1286" spans="1:16" ht="14.4" x14ac:dyDescent="0.2">
      <c r="A1286" s="60" t="s">
        <v>451</v>
      </c>
      <c r="B1286" s="60" t="s">
        <v>452</v>
      </c>
      <c r="C1286" s="83" t="str">
        <f t="shared" si="39"/>
        <v>21375802 SISTEMA NACIONAL DE EDUCACIÓN MUSICAL</v>
      </c>
      <c r="D1286" s="60" t="s">
        <v>18</v>
      </c>
      <c r="E1286" s="60" t="s">
        <v>241</v>
      </c>
      <c r="F1286" s="60" t="s">
        <v>242</v>
      </c>
      <c r="G1286" s="59">
        <v>30100000</v>
      </c>
      <c r="H1286" s="59">
        <v>27600000</v>
      </c>
      <c r="I1286" s="59">
        <v>27600000</v>
      </c>
      <c r="J1286" s="59">
        <v>0</v>
      </c>
      <c r="K1286" s="59">
        <v>0</v>
      </c>
      <c r="L1286" s="59">
        <v>0</v>
      </c>
      <c r="M1286" s="59">
        <v>26923460</v>
      </c>
      <c r="N1286" s="59">
        <v>26923460</v>
      </c>
      <c r="O1286" s="59">
        <v>676540</v>
      </c>
      <c r="P1286" s="84">
        <f t="shared" si="40"/>
        <v>0.97548768115942031</v>
      </c>
    </row>
    <row r="1287" spans="1:16" ht="14.4" x14ac:dyDescent="0.2">
      <c r="A1287" s="60" t="s">
        <v>451</v>
      </c>
      <c r="B1287" s="60" t="s">
        <v>452</v>
      </c>
      <c r="C1287" s="83" t="str">
        <f t="shared" ref="C1287:C1350" si="41">+CONCATENATE(A1287," ",B1287)</f>
        <v>21375802 SISTEMA NACIONAL DE EDUCACIÓN MUSICAL</v>
      </c>
      <c r="D1287" s="60" t="s">
        <v>18</v>
      </c>
      <c r="E1287" s="60" t="s">
        <v>463</v>
      </c>
      <c r="F1287" s="60" t="s">
        <v>749</v>
      </c>
      <c r="G1287" s="59">
        <v>30100000</v>
      </c>
      <c r="H1287" s="59">
        <v>27600000</v>
      </c>
      <c r="I1287" s="59">
        <v>27600000</v>
      </c>
      <c r="J1287" s="59">
        <v>0</v>
      </c>
      <c r="K1287" s="59">
        <v>0</v>
      </c>
      <c r="L1287" s="59">
        <v>0</v>
      </c>
      <c r="M1287" s="59">
        <v>26923460</v>
      </c>
      <c r="N1287" s="59">
        <v>26923460</v>
      </c>
      <c r="O1287" s="59">
        <v>676540</v>
      </c>
      <c r="P1287" s="84">
        <f t="shared" ref="P1287:P1350" si="42">+IFERROR(M1287/H1287,0)</f>
        <v>0.97548768115942031</v>
      </c>
    </row>
    <row r="1288" spans="1:16" ht="14.4" x14ac:dyDescent="0.2">
      <c r="A1288" s="74" t="s">
        <v>464</v>
      </c>
      <c r="B1288" s="74" t="s">
        <v>465</v>
      </c>
      <c r="C1288" s="83" t="str">
        <f t="shared" si="41"/>
        <v>21375803 TEATRO NACIONAL</v>
      </c>
      <c r="D1288" s="74" t="s">
        <v>18</v>
      </c>
      <c r="E1288" s="74" t="s">
        <v>19</v>
      </c>
      <c r="F1288" s="74" t="s">
        <v>19</v>
      </c>
      <c r="G1288" s="75">
        <v>3731415014</v>
      </c>
      <c r="H1288" s="75">
        <v>3564990677.5</v>
      </c>
      <c r="I1288" s="59">
        <v>3564990677.5</v>
      </c>
      <c r="J1288" s="59">
        <v>0</v>
      </c>
      <c r="K1288" s="59">
        <v>0</v>
      </c>
      <c r="L1288" s="59">
        <v>0</v>
      </c>
      <c r="M1288" s="75">
        <v>2480966860.29</v>
      </c>
      <c r="N1288" s="75">
        <v>2389290659.6799998</v>
      </c>
      <c r="O1288" s="75">
        <v>1084023817.21</v>
      </c>
      <c r="P1288" s="82">
        <f t="shared" si="42"/>
        <v>0.69592520281983261</v>
      </c>
    </row>
    <row r="1289" spans="1:16" ht="14.4" x14ac:dyDescent="0.2">
      <c r="A1289" s="60" t="s">
        <v>464</v>
      </c>
      <c r="B1289" s="60" t="s">
        <v>465</v>
      </c>
      <c r="C1289" s="83" t="str">
        <f t="shared" si="41"/>
        <v>21375803 TEATRO NACIONAL</v>
      </c>
      <c r="D1289" s="60" t="s">
        <v>18</v>
      </c>
      <c r="E1289" s="60" t="s">
        <v>21</v>
      </c>
      <c r="F1289" s="60" t="s">
        <v>22</v>
      </c>
      <c r="G1289" s="59">
        <v>1457747015</v>
      </c>
      <c r="H1289" s="59">
        <v>1346610011.5</v>
      </c>
      <c r="I1289" s="59">
        <v>1346610011.5</v>
      </c>
      <c r="J1289" s="59">
        <v>0</v>
      </c>
      <c r="K1289" s="59">
        <v>0</v>
      </c>
      <c r="L1289" s="59">
        <v>0</v>
      </c>
      <c r="M1289" s="59">
        <v>1120667617.3</v>
      </c>
      <c r="N1289" s="59">
        <v>1088225597.3199999</v>
      </c>
      <c r="O1289" s="59">
        <v>225942394.19999999</v>
      </c>
      <c r="P1289" s="84">
        <f t="shared" si="42"/>
        <v>0.83221393553407419</v>
      </c>
    </row>
    <row r="1290" spans="1:16" ht="14.4" x14ac:dyDescent="0.2">
      <c r="A1290" s="60" t="s">
        <v>464</v>
      </c>
      <c r="B1290" s="60" t="s">
        <v>465</v>
      </c>
      <c r="C1290" s="83" t="str">
        <f t="shared" si="41"/>
        <v>21375803 TEATRO NACIONAL</v>
      </c>
      <c r="D1290" s="60" t="s">
        <v>18</v>
      </c>
      <c r="E1290" s="60" t="s">
        <v>23</v>
      </c>
      <c r="F1290" s="60" t="s">
        <v>24</v>
      </c>
      <c r="G1290" s="59">
        <v>578929600</v>
      </c>
      <c r="H1290" s="59">
        <v>623037240.5</v>
      </c>
      <c r="I1290" s="59">
        <v>623037240.5</v>
      </c>
      <c r="J1290" s="59">
        <v>0</v>
      </c>
      <c r="K1290" s="59">
        <v>0</v>
      </c>
      <c r="L1290" s="59">
        <v>0</v>
      </c>
      <c r="M1290" s="59">
        <v>538327573.61000001</v>
      </c>
      <c r="N1290" s="59">
        <v>527243553.36000001</v>
      </c>
      <c r="O1290" s="59">
        <v>84709666.890000001</v>
      </c>
      <c r="P1290" s="84">
        <f t="shared" si="42"/>
        <v>0.86403755444535102</v>
      </c>
    </row>
    <row r="1291" spans="1:16" ht="14.4" x14ac:dyDescent="0.2">
      <c r="A1291" s="60" t="s">
        <v>464</v>
      </c>
      <c r="B1291" s="60" t="s">
        <v>465</v>
      </c>
      <c r="C1291" s="83" t="str">
        <f t="shared" si="41"/>
        <v>21375803 TEATRO NACIONAL</v>
      </c>
      <c r="D1291" s="60" t="s">
        <v>18</v>
      </c>
      <c r="E1291" s="60" t="s">
        <v>25</v>
      </c>
      <c r="F1291" s="60" t="s">
        <v>26</v>
      </c>
      <c r="G1291" s="59">
        <v>563929600</v>
      </c>
      <c r="H1291" s="59">
        <v>608037240.5</v>
      </c>
      <c r="I1291" s="59">
        <v>608037240.5</v>
      </c>
      <c r="J1291" s="59">
        <v>0</v>
      </c>
      <c r="K1291" s="59">
        <v>0</v>
      </c>
      <c r="L1291" s="59">
        <v>0</v>
      </c>
      <c r="M1291" s="59">
        <v>527576338.61000001</v>
      </c>
      <c r="N1291" s="59">
        <v>516630459.20999998</v>
      </c>
      <c r="O1291" s="59">
        <v>80460901.890000001</v>
      </c>
      <c r="P1291" s="84">
        <f t="shared" si="42"/>
        <v>0.86767109556671962</v>
      </c>
    </row>
    <row r="1292" spans="1:16" ht="14.4" x14ac:dyDescent="0.2">
      <c r="A1292" s="60" t="s">
        <v>464</v>
      </c>
      <c r="B1292" s="60" t="s">
        <v>465</v>
      </c>
      <c r="C1292" s="83" t="str">
        <f t="shared" si="41"/>
        <v>21375803 TEATRO NACIONAL</v>
      </c>
      <c r="D1292" s="60" t="s">
        <v>18</v>
      </c>
      <c r="E1292" s="60" t="s">
        <v>27</v>
      </c>
      <c r="F1292" s="60" t="s">
        <v>28</v>
      </c>
      <c r="G1292" s="59">
        <v>15000000</v>
      </c>
      <c r="H1292" s="59">
        <v>15000000</v>
      </c>
      <c r="I1292" s="59">
        <v>15000000</v>
      </c>
      <c r="J1292" s="59">
        <v>0</v>
      </c>
      <c r="K1292" s="59">
        <v>0</v>
      </c>
      <c r="L1292" s="59">
        <v>0</v>
      </c>
      <c r="M1292" s="59">
        <v>10751235</v>
      </c>
      <c r="N1292" s="59">
        <v>10613094.15</v>
      </c>
      <c r="O1292" s="59">
        <v>4248765</v>
      </c>
      <c r="P1292" s="84">
        <f t="shared" si="42"/>
        <v>0.71674899999999997</v>
      </c>
    </row>
    <row r="1293" spans="1:16" ht="14.4" x14ac:dyDescent="0.2">
      <c r="A1293" s="60" t="s">
        <v>464</v>
      </c>
      <c r="B1293" s="60" t="s">
        <v>465</v>
      </c>
      <c r="C1293" s="83" t="str">
        <f t="shared" si="41"/>
        <v>21375803 TEATRO NACIONAL</v>
      </c>
      <c r="D1293" s="60" t="s">
        <v>18</v>
      </c>
      <c r="E1293" s="60" t="s">
        <v>29</v>
      </c>
      <c r="F1293" s="60" t="s">
        <v>30</v>
      </c>
      <c r="G1293" s="59">
        <v>152100000</v>
      </c>
      <c r="H1293" s="59">
        <v>87699740</v>
      </c>
      <c r="I1293" s="59">
        <v>87699740</v>
      </c>
      <c r="J1293" s="59">
        <v>0</v>
      </c>
      <c r="K1293" s="59">
        <v>0</v>
      </c>
      <c r="L1293" s="59">
        <v>0</v>
      </c>
      <c r="M1293" s="59">
        <v>77432908.950000003</v>
      </c>
      <c r="N1293" s="59">
        <v>76135521.530000001</v>
      </c>
      <c r="O1293" s="59">
        <v>10266831.050000001</v>
      </c>
      <c r="P1293" s="84">
        <f t="shared" si="42"/>
        <v>0.88293202408581828</v>
      </c>
    </row>
    <row r="1294" spans="1:16" ht="14.4" x14ac:dyDescent="0.2">
      <c r="A1294" s="60" t="s">
        <v>464</v>
      </c>
      <c r="B1294" s="60" t="s">
        <v>465</v>
      </c>
      <c r="C1294" s="83" t="str">
        <f t="shared" si="41"/>
        <v>21375803 TEATRO NACIONAL</v>
      </c>
      <c r="D1294" s="60" t="s">
        <v>18</v>
      </c>
      <c r="E1294" s="60" t="s">
        <v>31</v>
      </c>
      <c r="F1294" s="60" t="s">
        <v>32</v>
      </c>
      <c r="G1294" s="59">
        <v>152100000</v>
      </c>
      <c r="H1294" s="59">
        <v>87699740</v>
      </c>
      <c r="I1294" s="59">
        <v>87699740</v>
      </c>
      <c r="J1294" s="59">
        <v>0</v>
      </c>
      <c r="K1294" s="59">
        <v>0</v>
      </c>
      <c r="L1294" s="59">
        <v>0</v>
      </c>
      <c r="M1294" s="59">
        <v>77432908.950000003</v>
      </c>
      <c r="N1294" s="59">
        <v>76135521.530000001</v>
      </c>
      <c r="O1294" s="59">
        <v>10266831.050000001</v>
      </c>
      <c r="P1294" s="84">
        <f t="shared" si="42"/>
        <v>0.88293202408581828</v>
      </c>
    </row>
    <row r="1295" spans="1:16" ht="14.4" x14ac:dyDescent="0.2">
      <c r="A1295" s="60" t="s">
        <v>464</v>
      </c>
      <c r="B1295" s="60" t="s">
        <v>465</v>
      </c>
      <c r="C1295" s="83" t="str">
        <f t="shared" si="41"/>
        <v>21375803 TEATRO NACIONAL</v>
      </c>
      <c r="D1295" s="60" t="s">
        <v>18</v>
      </c>
      <c r="E1295" s="60" t="s">
        <v>33</v>
      </c>
      <c r="F1295" s="60" t="s">
        <v>34</v>
      </c>
      <c r="G1295" s="59">
        <v>488791558</v>
      </c>
      <c r="H1295" s="59">
        <v>415102586</v>
      </c>
      <c r="I1295" s="59">
        <v>415102586</v>
      </c>
      <c r="J1295" s="59">
        <v>0</v>
      </c>
      <c r="K1295" s="59">
        <v>0</v>
      </c>
      <c r="L1295" s="59">
        <v>0</v>
      </c>
      <c r="M1295" s="59">
        <v>309657953.33999997</v>
      </c>
      <c r="N1295" s="59">
        <v>306320690.44999999</v>
      </c>
      <c r="O1295" s="59">
        <v>105444632.66</v>
      </c>
      <c r="P1295" s="84">
        <f t="shared" si="42"/>
        <v>0.74597934049006376</v>
      </c>
    </row>
    <row r="1296" spans="1:16" ht="14.4" x14ac:dyDescent="0.2">
      <c r="A1296" s="60" t="s">
        <v>464</v>
      </c>
      <c r="B1296" s="60" t="s">
        <v>465</v>
      </c>
      <c r="C1296" s="83" t="str">
        <f t="shared" si="41"/>
        <v>21375803 TEATRO NACIONAL</v>
      </c>
      <c r="D1296" s="60" t="s">
        <v>18</v>
      </c>
      <c r="E1296" s="60" t="s">
        <v>35</v>
      </c>
      <c r="F1296" s="60" t="s">
        <v>36</v>
      </c>
      <c r="G1296" s="59">
        <v>167300000</v>
      </c>
      <c r="H1296" s="59">
        <v>132845369</v>
      </c>
      <c r="I1296" s="59">
        <v>132845369</v>
      </c>
      <c r="J1296" s="59">
        <v>0</v>
      </c>
      <c r="K1296" s="59">
        <v>0</v>
      </c>
      <c r="L1296" s="59">
        <v>0</v>
      </c>
      <c r="M1296" s="59">
        <v>117165580.23</v>
      </c>
      <c r="N1296" s="59">
        <v>116153532.81999999</v>
      </c>
      <c r="O1296" s="59">
        <v>15679788.77</v>
      </c>
      <c r="P1296" s="84">
        <f t="shared" si="42"/>
        <v>0.88196962462425021</v>
      </c>
    </row>
    <row r="1297" spans="1:16" ht="14.4" x14ac:dyDescent="0.2">
      <c r="A1297" s="60" t="s">
        <v>464</v>
      </c>
      <c r="B1297" s="60" t="s">
        <v>465</v>
      </c>
      <c r="C1297" s="83" t="str">
        <f t="shared" si="41"/>
        <v>21375803 TEATRO NACIONAL</v>
      </c>
      <c r="D1297" s="60" t="s">
        <v>18</v>
      </c>
      <c r="E1297" s="60" t="s">
        <v>37</v>
      </c>
      <c r="F1297" s="60" t="s">
        <v>38</v>
      </c>
      <c r="G1297" s="59">
        <v>132599640</v>
      </c>
      <c r="H1297" s="59">
        <v>106950888</v>
      </c>
      <c r="I1297" s="59">
        <v>106950888</v>
      </c>
      <c r="J1297" s="59">
        <v>0</v>
      </c>
      <c r="K1297" s="59">
        <v>0</v>
      </c>
      <c r="L1297" s="59">
        <v>0</v>
      </c>
      <c r="M1297" s="59">
        <v>97633904.920000002</v>
      </c>
      <c r="N1297" s="59">
        <v>95472658.180000007</v>
      </c>
      <c r="O1297" s="59">
        <v>9316983.0800000001</v>
      </c>
      <c r="P1297" s="84">
        <f t="shared" si="42"/>
        <v>0.9128854069916652</v>
      </c>
    </row>
    <row r="1298" spans="1:16" ht="14.4" x14ac:dyDescent="0.2">
      <c r="A1298" s="60" t="s">
        <v>464</v>
      </c>
      <c r="B1298" s="60" t="s">
        <v>465</v>
      </c>
      <c r="C1298" s="83" t="str">
        <f t="shared" si="41"/>
        <v>21375803 TEATRO NACIONAL</v>
      </c>
      <c r="D1298" s="60" t="s">
        <v>18</v>
      </c>
      <c r="E1298" s="60" t="s">
        <v>39</v>
      </c>
      <c r="F1298" s="60" t="s">
        <v>40</v>
      </c>
      <c r="G1298" s="59">
        <v>91575835</v>
      </c>
      <c r="H1298" s="59">
        <v>84810364</v>
      </c>
      <c r="I1298" s="59">
        <v>84810364</v>
      </c>
      <c r="J1298" s="59">
        <v>0</v>
      </c>
      <c r="K1298" s="59">
        <v>0</v>
      </c>
      <c r="L1298" s="59">
        <v>0</v>
      </c>
      <c r="M1298" s="59">
        <v>7216151.6299999999</v>
      </c>
      <c r="N1298" s="59">
        <v>7216151.6200000001</v>
      </c>
      <c r="O1298" s="59">
        <v>77594212.370000005</v>
      </c>
      <c r="P1298" s="84">
        <f t="shared" si="42"/>
        <v>8.5085728791353843E-2</v>
      </c>
    </row>
    <row r="1299" spans="1:16" ht="14.4" x14ac:dyDescent="0.2">
      <c r="A1299" s="60" t="s">
        <v>464</v>
      </c>
      <c r="B1299" s="60" t="s">
        <v>465</v>
      </c>
      <c r="C1299" s="83" t="str">
        <f t="shared" si="41"/>
        <v>21375803 TEATRO NACIONAL</v>
      </c>
      <c r="D1299" s="60" t="s">
        <v>18</v>
      </c>
      <c r="E1299" s="60" t="s">
        <v>41</v>
      </c>
      <c r="F1299" s="60" t="s">
        <v>42</v>
      </c>
      <c r="G1299" s="59">
        <v>71716083</v>
      </c>
      <c r="H1299" s="59">
        <v>70416083</v>
      </c>
      <c r="I1299" s="59">
        <v>70416083</v>
      </c>
      <c r="J1299" s="59">
        <v>0</v>
      </c>
      <c r="K1299" s="59">
        <v>0</v>
      </c>
      <c r="L1299" s="59">
        <v>0</v>
      </c>
      <c r="M1299" s="59">
        <v>70416083</v>
      </c>
      <c r="N1299" s="59">
        <v>70416083</v>
      </c>
      <c r="O1299" s="59">
        <v>0</v>
      </c>
      <c r="P1299" s="84">
        <f t="shared" si="42"/>
        <v>1</v>
      </c>
    </row>
    <row r="1300" spans="1:16" ht="14.4" x14ac:dyDescent="0.2">
      <c r="A1300" s="60" t="s">
        <v>464</v>
      </c>
      <c r="B1300" s="60" t="s">
        <v>465</v>
      </c>
      <c r="C1300" s="83" t="str">
        <f t="shared" si="41"/>
        <v>21375803 TEATRO NACIONAL</v>
      </c>
      <c r="D1300" s="60" t="s">
        <v>18</v>
      </c>
      <c r="E1300" s="60" t="s">
        <v>43</v>
      </c>
      <c r="F1300" s="60" t="s">
        <v>44</v>
      </c>
      <c r="G1300" s="59">
        <v>25600000</v>
      </c>
      <c r="H1300" s="59">
        <v>20079882</v>
      </c>
      <c r="I1300" s="59">
        <v>20079882</v>
      </c>
      <c r="J1300" s="59">
        <v>0</v>
      </c>
      <c r="K1300" s="59">
        <v>0</v>
      </c>
      <c r="L1300" s="59">
        <v>0</v>
      </c>
      <c r="M1300" s="59">
        <v>17226233.559999999</v>
      </c>
      <c r="N1300" s="59">
        <v>17062264.829999998</v>
      </c>
      <c r="O1300" s="59">
        <v>2853648.44</v>
      </c>
      <c r="P1300" s="84">
        <f t="shared" si="42"/>
        <v>0.85788519872776137</v>
      </c>
    </row>
    <row r="1301" spans="1:16" ht="14.4" x14ac:dyDescent="0.2">
      <c r="A1301" s="60" t="s">
        <v>464</v>
      </c>
      <c r="B1301" s="60" t="s">
        <v>465</v>
      </c>
      <c r="C1301" s="83" t="str">
        <f t="shared" si="41"/>
        <v>21375803 TEATRO NACIONAL</v>
      </c>
      <c r="D1301" s="60" t="s">
        <v>18</v>
      </c>
      <c r="E1301" s="60" t="s">
        <v>45</v>
      </c>
      <c r="F1301" s="60" t="s">
        <v>46</v>
      </c>
      <c r="G1301" s="59">
        <v>110003920</v>
      </c>
      <c r="H1301" s="59">
        <v>101500347</v>
      </c>
      <c r="I1301" s="59">
        <v>101500347</v>
      </c>
      <c r="J1301" s="59">
        <v>0</v>
      </c>
      <c r="K1301" s="59">
        <v>0</v>
      </c>
      <c r="L1301" s="59">
        <v>0</v>
      </c>
      <c r="M1301" s="59">
        <v>88907997.5</v>
      </c>
      <c r="N1301" s="59">
        <v>80618594.079999998</v>
      </c>
      <c r="O1301" s="59">
        <v>12592349.5</v>
      </c>
      <c r="P1301" s="84">
        <f t="shared" si="42"/>
        <v>0.87593786748334956</v>
      </c>
    </row>
    <row r="1302" spans="1:16" ht="14.4" x14ac:dyDescent="0.2">
      <c r="A1302" s="60" t="s">
        <v>464</v>
      </c>
      <c r="B1302" s="60" t="s">
        <v>465</v>
      </c>
      <c r="C1302" s="83" t="str">
        <f t="shared" si="41"/>
        <v>21375803 TEATRO NACIONAL</v>
      </c>
      <c r="D1302" s="60" t="s">
        <v>18</v>
      </c>
      <c r="E1302" s="60" t="s">
        <v>466</v>
      </c>
      <c r="F1302" s="60" t="s">
        <v>48</v>
      </c>
      <c r="G1302" s="59">
        <v>104362693</v>
      </c>
      <c r="H1302" s="59">
        <v>96295201</v>
      </c>
      <c r="I1302" s="59">
        <v>96295201</v>
      </c>
      <c r="J1302" s="59">
        <v>0</v>
      </c>
      <c r="K1302" s="59">
        <v>0</v>
      </c>
      <c r="L1302" s="59">
        <v>0</v>
      </c>
      <c r="M1302" s="59">
        <v>84348731.230000004</v>
      </c>
      <c r="N1302" s="59">
        <v>76484418.810000002</v>
      </c>
      <c r="O1302" s="59">
        <v>11946469.77</v>
      </c>
      <c r="P1302" s="84">
        <f t="shared" si="42"/>
        <v>0.8759390951372541</v>
      </c>
    </row>
    <row r="1303" spans="1:16" ht="14.4" x14ac:dyDescent="0.2">
      <c r="A1303" s="60" t="s">
        <v>464</v>
      </c>
      <c r="B1303" s="60" t="s">
        <v>465</v>
      </c>
      <c r="C1303" s="83" t="str">
        <f t="shared" si="41"/>
        <v>21375803 TEATRO NACIONAL</v>
      </c>
      <c r="D1303" s="60" t="s">
        <v>18</v>
      </c>
      <c r="E1303" s="60" t="s">
        <v>467</v>
      </c>
      <c r="F1303" s="60" t="s">
        <v>50</v>
      </c>
      <c r="G1303" s="59">
        <v>5641227</v>
      </c>
      <c r="H1303" s="59">
        <v>5205146</v>
      </c>
      <c r="I1303" s="59">
        <v>5205146</v>
      </c>
      <c r="J1303" s="59">
        <v>0</v>
      </c>
      <c r="K1303" s="59">
        <v>0</v>
      </c>
      <c r="L1303" s="59">
        <v>0</v>
      </c>
      <c r="M1303" s="59">
        <v>4559266.2699999996</v>
      </c>
      <c r="N1303" s="59">
        <v>4134175.27</v>
      </c>
      <c r="O1303" s="59">
        <v>645879.73</v>
      </c>
      <c r="P1303" s="84">
        <f t="shared" si="42"/>
        <v>0.87591515588611724</v>
      </c>
    </row>
    <row r="1304" spans="1:16" ht="14.4" x14ac:dyDescent="0.2">
      <c r="A1304" s="60" t="s">
        <v>464</v>
      </c>
      <c r="B1304" s="60" t="s">
        <v>465</v>
      </c>
      <c r="C1304" s="83" t="str">
        <f t="shared" si="41"/>
        <v>21375803 TEATRO NACIONAL</v>
      </c>
      <c r="D1304" s="60" t="s">
        <v>18</v>
      </c>
      <c r="E1304" s="60" t="s">
        <v>51</v>
      </c>
      <c r="F1304" s="60" t="s">
        <v>52</v>
      </c>
      <c r="G1304" s="59">
        <v>127921937</v>
      </c>
      <c r="H1304" s="59">
        <v>119270098</v>
      </c>
      <c r="I1304" s="59">
        <v>119270098</v>
      </c>
      <c r="J1304" s="59">
        <v>0</v>
      </c>
      <c r="K1304" s="59">
        <v>0</v>
      </c>
      <c r="L1304" s="59">
        <v>0</v>
      </c>
      <c r="M1304" s="59">
        <v>106341183.90000001</v>
      </c>
      <c r="N1304" s="59">
        <v>97907237.900000006</v>
      </c>
      <c r="O1304" s="59">
        <v>12928914.1</v>
      </c>
      <c r="P1304" s="84">
        <f t="shared" si="42"/>
        <v>0.89159970255076004</v>
      </c>
    </row>
    <row r="1305" spans="1:16" ht="14.4" x14ac:dyDescent="0.2">
      <c r="A1305" s="60" t="s">
        <v>464</v>
      </c>
      <c r="B1305" s="60" t="s">
        <v>465</v>
      </c>
      <c r="C1305" s="83" t="str">
        <f t="shared" si="41"/>
        <v>21375803 TEATRO NACIONAL</v>
      </c>
      <c r="D1305" s="60" t="s">
        <v>18</v>
      </c>
      <c r="E1305" s="60" t="s">
        <v>468</v>
      </c>
      <c r="F1305" s="60" t="s">
        <v>54</v>
      </c>
      <c r="G1305" s="59">
        <v>61150897</v>
      </c>
      <c r="H1305" s="59">
        <v>56423784</v>
      </c>
      <c r="I1305" s="59">
        <v>56423784</v>
      </c>
      <c r="J1305" s="59">
        <v>0</v>
      </c>
      <c r="K1305" s="59">
        <v>0</v>
      </c>
      <c r="L1305" s="59">
        <v>0</v>
      </c>
      <c r="M1305" s="59">
        <v>49311599.18</v>
      </c>
      <c r="N1305" s="59">
        <v>44703537.18</v>
      </c>
      <c r="O1305" s="59">
        <v>7112184.8200000003</v>
      </c>
      <c r="P1305" s="84">
        <f t="shared" si="42"/>
        <v>0.8739505875749134</v>
      </c>
    </row>
    <row r="1306" spans="1:16" ht="14.4" x14ac:dyDescent="0.2">
      <c r="A1306" s="60" t="s">
        <v>464</v>
      </c>
      <c r="B1306" s="60" t="s">
        <v>465</v>
      </c>
      <c r="C1306" s="83" t="str">
        <f t="shared" si="41"/>
        <v>21375803 TEATRO NACIONAL</v>
      </c>
      <c r="D1306" s="60" t="s">
        <v>18</v>
      </c>
      <c r="E1306" s="60" t="s">
        <v>469</v>
      </c>
      <c r="F1306" s="60" t="s">
        <v>56</v>
      </c>
      <c r="G1306" s="59">
        <v>33847360</v>
      </c>
      <c r="H1306" s="59">
        <v>31230876</v>
      </c>
      <c r="I1306" s="59">
        <v>31230876</v>
      </c>
      <c r="J1306" s="59">
        <v>0</v>
      </c>
      <c r="K1306" s="59">
        <v>0</v>
      </c>
      <c r="L1306" s="59">
        <v>0</v>
      </c>
      <c r="M1306" s="59">
        <v>27021084.52</v>
      </c>
      <c r="N1306" s="59">
        <v>24470494.52</v>
      </c>
      <c r="O1306" s="59">
        <v>4209791.4800000004</v>
      </c>
      <c r="P1306" s="84">
        <f t="shared" si="42"/>
        <v>0.8652041819127968</v>
      </c>
    </row>
    <row r="1307" spans="1:16" ht="14.4" x14ac:dyDescent="0.2">
      <c r="A1307" s="60" t="s">
        <v>464</v>
      </c>
      <c r="B1307" s="60" t="s">
        <v>465</v>
      </c>
      <c r="C1307" s="83" t="str">
        <f t="shared" si="41"/>
        <v>21375803 TEATRO NACIONAL</v>
      </c>
      <c r="D1307" s="60" t="s">
        <v>18</v>
      </c>
      <c r="E1307" s="60" t="s">
        <v>470</v>
      </c>
      <c r="F1307" s="60" t="s">
        <v>58</v>
      </c>
      <c r="G1307" s="59">
        <v>16923680</v>
      </c>
      <c r="H1307" s="59">
        <v>15615438</v>
      </c>
      <c r="I1307" s="59">
        <v>15615438</v>
      </c>
      <c r="J1307" s="59">
        <v>0</v>
      </c>
      <c r="K1307" s="59">
        <v>0</v>
      </c>
      <c r="L1307" s="59">
        <v>0</v>
      </c>
      <c r="M1307" s="59">
        <v>14008500.199999999</v>
      </c>
      <c r="N1307" s="59">
        <v>12733206.199999999</v>
      </c>
      <c r="O1307" s="59">
        <v>1606937.8</v>
      </c>
      <c r="P1307" s="84">
        <f t="shared" si="42"/>
        <v>0.89709300501209122</v>
      </c>
    </row>
    <row r="1308" spans="1:16" ht="14.4" x14ac:dyDescent="0.2">
      <c r="A1308" s="60" t="s">
        <v>464</v>
      </c>
      <c r="B1308" s="60" t="s">
        <v>465</v>
      </c>
      <c r="C1308" s="83" t="str">
        <f t="shared" si="41"/>
        <v>21375803 TEATRO NACIONAL</v>
      </c>
      <c r="D1308" s="60" t="s">
        <v>18</v>
      </c>
      <c r="E1308" s="60" t="s">
        <v>471</v>
      </c>
      <c r="F1308" s="60" t="s">
        <v>60</v>
      </c>
      <c r="G1308" s="59">
        <v>16000000</v>
      </c>
      <c r="H1308" s="59">
        <v>16000000</v>
      </c>
      <c r="I1308" s="59">
        <v>16000000</v>
      </c>
      <c r="J1308" s="59">
        <v>0</v>
      </c>
      <c r="K1308" s="59">
        <v>0</v>
      </c>
      <c r="L1308" s="59">
        <v>0</v>
      </c>
      <c r="M1308" s="59">
        <v>16000000</v>
      </c>
      <c r="N1308" s="59">
        <v>16000000</v>
      </c>
      <c r="O1308" s="59">
        <v>0</v>
      </c>
      <c r="P1308" s="84">
        <f t="shared" si="42"/>
        <v>1</v>
      </c>
    </row>
    <row r="1309" spans="1:16" ht="14.4" x14ac:dyDescent="0.2">
      <c r="A1309" s="60" t="s">
        <v>464</v>
      </c>
      <c r="B1309" s="60" t="s">
        <v>465</v>
      </c>
      <c r="C1309" s="83" t="str">
        <f t="shared" si="41"/>
        <v>21375803 TEATRO NACIONAL</v>
      </c>
      <c r="D1309" s="60" t="s">
        <v>18</v>
      </c>
      <c r="E1309" s="60" t="s">
        <v>61</v>
      </c>
      <c r="F1309" s="60" t="s">
        <v>62</v>
      </c>
      <c r="G1309" s="59">
        <v>1517639024</v>
      </c>
      <c r="H1309" s="59">
        <v>1510239024</v>
      </c>
      <c r="I1309" s="59">
        <v>1510239024</v>
      </c>
      <c r="J1309" s="59">
        <v>0</v>
      </c>
      <c r="K1309" s="59">
        <v>0</v>
      </c>
      <c r="L1309" s="59">
        <v>0</v>
      </c>
      <c r="M1309" s="59">
        <v>1062873812.38</v>
      </c>
      <c r="N1309" s="59">
        <v>1022903013.28</v>
      </c>
      <c r="O1309" s="59">
        <v>447365211.62</v>
      </c>
      <c r="P1309" s="84">
        <f t="shared" si="42"/>
        <v>0.70377853802564694</v>
      </c>
    </row>
    <row r="1310" spans="1:16" ht="14.4" x14ac:dyDescent="0.2">
      <c r="A1310" s="60" t="s">
        <v>464</v>
      </c>
      <c r="B1310" s="60" t="s">
        <v>465</v>
      </c>
      <c r="C1310" s="83" t="str">
        <f t="shared" si="41"/>
        <v>21375803 TEATRO NACIONAL</v>
      </c>
      <c r="D1310" s="60" t="s">
        <v>18</v>
      </c>
      <c r="E1310" s="60" t="s">
        <v>63</v>
      </c>
      <c r="F1310" s="60" t="s">
        <v>64</v>
      </c>
      <c r="G1310" s="59">
        <v>55350000</v>
      </c>
      <c r="H1310" s="59">
        <v>55470000</v>
      </c>
      <c r="I1310" s="59">
        <v>55470000</v>
      </c>
      <c r="J1310" s="59">
        <v>0</v>
      </c>
      <c r="K1310" s="59">
        <v>0</v>
      </c>
      <c r="L1310" s="59">
        <v>0</v>
      </c>
      <c r="M1310" s="59">
        <v>50519774.25</v>
      </c>
      <c r="N1310" s="59">
        <v>45717740.020000003</v>
      </c>
      <c r="O1310" s="59">
        <v>4950225.75</v>
      </c>
      <c r="P1310" s="84">
        <f t="shared" si="42"/>
        <v>0.91075850459707952</v>
      </c>
    </row>
    <row r="1311" spans="1:16" ht="14.4" x14ac:dyDescent="0.2">
      <c r="A1311" s="60" t="s">
        <v>464</v>
      </c>
      <c r="B1311" s="60" t="s">
        <v>465</v>
      </c>
      <c r="C1311" s="83" t="str">
        <f t="shared" si="41"/>
        <v>21375803 TEATRO NACIONAL</v>
      </c>
      <c r="D1311" s="60" t="s">
        <v>18</v>
      </c>
      <c r="E1311" s="60" t="s">
        <v>283</v>
      </c>
      <c r="F1311" s="60" t="s">
        <v>284</v>
      </c>
      <c r="G1311" s="59">
        <v>54000000</v>
      </c>
      <c r="H1311" s="59">
        <v>54000000</v>
      </c>
      <c r="I1311" s="59">
        <v>54000000</v>
      </c>
      <c r="J1311" s="59">
        <v>0</v>
      </c>
      <c r="K1311" s="59">
        <v>0</v>
      </c>
      <c r="L1311" s="59">
        <v>0</v>
      </c>
      <c r="M1311" s="59">
        <v>49222800</v>
      </c>
      <c r="N1311" s="59">
        <v>44431200</v>
      </c>
      <c r="O1311" s="59">
        <v>4777200</v>
      </c>
      <c r="P1311" s="84">
        <f t="shared" si="42"/>
        <v>0.91153333333333331</v>
      </c>
    </row>
    <row r="1312" spans="1:16" ht="14.4" x14ac:dyDescent="0.2">
      <c r="A1312" s="60" t="s">
        <v>464</v>
      </c>
      <c r="B1312" s="60" t="s">
        <v>465</v>
      </c>
      <c r="C1312" s="83" t="str">
        <f t="shared" si="41"/>
        <v>21375803 TEATRO NACIONAL</v>
      </c>
      <c r="D1312" s="60" t="s">
        <v>18</v>
      </c>
      <c r="E1312" s="60" t="s">
        <v>314</v>
      </c>
      <c r="F1312" s="60" t="s">
        <v>315</v>
      </c>
      <c r="G1312" s="59">
        <v>1350000</v>
      </c>
      <c r="H1312" s="59">
        <v>1470000</v>
      </c>
      <c r="I1312" s="59">
        <v>1470000</v>
      </c>
      <c r="J1312" s="59">
        <v>0</v>
      </c>
      <c r="K1312" s="59">
        <v>0</v>
      </c>
      <c r="L1312" s="59">
        <v>0</v>
      </c>
      <c r="M1312" s="59">
        <v>1296974.25</v>
      </c>
      <c r="N1312" s="59">
        <v>1286540.02</v>
      </c>
      <c r="O1312" s="59">
        <v>173025.75</v>
      </c>
      <c r="P1312" s="84">
        <f t="shared" si="42"/>
        <v>0.88229540816326535</v>
      </c>
    </row>
    <row r="1313" spans="1:16" ht="14.4" x14ac:dyDescent="0.2">
      <c r="A1313" s="60" t="s">
        <v>464</v>
      </c>
      <c r="B1313" s="60" t="s">
        <v>465</v>
      </c>
      <c r="C1313" s="83" t="str">
        <f t="shared" si="41"/>
        <v>21375803 TEATRO NACIONAL</v>
      </c>
      <c r="D1313" s="60" t="s">
        <v>18</v>
      </c>
      <c r="E1313" s="60" t="s">
        <v>71</v>
      </c>
      <c r="F1313" s="60" t="s">
        <v>72</v>
      </c>
      <c r="G1313" s="59">
        <v>90500000</v>
      </c>
      <c r="H1313" s="59">
        <v>74000000</v>
      </c>
      <c r="I1313" s="59">
        <v>74000000</v>
      </c>
      <c r="J1313" s="59">
        <v>0</v>
      </c>
      <c r="K1313" s="59">
        <v>0</v>
      </c>
      <c r="L1313" s="59">
        <v>0</v>
      </c>
      <c r="M1313" s="59">
        <v>51074734.5</v>
      </c>
      <c r="N1313" s="59">
        <v>50246712.049999997</v>
      </c>
      <c r="O1313" s="59">
        <v>22925265.5</v>
      </c>
      <c r="P1313" s="84">
        <f t="shared" si="42"/>
        <v>0.69019911486486485</v>
      </c>
    </row>
    <row r="1314" spans="1:16" ht="14.4" x14ac:dyDescent="0.2">
      <c r="A1314" s="60" t="s">
        <v>464</v>
      </c>
      <c r="B1314" s="60" t="s">
        <v>465</v>
      </c>
      <c r="C1314" s="83" t="str">
        <f t="shared" si="41"/>
        <v>21375803 TEATRO NACIONAL</v>
      </c>
      <c r="D1314" s="60" t="s">
        <v>18</v>
      </c>
      <c r="E1314" s="60" t="s">
        <v>73</v>
      </c>
      <c r="F1314" s="60" t="s">
        <v>74</v>
      </c>
      <c r="G1314" s="59">
        <v>4000000</v>
      </c>
      <c r="H1314" s="59">
        <v>3500000</v>
      </c>
      <c r="I1314" s="59">
        <v>3500000</v>
      </c>
      <c r="J1314" s="59">
        <v>0</v>
      </c>
      <c r="K1314" s="59">
        <v>0</v>
      </c>
      <c r="L1314" s="59">
        <v>0</v>
      </c>
      <c r="M1314" s="59">
        <v>2686664</v>
      </c>
      <c r="N1314" s="59">
        <v>2686664</v>
      </c>
      <c r="O1314" s="59">
        <v>813336</v>
      </c>
      <c r="P1314" s="84">
        <f t="shared" si="42"/>
        <v>0.7676182857142857</v>
      </c>
    </row>
    <row r="1315" spans="1:16" ht="14.4" x14ac:dyDescent="0.2">
      <c r="A1315" s="60" t="s">
        <v>464</v>
      </c>
      <c r="B1315" s="60" t="s">
        <v>465</v>
      </c>
      <c r="C1315" s="83" t="str">
        <f t="shared" si="41"/>
        <v>21375803 TEATRO NACIONAL</v>
      </c>
      <c r="D1315" s="60" t="s">
        <v>18</v>
      </c>
      <c r="E1315" s="60" t="s">
        <v>75</v>
      </c>
      <c r="F1315" s="60" t="s">
        <v>76</v>
      </c>
      <c r="G1315" s="59">
        <v>38000000</v>
      </c>
      <c r="H1315" s="59">
        <v>35000000</v>
      </c>
      <c r="I1315" s="59">
        <v>35000000</v>
      </c>
      <c r="J1315" s="59">
        <v>0</v>
      </c>
      <c r="K1315" s="59">
        <v>0</v>
      </c>
      <c r="L1315" s="59">
        <v>0</v>
      </c>
      <c r="M1315" s="59">
        <v>27871405</v>
      </c>
      <c r="N1315" s="59">
        <v>27871405</v>
      </c>
      <c r="O1315" s="59">
        <v>7128595</v>
      </c>
      <c r="P1315" s="84">
        <f t="shared" si="42"/>
        <v>0.7963258571428572</v>
      </c>
    </row>
    <row r="1316" spans="1:16" ht="14.4" x14ac:dyDescent="0.2">
      <c r="A1316" s="60" t="s">
        <v>464</v>
      </c>
      <c r="B1316" s="60" t="s">
        <v>465</v>
      </c>
      <c r="C1316" s="83" t="str">
        <f t="shared" si="41"/>
        <v>21375803 TEATRO NACIONAL</v>
      </c>
      <c r="D1316" s="60" t="s">
        <v>18</v>
      </c>
      <c r="E1316" s="60" t="s">
        <v>79</v>
      </c>
      <c r="F1316" s="60" t="s">
        <v>80</v>
      </c>
      <c r="G1316" s="59">
        <v>38000000</v>
      </c>
      <c r="H1316" s="59">
        <v>28000000</v>
      </c>
      <c r="I1316" s="59">
        <v>28000000</v>
      </c>
      <c r="J1316" s="59">
        <v>0</v>
      </c>
      <c r="K1316" s="59">
        <v>0</v>
      </c>
      <c r="L1316" s="59">
        <v>0</v>
      </c>
      <c r="M1316" s="59">
        <v>15573275.300000001</v>
      </c>
      <c r="N1316" s="59">
        <v>14745252.85</v>
      </c>
      <c r="O1316" s="59">
        <v>12426724.699999999</v>
      </c>
      <c r="P1316" s="84">
        <f t="shared" si="42"/>
        <v>0.55618840357142862</v>
      </c>
    </row>
    <row r="1317" spans="1:16" ht="14.4" x14ac:dyDescent="0.2">
      <c r="A1317" s="60" t="s">
        <v>464</v>
      </c>
      <c r="B1317" s="60" t="s">
        <v>465</v>
      </c>
      <c r="C1317" s="83" t="str">
        <f t="shared" si="41"/>
        <v>21375803 TEATRO NACIONAL</v>
      </c>
      <c r="D1317" s="60" t="s">
        <v>18</v>
      </c>
      <c r="E1317" s="60" t="s">
        <v>81</v>
      </c>
      <c r="F1317" s="60" t="s">
        <v>82</v>
      </c>
      <c r="G1317" s="59">
        <v>10500000</v>
      </c>
      <c r="H1317" s="59">
        <v>7500000</v>
      </c>
      <c r="I1317" s="59">
        <v>7500000</v>
      </c>
      <c r="J1317" s="59">
        <v>0</v>
      </c>
      <c r="K1317" s="59">
        <v>0</v>
      </c>
      <c r="L1317" s="59">
        <v>0</v>
      </c>
      <c r="M1317" s="59">
        <v>4943390.2</v>
      </c>
      <c r="N1317" s="59">
        <v>4943390.2</v>
      </c>
      <c r="O1317" s="59">
        <v>2556609.7999999998</v>
      </c>
      <c r="P1317" s="84">
        <f t="shared" si="42"/>
        <v>0.65911869333333339</v>
      </c>
    </row>
    <row r="1318" spans="1:16" ht="14.4" x14ac:dyDescent="0.2">
      <c r="A1318" s="60" t="s">
        <v>464</v>
      </c>
      <c r="B1318" s="60" t="s">
        <v>465</v>
      </c>
      <c r="C1318" s="83" t="str">
        <f t="shared" si="41"/>
        <v>21375803 TEATRO NACIONAL</v>
      </c>
      <c r="D1318" s="60" t="s">
        <v>18</v>
      </c>
      <c r="E1318" s="60" t="s">
        <v>83</v>
      </c>
      <c r="F1318" s="60" t="s">
        <v>84</v>
      </c>
      <c r="G1318" s="59">
        <v>157606977</v>
      </c>
      <c r="H1318" s="59">
        <v>175606977</v>
      </c>
      <c r="I1318" s="59">
        <v>175606977</v>
      </c>
      <c r="J1318" s="59">
        <v>0</v>
      </c>
      <c r="K1318" s="59">
        <v>0</v>
      </c>
      <c r="L1318" s="59">
        <v>0</v>
      </c>
      <c r="M1318" s="59">
        <v>78261012.519999996</v>
      </c>
      <c r="N1318" s="59">
        <v>77805481.099999994</v>
      </c>
      <c r="O1318" s="59">
        <v>97345964.480000004</v>
      </c>
      <c r="P1318" s="84">
        <f t="shared" si="42"/>
        <v>0.44566004071694709</v>
      </c>
    </row>
    <row r="1319" spans="1:16" ht="14.4" x14ac:dyDescent="0.2">
      <c r="A1319" s="60" t="s">
        <v>464</v>
      </c>
      <c r="B1319" s="60" t="s">
        <v>465</v>
      </c>
      <c r="C1319" s="83" t="str">
        <f t="shared" si="41"/>
        <v>21375803 TEATRO NACIONAL</v>
      </c>
      <c r="D1319" s="60" t="s">
        <v>18</v>
      </c>
      <c r="E1319" s="60" t="s">
        <v>85</v>
      </c>
      <c r="F1319" s="60" t="s">
        <v>86</v>
      </c>
      <c r="G1319" s="59">
        <v>100000</v>
      </c>
      <c r="H1319" s="59">
        <v>100000</v>
      </c>
      <c r="I1319" s="59">
        <v>100000</v>
      </c>
      <c r="J1319" s="59">
        <v>0</v>
      </c>
      <c r="K1319" s="59">
        <v>0</v>
      </c>
      <c r="L1319" s="59">
        <v>0</v>
      </c>
      <c r="M1319" s="59">
        <v>78455.899999999994</v>
      </c>
      <c r="N1319" s="59">
        <v>77644.5</v>
      </c>
      <c r="O1319" s="59">
        <v>21544.1</v>
      </c>
      <c r="P1319" s="84">
        <f t="shared" si="42"/>
        <v>0.7845589999999999</v>
      </c>
    </row>
    <row r="1320" spans="1:16" ht="14.4" x14ac:dyDescent="0.2">
      <c r="A1320" s="60" t="s">
        <v>464</v>
      </c>
      <c r="B1320" s="60" t="s">
        <v>465</v>
      </c>
      <c r="C1320" s="83" t="str">
        <f t="shared" si="41"/>
        <v>21375803 TEATRO NACIONAL</v>
      </c>
      <c r="D1320" s="60" t="s">
        <v>18</v>
      </c>
      <c r="E1320" s="60" t="s">
        <v>316</v>
      </c>
      <c r="F1320" s="60" t="s">
        <v>317</v>
      </c>
      <c r="G1320" s="59">
        <v>15000000</v>
      </c>
      <c r="H1320" s="59">
        <v>15000000</v>
      </c>
      <c r="I1320" s="59">
        <v>15000000</v>
      </c>
      <c r="J1320" s="59">
        <v>0</v>
      </c>
      <c r="K1320" s="59">
        <v>0</v>
      </c>
      <c r="L1320" s="59">
        <v>0</v>
      </c>
      <c r="M1320" s="59">
        <v>9152464</v>
      </c>
      <c r="N1320" s="59">
        <v>9054601.4800000004</v>
      </c>
      <c r="O1320" s="59">
        <v>5847536</v>
      </c>
      <c r="P1320" s="84">
        <f t="shared" si="42"/>
        <v>0.61016426666666668</v>
      </c>
    </row>
    <row r="1321" spans="1:16" ht="14.4" x14ac:dyDescent="0.2">
      <c r="A1321" s="60" t="s">
        <v>464</v>
      </c>
      <c r="B1321" s="60" t="s">
        <v>465</v>
      </c>
      <c r="C1321" s="83" t="str">
        <f t="shared" si="41"/>
        <v>21375803 TEATRO NACIONAL</v>
      </c>
      <c r="D1321" s="60" t="s">
        <v>18</v>
      </c>
      <c r="E1321" s="60" t="s">
        <v>87</v>
      </c>
      <c r="F1321" s="60" t="s">
        <v>88</v>
      </c>
      <c r="G1321" s="59">
        <v>4000000</v>
      </c>
      <c r="H1321" s="59">
        <v>12000000</v>
      </c>
      <c r="I1321" s="59">
        <v>12000000</v>
      </c>
      <c r="J1321" s="59">
        <v>0</v>
      </c>
      <c r="K1321" s="59">
        <v>0</v>
      </c>
      <c r="L1321" s="59">
        <v>0</v>
      </c>
      <c r="M1321" s="59">
        <v>1580246.24</v>
      </c>
      <c r="N1321" s="59">
        <v>1555459.98</v>
      </c>
      <c r="O1321" s="59">
        <v>10419753.76</v>
      </c>
      <c r="P1321" s="84">
        <f t="shared" si="42"/>
        <v>0.13168718666666668</v>
      </c>
    </row>
    <row r="1322" spans="1:16" ht="14.4" x14ac:dyDescent="0.2">
      <c r="A1322" s="60" t="s">
        <v>464</v>
      </c>
      <c r="B1322" s="60" t="s">
        <v>465</v>
      </c>
      <c r="C1322" s="83" t="str">
        <f t="shared" si="41"/>
        <v>21375803 TEATRO NACIONAL</v>
      </c>
      <c r="D1322" s="60" t="s">
        <v>18</v>
      </c>
      <c r="E1322" s="60" t="s">
        <v>89</v>
      </c>
      <c r="F1322" s="60" t="s">
        <v>90</v>
      </c>
      <c r="G1322" s="59">
        <v>96000000</v>
      </c>
      <c r="H1322" s="59">
        <v>96000000</v>
      </c>
      <c r="I1322" s="59">
        <v>96000000</v>
      </c>
      <c r="J1322" s="59">
        <v>0</v>
      </c>
      <c r="K1322" s="59">
        <v>0</v>
      </c>
      <c r="L1322" s="59">
        <v>0</v>
      </c>
      <c r="M1322" s="59">
        <v>29112002.579999998</v>
      </c>
      <c r="N1322" s="59">
        <v>29112002.579999998</v>
      </c>
      <c r="O1322" s="59">
        <v>66887997.420000002</v>
      </c>
      <c r="P1322" s="84">
        <f t="shared" si="42"/>
        <v>0.30325002687499997</v>
      </c>
    </row>
    <row r="1323" spans="1:16" ht="14.4" x14ac:dyDescent="0.2">
      <c r="A1323" s="60" t="s">
        <v>464</v>
      </c>
      <c r="B1323" s="60" t="s">
        <v>465</v>
      </c>
      <c r="C1323" s="83" t="str">
        <f t="shared" si="41"/>
        <v>21375803 TEATRO NACIONAL</v>
      </c>
      <c r="D1323" s="60" t="s">
        <v>18</v>
      </c>
      <c r="E1323" s="60" t="s">
        <v>91</v>
      </c>
      <c r="F1323" s="60" t="s">
        <v>92</v>
      </c>
      <c r="G1323" s="59">
        <v>42506977</v>
      </c>
      <c r="H1323" s="59">
        <v>52506977</v>
      </c>
      <c r="I1323" s="59">
        <v>52506977</v>
      </c>
      <c r="J1323" s="59">
        <v>0</v>
      </c>
      <c r="K1323" s="59">
        <v>0</v>
      </c>
      <c r="L1323" s="59">
        <v>0</v>
      </c>
      <c r="M1323" s="59">
        <v>38337843.799999997</v>
      </c>
      <c r="N1323" s="59">
        <v>38005772.560000002</v>
      </c>
      <c r="O1323" s="59">
        <v>14169133.199999999</v>
      </c>
      <c r="P1323" s="84">
        <f t="shared" si="42"/>
        <v>0.73014761066895928</v>
      </c>
    </row>
    <row r="1324" spans="1:16" ht="14.4" x14ac:dyDescent="0.2">
      <c r="A1324" s="60" t="s">
        <v>464</v>
      </c>
      <c r="B1324" s="60" t="s">
        <v>465</v>
      </c>
      <c r="C1324" s="83" t="str">
        <f t="shared" si="41"/>
        <v>21375803 TEATRO NACIONAL</v>
      </c>
      <c r="D1324" s="60" t="s">
        <v>18</v>
      </c>
      <c r="E1324" s="60" t="s">
        <v>93</v>
      </c>
      <c r="F1324" s="60" t="s">
        <v>94</v>
      </c>
      <c r="G1324" s="59">
        <v>958386039</v>
      </c>
      <c r="H1324" s="59">
        <v>949266039</v>
      </c>
      <c r="I1324" s="59">
        <v>949266039</v>
      </c>
      <c r="J1324" s="59">
        <v>0</v>
      </c>
      <c r="K1324" s="59">
        <v>0</v>
      </c>
      <c r="L1324" s="59">
        <v>0</v>
      </c>
      <c r="M1324" s="59">
        <v>693196783.74000001</v>
      </c>
      <c r="N1324" s="59">
        <v>692473506</v>
      </c>
      <c r="O1324" s="59">
        <v>256069255.25999999</v>
      </c>
      <c r="P1324" s="84">
        <f t="shared" si="42"/>
        <v>0.73024500536250614</v>
      </c>
    </row>
    <row r="1325" spans="1:16" ht="14.4" x14ac:dyDescent="0.2">
      <c r="A1325" s="60" t="s">
        <v>464</v>
      </c>
      <c r="B1325" s="60" t="s">
        <v>465</v>
      </c>
      <c r="C1325" s="83" t="str">
        <f t="shared" si="41"/>
        <v>21375803 TEATRO NACIONAL</v>
      </c>
      <c r="D1325" s="60" t="s">
        <v>18</v>
      </c>
      <c r="E1325" s="60" t="s">
        <v>285</v>
      </c>
      <c r="F1325" s="60" t="s">
        <v>286</v>
      </c>
      <c r="G1325" s="59">
        <v>25000000</v>
      </c>
      <c r="H1325" s="59">
        <v>25000000</v>
      </c>
      <c r="I1325" s="59">
        <v>25000000</v>
      </c>
      <c r="J1325" s="59">
        <v>0</v>
      </c>
      <c r="K1325" s="59">
        <v>0</v>
      </c>
      <c r="L1325" s="59">
        <v>0</v>
      </c>
      <c r="M1325" s="59">
        <v>11792962.5</v>
      </c>
      <c r="N1325" s="59">
        <v>11792962.5</v>
      </c>
      <c r="O1325" s="59">
        <v>13207037.5</v>
      </c>
      <c r="P1325" s="84">
        <f t="shared" si="42"/>
        <v>0.47171849999999999</v>
      </c>
    </row>
    <row r="1326" spans="1:16" ht="14.4" x14ac:dyDescent="0.2">
      <c r="A1326" s="60" t="s">
        <v>464</v>
      </c>
      <c r="B1326" s="60" t="s">
        <v>465</v>
      </c>
      <c r="C1326" s="83" t="str">
        <f t="shared" si="41"/>
        <v>21375803 TEATRO NACIONAL</v>
      </c>
      <c r="D1326" s="60" t="s">
        <v>18</v>
      </c>
      <c r="E1326" s="60" t="s">
        <v>287</v>
      </c>
      <c r="F1326" s="60" t="s">
        <v>288</v>
      </c>
      <c r="G1326" s="59">
        <v>37000000</v>
      </c>
      <c r="H1326" s="59">
        <v>37000000</v>
      </c>
      <c r="I1326" s="59">
        <v>37000000</v>
      </c>
      <c r="J1326" s="59">
        <v>0</v>
      </c>
      <c r="K1326" s="59">
        <v>0</v>
      </c>
      <c r="L1326" s="59">
        <v>0</v>
      </c>
      <c r="M1326" s="59">
        <v>4886775</v>
      </c>
      <c r="N1326" s="59">
        <v>4886775</v>
      </c>
      <c r="O1326" s="59">
        <v>32113225</v>
      </c>
      <c r="P1326" s="84">
        <f t="shared" si="42"/>
        <v>0.132075</v>
      </c>
    </row>
    <row r="1327" spans="1:16" ht="14.4" x14ac:dyDescent="0.2">
      <c r="A1327" s="60" t="s">
        <v>464</v>
      </c>
      <c r="B1327" s="60" t="s">
        <v>465</v>
      </c>
      <c r="C1327" s="83" t="str">
        <f t="shared" si="41"/>
        <v>21375803 TEATRO NACIONAL</v>
      </c>
      <c r="D1327" s="60" t="s">
        <v>18</v>
      </c>
      <c r="E1327" s="60" t="s">
        <v>95</v>
      </c>
      <c r="F1327" s="60" t="s">
        <v>96</v>
      </c>
      <c r="G1327" s="59">
        <v>3000000</v>
      </c>
      <c r="H1327" s="59">
        <v>3000000</v>
      </c>
      <c r="I1327" s="59">
        <v>3000000</v>
      </c>
      <c r="J1327" s="59">
        <v>0</v>
      </c>
      <c r="K1327" s="59">
        <v>0</v>
      </c>
      <c r="L1327" s="59">
        <v>0</v>
      </c>
      <c r="M1327" s="59">
        <v>0</v>
      </c>
      <c r="N1327" s="59">
        <v>0</v>
      </c>
      <c r="O1327" s="59">
        <v>3000000</v>
      </c>
      <c r="P1327" s="84">
        <f t="shared" si="42"/>
        <v>0</v>
      </c>
    </row>
    <row r="1328" spans="1:16" ht="14.4" x14ac:dyDescent="0.2">
      <c r="A1328" s="60" t="s">
        <v>464</v>
      </c>
      <c r="B1328" s="60" t="s">
        <v>465</v>
      </c>
      <c r="C1328" s="83" t="str">
        <f t="shared" si="41"/>
        <v>21375803 TEATRO NACIONAL</v>
      </c>
      <c r="D1328" s="60" t="s">
        <v>18</v>
      </c>
      <c r="E1328" s="60" t="s">
        <v>97</v>
      </c>
      <c r="F1328" s="60" t="s">
        <v>98</v>
      </c>
      <c r="G1328" s="59">
        <v>19000000</v>
      </c>
      <c r="H1328" s="59">
        <v>11000000</v>
      </c>
      <c r="I1328" s="59">
        <v>11000000</v>
      </c>
      <c r="J1328" s="59">
        <v>0</v>
      </c>
      <c r="K1328" s="59">
        <v>0</v>
      </c>
      <c r="L1328" s="59">
        <v>0</v>
      </c>
      <c r="M1328" s="59">
        <v>5237074.55</v>
      </c>
      <c r="N1328" s="59">
        <v>5237074.55</v>
      </c>
      <c r="O1328" s="59">
        <v>5762925.4500000002</v>
      </c>
      <c r="P1328" s="84">
        <f t="shared" si="42"/>
        <v>0.47609768636363636</v>
      </c>
    </row>
    <row r="1329" spans="1:16" ht="14.4" x14ac:dyDescent="0.2">
      <c r="A1329" s="60" t="s">
        <v>464</v>
      </c>
      <c r="B1329" s="60" t="s">
        <v>465</v>
      </c>
      <c r="C1329" s="83" t="str">
        <f t="shared" si="41"/>
        <v>21375803 TEATRO NACIONAL</v>
      </c>
      <c r="D1329" s="60" t="s">
        <v>18</v>
      </c>
      <c r="E1329" s="60" t="s">
        <v>99</v>
      </c>
      <c r="F1329" s="60" t="s">
        <v>100</v>
      </c>
      <c r="G1329" s="59">
        <v>165062000</v>
      </c>
      <c r="H1329" s="59">
        <v>163942000</v>
      </c>
      <c r="I1329" s="59">
        <v>163942000</v>
      </c>
      <c r="J1329" s="59">
        <v>0</v>
      </c>
      <c r="K1329" s="59">
        <v>0</v>
      </c>
      <c r="L1329" s="59">
        <v>0</v>
      </c>
      <c r="M1329" s="59">
        <v>101900002.73999999</v>
      </c>
      <c r="N1329" s="59">
        <v>101176725</v>
      </c>
      <c r="O1329" s="59">
        <v>62041997.259999998</v>
      </c>
      <c r="P1329" s="84">
        <f t="shared" si="42"/>
        <v>0.62156130058191306</v>
      </c>
    </row>
    <row r="1330" spans="1:16" ht="14.4" x14ac:dyDescent="0.2">
      <c r="A1330" s="60" t="s">
        <v>464</v>
      </c>
      <c r="B1330" s="60" t="s">
        <v>465</v>
      </c>
      <c r="C1330" s="83" t="str">
        <f t="shared" si="41"/>
        <v>21375803 TEATRO NACIONAL</v>
      </c>
      <c r="D1330" s="60" t="s">
        <v>18</v>
      </c>
      <c r="E1330" s="60" t="s">
        <v>101</v>
      </c>
      <c r="F1330" s="60" t="s">
        <v>102</v>
      </c>
      <c r="G1330" s="59">
        <v>709324039</v>
      </c>
      <c r="H1330" s="59">
        <v>709324039</v>
      </c>
      <c r="I1330" s="59">
        <v>709324039</v>
      </c>
      <c r="J1330" s="59">
        <v>0</v>
      </c>
      <c r="K1330" s="59">
        <v>0</v>
      </c>
      <c r="L1330" s="59">
        <v>0</v>
      </c>
      <c r="M1330" s="59">
        <v>569379968.95000005</v>
      </c>
      <c r="N1330" s="59">
        <v>569379968.95000005</v>
      </c>
      <c r="O1330" s="59">
        <v>139944070.05000001</v>
      </c>
      <c r="P1330" s="84">
        <f t="shared" si="42"/>
        <v>0.80270784245900917</v>
      </c>
    </row>
    <row r="1331" spans="1:16" ht="14.4" x14ac:dyDescent="0.2">
      <c r="A1331" s="60" t="s">
        <v>464</v>
      </c>
      <c r="B1331" s="60" t="s">
        <v>465</v>
      </c>
      <c r="C1331" s="83" t="str">
        <f t="shared" si="41"/>
        <v>21375803 TEATRO NACIONAL</v>
      </c>
      <c r="D1331" s="60" t="s">
        <v>18</v>
      </c>
      <c r="E1331" s="60" t="s">
        <v>103</v>
      </c>
      <c r="F1331" s="60" t="s">
        <v>104</v>
      </c>
      <c r="G1331" s="59">
        <v>14500000</v>
      </c>
      <c r="H1331" s="59">
        <v>14500000</v>
      </c>
      <c r="I1331" s="59">
        <v>14500000</v>
      </c>
      <c r="J1331" s="59">
        <v>0</v>
      </c>
      <c r="K1331" s="59">
        <v>0</v>
      </c>
      <c r="L1331" s="59">
        <v>0</v>
      </c>
      <c r="M1331" s="59">
        <v>10113095</v>
      </c>
      <c r="N1331" s="59">
        <v>10113095</v>
      </c>
      <c r="O1331" s="59">
        <v>4386905</v>
      </c>
      <c r="P1331" s="84">
        <f t="shared" si="42"/>
        <v>0.69745482758620692</v>
      </c>
    </row>
    <row r="1332" spans="1:16" ht="14.4" x14ac:dyDescent="0.2">
      <c r="A1332" s="60" t="s">
        <v>464</v>
      </c>
      <c r="B1332" s="60" t="s">
        <v>465</v>
      </c>
      <c r="C1332" s="83" t="str">
        <f t="shared" si="41"/>
        <v>21375803 TEATRO NACIONAL</v>
      </c>
      <c r="D1332" s="60" t="s">
        <v>18</v>
      </c>
      <c r="E1332" s="60" t="s">
        <v>105</v>
      </c>
      <c r="F1332" s="60" t="s">
        <v>106</v>
      </c>
      <c r="G1332" s="59">
        <v>500000</v>
      </c>
      <c r="H1332" s="59">
        <v>500000</v>
      </c>
      <c r="I1332" s="59">
        <v>500000</v>
      </c>
      <c r="J1332" s="59">
        <v>0</v>
      </c>
      <c r="K1332" s="59">
        <v>0</v>
      </c>
      <c r="L1332" s="59">
        <v>0</v>
      </c>
      <c r="M1332" s="59">
        <v>170745</v>
      </c>
      <c r="N1332" s="59">
        <v>170745</v>
      </c>
      <c r="O1332" s="59">
        <v>329255</v>
      </c>
      <c r="P1332" s="84">
        <f t="shared" si="42"/>
        <v>0.34149000000000002</v>
      </c>
    </row>
    <row r="1333" spans="1:16" ht="14.4" x14ac:dyDescent="0.2">
      <c r="A1333" s="60" t="s">
        <v>464</v>
      </c>
      <c r="B1333" s="60" t="s">
        <v>465</v>
      </c>
      <c r="C1333" s="83" t="str">
        <f t="shared" si="41"/>
        <v>21375803 TEATRO NACIONAL</v>
      </c>
      <c r="D1333" s="60" t="s">
        <v>18</v>
      </c>
      <c r="E1333" s="60" t="s">
        <v>107</v>
      </c>
      <c r="F1333" s="60" t="s">
        <v>108</v>
      </c>
      <c r="G1333" s="59">
        <v>14000000</v>
      </c>
      <c r="H1333" s="59">
        <v>14000000</v>
      </c>
      <c r="I1333" s="59">
        <v>14000000</v>
      </c>
      <c r="J1333" s="59">
        <v>0</v>
      </c>
      <c r="K1333" s="59">
        <v>0</v>
      </c>
      <c r="L1333" s="59">
        <v>0</v>
      </c>
      <c r="M1333" s="59">
        <v>9942350</v>
      </c>
      <c r="N1333" s="59">
        <v>9942350</v>
      </c>
      <c r="O1333" s="59">
        <v>4057650</v>
      </c>
      <c r="P1333" s="84">
        <f t="shared" si="42"/>
        <v>0.71016785714285713</v>
      </c>
    </row>
    <row r="1334" spans="1:16" ht="14.4" x14ac:dyDescent="0.2">
      <c r="A1334" s="60" t="s">
        <v>464</v>
      </c>
      <c r="B1334" s="60" t="s">
        <v>465</v>
      </c>
      <c r="C1334" s="83" t="str">
        <f t="shared" si="41"/>
        <v>21375803 TEATRO NACIONAL</v>
      </c>
      <c r="D1334" s="60" t="s">
        <v>18</v>
      </c>
      <c r="E1334" s="60" t="s">
        <v>109</v>
      </c>
      <c r="F1334" s="60" t="s">
        <v>110</v>
      </c>
      <c r="G1334" s="59">
        <v>171476008</v>
      </c>
      <c r="H1334" s="59">
        <v>171476008</v>
      </c>
      <c r="I1334" s="59">
        <v>171476008</v>
      </c>
      <c r="J1334" s="59">
        <v>0</v>
      </c>
      <c r="K1334" s="59">
        <v>0</v>
      </c>
      <c r="L1334" s="59">
        <v>0</v>
      </c>
      <c r="M1334" s="59">
        <v>161064659.13999999</v>
      </c>
      <c r="N1334" s="59">
        <v>128257045.88</v>
      </c>
      <c r="O1334" s="59">
        <v>10411348.859999999</v>
      </c>
      <c r="P1334" s="84">
        <f t="shared" si="42"/>
        <v>0.93928393259539833</v>
      </c>
    </row>
    <row r="1335" spans="1:16" ht="14.4" x14ac:dyDescent="0.2">
      <c r="A1335" s="60" t="s">
        <v>464</v>
      </c>
      <c r="B1335" s="60" t="s">
        <v>465</v>
      </c>
      <c r="C1335" s="83" t="str">
        <f t="shared" si="41"/>
        <v>21375803 TEATRO NACIONAL</v>
      </c>
      <c r="D1335" s="60" t="s">
        <v>18</v>
      </c>
      <c r="E1335" s="60" t="s">
        <v>111</v>
      </c>
      <c r="F1335" s="60" t="s">
        <v>112</v>
      </c>
      <c r="G1335" s="59">
        <v>171476008</v>
      </c>
      <c r="H1335" s="59">
        <v>171476008</v>
      </c>
      <c r="I1335" s="59">
        <v>171476008</v>
      </c>
      <c r="J1335" s="59">
        <v>0</v>
      </c>
      <c r="K1335" s="59">
        <v>0</v>
      </c>
      <c r="L1335" s="59">
        <v>0</v>
      </c>
      <c r="M1335" s="59">
        <v>161064659.13999999</v>
      </c>
      <c r="N1335" s="59">
        <v>128257045.88</v>
      </c>
      <c r="O1335" s="59">
        <v>10411348.859999999</v>
      </c>
      <c r="P1335" s="84">
        <f t="shared" si="42"/>
        <v>0.93928393259539833</v>
      </c>
    </row>
    <row r="1336" spans="1:16" ht="14.4" x14ac:dyDescent="0.2">
      <c r="A1336" s="60" t="s">
        <v>464</v>
      </c>
      <c r="B1336" s="60" t="s">
        <v>465</v>
      </c>
      <c r="C1336" s="83" t="str">
        <f t="shared" si="41"/>
        <v>21375803 TEATRO NACIONAL</v>
      </c>
      <c r="D1336" s="60" t="s">
        <v>18</v>
      </c>
      <c r="E1336" s="60" t="s">
        <v>113</v>
      </c>
      <c r="F1336" s="60" t="s">
        <v>114</v>
      </c>
      <c r="G1336" s="59">
        <v>2300000</v>
      </c>
      <c r="H1336" s="59">
        <v>2300000</v>
      </c>
      <c r="I1336" s="59">
        <v>2300000</v>
      </c>
      <c r="J1336" s="59">
        <v>0</v>
      </c>
      <c r="K1336" s="59">
        <v>0</v>
      </c>
      <c r="L1336" s="59">
        <v>0</v>
      </c>
      <c r="M1336" s="59">
        <v>1560255.34</v>
      </c>
      <c r="N1336" s="59">
        <v>1560255.34</v>
      </c>
      <c r="O1336" s="59">
        <v>739744.66</v>
      </c>
      <c r="P1336" s="84">
        <f t="shared" si="42"/>
        <v>0.67837188695652173</v>
      </c>
    </row>
    <row r="1337" spans="1:16" ht="14.4" x14ac:dyDescent="0.2">
      <c r="A1337" s="60" t="s">
        <v>464</v>
      </c>
      <c r="B1337" s="60" t="s">
        <v>465</v>
      </c>
      <c r="C1337" s="83" t="str">
        <f t="shared" si="41"/>
        <v>21375803 TEATRO NACIONAL</v>
      </c>
      <c r="D1337" s="60" t="s">
        <v>18</v>
      </c>
      <c r="E1337" s="60" t="s">
        <v>115</v>
      </c>
      <c r="F1337" s="60" t="s">
        <v>116</v>
      </c>
      <c r="G1337" s="59">
        <v>1300000</v>
      </c>
      <c r="H1337" s="59">
        <v>1300000</v>
      </c>
      <c r="I1337" s="59">
        <v>1300000</v>
      </c>
      <c r="J1337" s="59">
        <v>0</v>
      </c>
      <c r="K1337" s="59">
        <v>0</v>
      </c>
      <c r="L1337" s="59">
        <v>0</v>
      </c>
      <c r="M1337" s="59">
        <v>1280255.3400000001</v>
      </c>
      <c r="N1337" s="59">
        <v>1280255.3400000001</v>
      </c>
      <c r="O1337" s="59">
        <v>19744.66</v>
      </c>
      <c r="P1337" s="84">
        <f t="shared" si="42"/>
        <v>0.98481180000000001</v>
      </c>
    </row>
    <row r="1338" spans="1:16" ht="14.4" x14ac:dyDescent="0.2">
      <c r="A1338" s="60" t="s">
        <v>464</v>
      </c>
      <c r="B1338" s="60" t="s">
        <v>465</v>
      </c>
      <c r="C1338" s="83" t="str">
        <f t="shared" si="41"/>
        <v>21375803 TEATRO NACIONAL</v>
      </c>
      <c r="D1338" s="60" t="s">
        <v>18</v>
      </c>
      <c r="E1338" s="60" t="s">
        <v>117</v>
      </c>
      <c r="F1338" s="60" t="s">
        <v>118</v>
      </c>
      <c r="G1338" s="59">
        <v>1000000</v>
      </c>
      <c r="H1338" s="59">
        <v>1000000</v>
      </c>
      <c r="I1338" s="59">
        <v>1000000</v>
      </c>
      <c r="J1338" s="59">
        <v>0</v>
      </c>
      <c r="K1338" s="59">
        <v>0</v>
      </c>
      <c r="L1338" s="59">
        <v>0</v>
      </c>
      <c r="M1338" s="59">
        <v>280000</v>
      </c>
      <c r="N1338" s="59">
        <v>280000</v>
      </c>
      <c r="O1338" s="59">
        <v>720000</v>
      </c>
      <c r="P1338" s="84">
        <f t="shared" si="42"/>
        <v>0.28000000000000003</v>
      </c>
    </row>
    <row r="1339" spans="1:16" ht="14.4" x14ac:dyDescent="0.2">
      <c r="A1339" s="60" t="s">
        <v>464</v>
      </c>
      <c r="B1339" s="60" t="s">
        <v>465</v>
      </c>
      <c r="C1339" s="83" t="str">
        <f t="shared" si="41"/>
        <v>21375803 TEATRO NACIONAL</v>
      </c>
      <c r="D1339" s="60" t="s">
        <v>18</v>
      </c>
      <c r="E1339" s="60" t="s">
        <v>121</v>
      </c>
      <c r="F1339" s="60" t="s">
        <v>122</v>
      </c>
      <c r="G1339" s="59">
        <v>65960000</v>
      </c>
      <c r="H1339" s="59">
        <v>66960000</v>
      </c>
      <c r="I1339" s="59">
        <v>66960000</v>
      </c>
      <c r="J1339" s="59">
        <v>0</v>
      </c>
      <c r="K1339" s="59">
        <v>0</v>
      </c>
      <c r="L1339" s="59">
        <v>0</v>
      </c>
      <c r="M1339" s="59">
        <v>17083497.890000001</v>
      </c>
      <c r="N1339" s="59">
        <v>16729177.890000001</v>
      </c>
      <c r="O1339" s="59">
        <v>49876502.109999999</v>
      </c>
      <c r="P1339" s="84">
        <f t="shared" si="42"/>
        <v>0.25512989680406212</v>
      </c>
    </row>
    <row r="1340" spans="1:16" ht="14.4" x14ac:dyDescent="0.2">
      <c r="A1340" s="60" t="s">
        <v>464</v>
      </c>
      <c r="B1340" s="60" t="s">
        <v>465</v>
      </c>
      <c r="C1340" s="83" t="str">
        <f t="shared" si="41"/>
        <v>21375803 TEATRO NACIONAL</v>
      </c>
      <c r="D1340" s="60" t="s">
        <v>18</v>
      </c>
      <c r="E1340" s="60" t="s">
        <v>123</v>
      </c>
      <c r="F1340" s="60" t="s">
        <v>124</v>
      </c>
      <c r="G1340" s="59">
        <v>15450000</v>
      </c>
      <c r="H1340" s="59">
        <v>15450000</v>
      </c>
      <c r="I1340" s="59">
        <v>15450000</v>
      </c>
      <c r="J1340" s="59">
        <v>0</v>
      </c>
      <c r="K1340" s="59">
        <v>0</v>
      </c>
      <c r="L1340" s="59">
        <v>0</v>
      </c>
      <c r="M1340" s="59">
        <v>1738420</v>
      </c>
      <c r="N1340" s="59">
        <v>1384100</v>
      </c>
      <c r="O1340" s="59">
        <v>13711580</v>
      </c>
      <c r="P1340" s="84">
        <f t="shared" si="42"/>
        <v>0.11251909385113269</v>
      </c>
    </row>
    <row r="1341" spans="1:16" ht="14.4" x14ac:dyDescent="0.2">
      <c r="A1341" s="60" t="s">
        <v>464</v>
      </c>
      <c r="B1341" s="60" t="s">
        <v>465</v>
      </c>
      <c r="C1341" s="83" t="str">
        <f t="shared" si="41"/>
        <v>21375803 TEATRO NACIONAL</v>
      </c>
      <c r="D1341" s="60" t="s">
        <v>18</v>
      </c>
      <c r="E1341" s="60" t="s">
        <v>127</v>
      </c>
      <c r="F1341" s="60" t="s">
        <v>128</v>
      </c>
      <c r="G1341" s="59">
        <v>8560000</v>
      </c>
      <c r="H1341" s="59">
        <v>8560000</v>
      </c>
      <c r="I1341" s="59">
        <v>8560000</v>
      </c>
      <c r="J1341" s="59">
        <v>0</v>
      </c>
      <c r="K1341" s="59">
        <v>0</v>
      </c>
      <c r="L1341" s="59">
        <v>0</v>
      </c>
      <c r="M1341" s="59">
        <v>2729247.12</v>
      </c>
      <c r="N1341" s="59">
        <v>2729247.12</v>
      </c>
      <c r="O1341" s="59">
        <v>5830752.8799999999</v>
      </c>
      <c r="P1341" s="84">
        <f t="shared" si="42"/>
        <v>0.3188372803738318</v>
      </c>
    </row>
    <row r="1342" spans="1:16" ht="14.4" x14ac:dyDescent="0.2">
      <c r="A1342" s="60" t="s">
        <v>464</v>
      </c>
      <c r="B1342" s="60" t="s">
        <v>465</v>
      </c>
      <c r="C1342" s="83" t="str">
        <f t="shared" si="41"/>
        <v>21375803 TEATRO NACIONAL</v>
      </c>
      <c r="D1342" s="60" t="s">
        <v>18</v>
      </c>
      <c r="E1342" s="60" t="s">
        <v>129</v>
      </c>
      <c r="F1342" s="60" t="s">
        <v>130</v>
      </c>
      <c r="G1342" s="59">
        <v>3000000</v>
      </c>
      <c r="H1342" s="59">
        <v>4000000</v>
      </c>
      <c r="I1342" s="59">
        <v>4000000</v>
      </c>
      <c r="J1342" s="59">
        <v>0</v>
      </c>
      <c r="K1342" s="59">
        <v>0</v>
      </c>
      <c r="L1342" s="59">
        <v>0</v>
      </c>
      <c r="M1342" s="59">
        <v>1521957.45</v>
      </c>
      <c r="N1342" s="59">
        <v>1521957.45</v>
      </c>
      <c r="O1342" s="59">
        <v>2478042.5499999998</v>
      </c>
      <c r="P1342" s="84">
        <f t="shared" si="42"/>
        <v>0.38048936249999998</v>
      </c>
    </row>
    <row r="1343" spans="1:16" ht="14.4" x14ac:dyDescent="0.2">
      <c r="A1343" s="60" t="s">
        <v>464</v>
      </c>
      <c r="B1343" s="60" t="s">
        <v>465</v>
      </c>
      <c r="C1343" s="83" t="str">
        <f t="shared" si="41"/>
        <v>21375803 TEATRO NACIONAL</v>
      </c>
      <c r="D1343" s="60" t="s">
        <v>18</v>
      </c>
      <c r="E1343" s="60" t="s">
        <v>131</v>
      </c>
      <c r="F1343" s="60" t="s">
        <v>132</v>
      </c>
      <c r="G1343" s="59">
        <v>6000000</v>
      </c>
      <c r="H1343" s="59">
        <v>6000000</v>
      </c>
      <c r="I1343" s="59">
        <v>6000000</v>
      </c>
      <c r="J1343" s="59">
        <v>0</v>
      </c>
      <c r="K1343" s="59">
        <v>0</v>
      </c>
      <c r="L1343" s="59">
        <v>0</v>
      </c>
      <c r="M1343" s="59">
        <v>0</v>
      </c>
      <c r="N1343" s="59">
        <v>0</v>
      </c>
      <c r="O1343" s="59">
        <v>6000000</v>
      </c>
      <c r="P1343" s="84">
        <f t="shared" si="42"/>
        <v>0</v>
      </c>
    </row>
    <row r="1344" spans="1:16" ht="14.4" x14ac:dyDescent="0.2">
      <c r="A1344" s="60" t="s">
        <v>464</v>
      </c>
      <c r="B1344" s="60" t="s">
        <v>465</v>
      </c>
      <c r="C1344" s="83" t="str">
        <f t="shared" si="41"/>
        <v>21375803 TEATRO NACIONAL</v>
      </c>
      <c r="D1344" s="60" t="s">
        <v>18</v>
      </c>
      <c r="E1344" s="60" t="s">
        <v>133</v>
      </c>
      <c r="F1344" s="60" t="s">
        <v>134</v>
      </c>
      <c r="G1344" s="59">
        <v>12000000</v>
      </c>
      <c r="H1344" s="59">
        <v>12000000</v>
      </c>
      <c r="I1344" s="59">
        <v>12000000</v>
      </c>
      <c r="J1344" s="59">
        <v>0</v>
      </c>
      <c r="K1344" s="59">
        <v>0</v>
      </c>
      <c r="L1344" s="59">
        <v>0</v>
      </c>
      <c r="M1344" s="59">
        <v>2535803.52</v>
      </c>
      <c r="N1344" s="59">
        <v>2535803.52</v>
      </c>
      <c r="O1344" s="59">
        <v>9464196.4800000004</v>
      </c>
      <c r="P1344" s="84">
        <f t="shared" si="42"/>
        <v>0.21131696</v>
      </c>
    </row>
    <row r="1345" spans="1:16" ht="14.4" x14ac:dyDescent="0.2">
      <c r="A1345" s="60" t="s">
        <v>464</v>
      </c>
      <c r="B1345" s="60" t="s">
        <v>465</v>
      </c>
      <c r="C1345" s="83" t="str">
        <f t="shared" si="41"/>
        <v>21375803 TEATRO NACIONAL</v>
      </c>
      <c r="D1345" s="60" t="s">
        <v>18</v>
      </c>
      <c r="E1345" s="60" t="s">
        <v>135</v>
      </c>
      <c r="F1345" s="60" t="s">
        <v>136</v>
      </c>
      <c r="G1345" s="59">
        <v>3250000</v>
      </c>
      <c r="H1345" s="59">
        <v>3250000</v>
      </c>
      <c r="I1345" s="59">
        <v>3250000</v>
      </c>
      <c r="J1345" s="59">
        <v>0</v>
      </c>
      <c r="K1345" s="59">
        <v>0</v>
      </c>
      <c r="L1345" s="59">
        <v>0</v>
      </c>
      <c r="M1345" s="59">
        <v>670768</v>
      </c>
      <c r="N1345" s="59">
        <v>670768</v>
      </c>
      <c r="O1345" s="59">
        <v>2579232</v>
      </c>
      <c r="P1345" s="84">
        <f t="shared" si="42"/>
        <v>0.20639015384615383</v>
      </c>
    </row>
    <row r="1346" spans="1:16" ht="14.4" x14ac:dyDescent="0.2">
      <c r="A1346" s="60" t="s">
        <v>464</v>
      </c>
      <c r="B1346" s="60" t="s">
        <v>465</v>
      </c>
      <c r="C1346" s="83" t="str">
        <f t="shared" si="41"/>
        <v>21375803 TEATRO NACIONAL</v>
      </c>
      <c r="D1346" s="60" t="s">
        <v>18</v>
      </c>
      <c r="E1346" s="60" t="s">
        <v>137</v>
      </c>
      <c r="F1346" s="60" t="s">
        <v>138</v>
      </c>
      <c r="G1346" s="59">
        <v>17700000</v>
      </c>
      <c r="H1346" s="59">
        <v>17700000</v>
      </c>
      <c r="I1346" s="59">
        <v>17700000</v>
      </c>
      <c r="J1346" s="59">
        <v>0</v>
      </c>
      <c r="K1346" s="59">
        <v>0</v>
      </c>
      <c r="L1346" s="59">
        <v>0</v>
      </c>
      <c r="M1346" s="59">
        <v>7887301.7999999998</v>
      </c>
      <c r="N1346" s="59">
        <v>7887301.7999999998</v>
      </c>
      <c r="O1346" s="59">
        <v>9812698.1999999993</v>
      </c>
      <c r="P1346" s="84">
        <f t="shared" si="42"/>
        <v>0.44561027118644064</v>
      </c>
    </row>
    <row r="1347" spans="1:16" ht="14.4" x14ac:dyDescent="0.2">
      <c r="A1347" s="60" t="s">
        <v>464</v>
      </c>
      <c r="B1347" s="60" t="s">
        <v>465</v>
      </c>
      <c r="C1347" s="83" t="str">
        <f t="shared" si="41"/>
        <v>21375803 TEATRO NACIONAL</v>
      </c>
      <c r="D1347" s="60" t="s">
        <v>18</v>
      </c>
      <c r="E1347" s="60" t="s">
        <v>139</v>
      </c>
      <c r="F1347" s="60" t="s">
        <v>140</v>
      </c>
      <c r="G1347" s="59">
        <v>1060000</v>
      </c>
      <c r="H1347" s="59">
        <v>560000</v>
      </c>
      <c r="I1347" s="59">
        <v>560000</v>
      </c>
      <c r="J1347" s="59">
        <v>0</v>
      </c>
      <c r="K1347" s="59">
        <v>0</v>
      </c>
      <c r="L1347" s="59">
        <v>0</v>
      </c>
      <c r="M1347" s="59">
        <v>0</v>
      </c>
      <c r="N1347" s="59">
        <v>0</v>
      </c>
      <c r="O1347" s="59">
        <v>560000</v>
      </c>
      <c r="P1347" s="84">
        <f t="shared" si="42"/>
        <v>0</v>
      </c>
    </row>
    <row r="1348" spans="1:16" ht="14.4" x14ac:dyDescent="0.2">
      <c r="A1348" s="60" t="s">
        <v>464</v>
      </c>
      <c r="B1348" s="60" t="s">
        <v>465</v>
      </c>
      <c r="C1348" s="83" t="str">
        <f t="shared" si="41"/>
        <v>21375803 TEATRO NACIONAL</v>
      </c>
      <c r="D1348" s="60" t="s">
        <v>18</v>
      </c>
      <c r="E1348" s="60" t="s">
        <v>141</v>
      </c>
      <c r="F1348" s="60" t="s">
        <v>142</v>
      </c>
      <c r="G1348" s="59">
        <v>60000</v>
      </c>
      <c r="H1348" s="59">
        <v>60000</v>
      </c>
      <c r="I1348" s="59">
        <v>60000</v>
      </c>
      <c r="J1348" s="59">
        <v>0</v>
      </c>
      <c r="K1348" s="59">
        <v>0</v>
      </c>
      <c r="L1348" s="59">
        <v>0</v>
      </c>
      <c r="M1348" s="59">
        <v>0</v>
      </c>
      <c r="N1348" s="59">
        <v>0</v>
      </c>
      <c r="O1348" s="59">
        <v>60000</v>
      </c>
      <c r="P1348" s="84">
        <f t="shared" si="42"/>
        <v>0</v>
      </c>
    </row>
    <row r="1349" spans="1:16" ht="14.4" x14ac:dyDescent="0.2">
      <c r="A1349" s="60" t="s">
        <v>464</v>
      </c>
      <c r="B1349" s="60" t="s">
        <v>465</v>
      </c>
      <c r="C1349" s="83" t="str">
        <f t="shared" si="41"/>
        <v>21375803 TEATRO NACIONAL</v>
      </c>
      <c r="D1349" s="60" t="s">
        <v>18</v>
      </c>
      <c r="E1349" s="60" t="s">
        <v>143</v>
      </c>
      <c r="F1349" s="60" t="s">
        <v>144</v>
      </c>
      <c r="G1349" s="59">
        <v>1000000</v>
      </c>
      <c r="H1349" s="59">
        <v>500000</v>
      </c>
      <c r="I1349" s="59">
        <v>500000</v>
      </c>
      <c r="J1349" s="59">
        <v>0</v>
      </c>
      <c r="K1349" s="59">
        <v>0</v>
      </c>
      <c r="L1349" s="59">
        <v>0</v>
      </c>
      <c r="M1349" s="59">
        <v>0</v>
      </c>
      <c r="N1349" s="59">
        <v>0</v>
      </c>
      <c r="O1349" s="59">
        <v>500000</v>
      </c>
      <c r="P1349" s="84">
        <f t="shared" si="42"/>
        <v>0</v>
      </c>
    </row>
    <row r="1350" spans="1:16" ht="14.4" x14ac:dyDescent="0.2">
      <c r="A1350" s="60" t="s">
        <v>464</v>
      </c>
      <c r="B1350" s="60" t="s">
        <v>465</v>
      </c>
      <c r="C1350" s="83" t="str">
        <f t="shared" si="41"/>
        <v>21375803 TEATRO NACIONAL</v>
      </c>
      <c r="D1350" s="60" t="s">
        <v>18</v>
      </c>
      <c r="E1350" s="60" t="s">
        <v>145</v>
      </c>
      <c r="F1350" s="60" t="s">
        <v>146</v>
      </c>
      <c r="G1350" s="59">
        <v>500000</v>
      </c>
      <c r="H1350" s="59">
        <v>100000</v>
      </c>
      <c r="I1350" s="59">
        <v>100000</v>
      </c>
      <c r="J1350" s="59">
        <v>0</v>
      </c>
      <c r="K1350" s="59">
        <v>0</v>
      </c>
      <c r="L1350" s="59">
        <v>0</v>
      </c>
      <c r="M1350" s="59">
        <v>0</v>
      </c>
      <c r="N1350" s="59">
        <v>0</v>
      </c>
      <c r="O1350" s="59">
        <v>100000</v>
      </c>
      <c r="P1350" s="84">
        <f t="shared" si="42"/>
        <v>0</v>
      </c>
    </row>
    <row r="1351" spans="1:16" ht="14.4" x14ac:dyDescent="0.2">
      <c r="A1351" s="60" t="s">
        <v>464</v>
      </c>
      <c r="B1351" s="60" t="s">
        <v>465</v>
      </c>
      <c r="C1351" s="83" t="str">
        <f t="shared" ref="C1351:C1414" si="43">+CONCATENATE(A1351," ",B1351)</f>
        <v>21375803 TEATRO NACIONAL</v>
      </c>
      <c r="D1351" s="60" t="s">
        <v>18</v>
      </c>
      <c r="E1351" s="60" t="s">
        <v>289</v>
      </c>
      <c r="F1351" s="60" t="s">
        <v>290</v>
      </c>
      <c r="G1351" s="59">
        <v>500000</v>
      </c>
      <c r="H1351" s="59">
        <v>100000</v>
      </c>
      <c r="I1351" s="59">
        <v>100000</v>
      </c>
      <c r="J1351" s="59">
        <v>0</v>
      </c>
      <c r="K1351" s="59">
        <v>0</v>
      </c>
      <c r="L1351" s="59">
        <v>0</v>
      </c>
      <c r="M1351" s="59">
        <v>0</v>
      </c>
      <c r="N1351" s="59">
        <v>0</v>
      </c>
      <c r="O1351" s="59">
        <v>100000</v>
      </c>
      <c r="P1351" s="84">
        <f t="shared" ref="P1351:P1414" si="44">+IFERROR(M1351/H1351,0)</f>
        <v>0</v>
      </c>
    </row>
    <row r="1352" spans="1:16" ht="14.4" x14ac:dyDescent="0.2">
      <c r="A1352" s="60" t="s">
        <v>464</v>
      </c>
      <c r="B1352" s="60" t="s">
        <v>465</v>
      </c>
      <c r="C1352" s="83" t="str">
        <f t="shared" si="43"/>
        <v>21375803 TEATRO NACIONAL</v>
      </c>
      <c r="D1352" s="60" t="s">
        <v>18</v>
      </c>
      <c r="E1352" s="60" t="s">
        <v>151</v>
      </c>
      <c r="F1352" s="60" t="s">
        <v>152</v>
      </c>
      <c r="G1352" s="59">
        <v>126938001</v>
      </c>
      <c r="H1352" s="59">
        <v>123138001</v>
      </c>
      <c r="I1352" s="59">
        <v>123138001</v>
      </c>
      <c r="J1352" s="59">
        <v>0</v>
      </c>
      <c r="K1352" s="59">
        <v>0</v>
      </c>
      <c r="L1352" s="59">
        <v>0</v>
      </c>
      <c r="M1352" s="59">
        <v>47915056.439999998</v>
      </c>
      <c r="N1352" s="59">
        <v>46964910.990000002</v>
      </c>
      <c r="O1352" s="59">
        <v>75222944.560000002</v>
      </c>
      <c r="P1352" s="84">
        <f t="shared" si="44"/>
        <v>0.38911673123555091</v>
      </c>
    </row>
    <row r="1353" spans="1:16" ht="14.4" x14ac:dyDescent="0.2">
      <c r="A1353" s="60" t="s">
        <v>464</v>
      </c>
      <c r="B1353" s="60" t="s">
        <v>465</v>
      </c>
      <c r="C1353" s="83" t="str">
        <f t="shared" si="43"/>
        <v>21375803 TEATRO NACIONAL</v>
      </c>
      <c r="D1353" s="60" t="s">
        <v>18</v>
      </c>
      <c r="E1353" s="60" t="s">
        <v>153</v>
      </c>
      <c r="F1353" s="60" t="s">
        <v>154</v>
      </c>
      <c r="G1353" s="59">
        <v>20800001</v>
      </c>
      <c r="H1353" s="59">
        <v>20000001</v>
      </c>
      <c r="I1353" s="59">
        <v>20000001</v>
      </c>
      <c r="J1353" s="59">
        <v>0</v>
      </c>
      <c r="K1353" s="59">
        <v>0</v>
      </c>
      <c r="L1353" s="59">
        <v>0</v>
      </c>
      <c r="M1353" s="59">
        <v>4409135.5999999996</v>
      </c>
      <c r="N1353" s="59">
        <v>4409135.5999999996</v>
      </c>
      <c r="O1353" s="59">
        <v>15590865.4</v>
      </c>
      <c r="P1353" s="84">
        <f t="shared" si="44"/>
        <v>0.22045676897716154</v>
      </c>
    </row>
    <row r="1354" spans="1:16" ht="14.4" x14ac:dyDescent="0.2">
      <c r="A1354" s="60" t="s">
        <v>464</v>
      </c>
      <c r="B1354" s="60" t="s">
        <v>465</v>
      </c>
      <c r="C1354" s="83" t="str">
        <f t="shared" si="43"/>
        <v>21375803 TEATRO NACIONAL</v>
      </c>
      <c r="D1354" s="60" t="s">
        <v>18</v>
      </c>
      <c r="E1354" s="60" t="s">
        <v>155</v>
      </c>
      <c r="F1354" s="60" t="s">
        <v>156</v>
      </c>
      <c r="G1354" s="59">
        <v>4500001</v>
      </c>
      <c r="H1354" s="59">
        <v>5500001</v>
      </c>
      <c r="I1354" s="59">
        <v>5500001</v>
      </c>
      <c r="J1354" s="59">
        <v>0</v>
      </c>
      <c r="K1354" s="59">
        <v>0</v>
      </c>
      <c r="L1354" s="59">
        <v>0</v>
      </c>
      <c r="M1354" s="59">
        <v>1756792.15</v>
      </c>
      <c r="N1354" s="59">
        <v>1756792.15</v>
      </c>
      <c r="O1354" s="59">
        <v>3743208.85</v>
      </c>
      <c r="P1354" s="84">
        <f t="shared" si="44"/>
        <v>0.31941669646969151</v>
      </c>
    </row>
    <row r="1355" spans="1:16" ht="14.4" x14ac:dyDescent="0.2">
      <c r="A1355" s="60" t="s">
        <v>464</v>
      </c>
      <c r="B1355" s="60" t="s">
        <v>465</v>
      </c>
      <c r="C1355" s="83" t="str">
        <f t="shared" si="43"/>
        <v>21375803 TEATRO NACIONAL</v>
      </c>
      <c r="D1355" s="60" t="s">
        <v>18</v>
      </c>
      <c r="E1355" s="60" t="s">
        <v>159</v>
      </c>
      <c r="F1355" s="60" t="s">
        <v>160</v>
      </c>
      <c r="G1355" s="59">
        <v>10500000</v>
      </c>
      <c r="H1355" s="59">
        <v>10500000</v>
      </c>
      <c r="I1355" s="59">
        <v>10500000</v>
      </c>
      <c r="J1355" s="59">
        <v>0</v>
      </c>
      <c r="K1355" s="59">
        <v>0</v>
      </c>
      <c r="L1355" s="59">
        <v>0</v>
      </c>
      <c r="M1355" s="59">
        <v>1837879.09</v>
      </c>
      <c r="N1355" s="59">
        <v>1837879.09</v>
      </c>
      <c r="O1355" s="59">
        <v>8662120.9100000001</v>
      </c>
      <c r="P1355" s="84">
        <f t="shared" si="44"/>
        <v>0.17503610380952381</v>
      </c>
    </row>
    <row r="1356" spans="1:16" ht="14.4" x14ac:dyDescent="0.2">
      <c r="A1356" s="60" t="s">
        <v>464</v>
      </c>
      <c r="B1356" s="60" t="s">
        <v>465</v>
      </c>
      <c r="C1356" s="83" t="str">
        <f t="shared" si="43"/>
        <v>21375803 TEATRO NACIONAL</v>
      </c>
      <c r="D1356" s="60" t="s">
        <v>18</v>
      </c>
      <c r="E1356" s="60" t="s">
        <v>161</v>
      </c>
      <c r="F1356" s="60" t="s">
        <v>162</v>
      </c>
      <c r="G1356" s="59">
        <v>5800000</v>
      </c>
      <c r="H1356" s="59">
        <v>4000000</v>
      </c>
      <c r="I1356" s="59">
        <v>4000000</v>
      </c>
      <c r="J1356" s="59">
        <v>0</v>
      </c>
      <c r="K1356" s="59">
        <v>0</v>
      </c>
      <c r="L1356" s="59">
        <v>0</v>
      </c>
      <c r="M1356" s="59">
        <v>814464.36</v>
      </c>
      <c r="N1356" s="59">
        <v>814464.36</v>
      </c>
      <c r="O1356" s="59">
        <v>3185535.64</v>
      </c>
      <c r="P1356" s="84">
        <f t="shared" si="44"/>
        <v>0.20361609</v>
      </c>
    </row>
    <row r="1357" spans="1:16" ht="14.4" x14ac:dyDescent="0.2">
      <c r="A1357" s="60" t="s">
        <v>464</v>
      </c>
      <c r="B1357" s="60" t="s">
        <v>465</v>
      </c>
      <c r="C1357" s="83" t="str">
        <f t="shared" si="43"/>
        <v>21375803 TEATRO NACIONAL</v>
      </c>
      <c r="D1357" s="60" t="s">
        <v>18</v>
      </c>
      <c r="E1357" s="60" t="s">
        <v>163</v>
      </c>
      <c r="F1357" s="60" t="s">
        <v>164</v>
      </c>
      <c r="G1357" s="59">
        <v>2000000</v>
      </c>
      <c r="H1357" s="59">
        <v>1000000</v>
      </c>
      <c r="I1357" s="59">
        <v>1000000</v>
      </c>
      <c r="J1357" s="59">
        <v>0</v>
      </c>
      <c r="K1357" s="59">
        <v>0</v>
      </c>
      <c r="L1357" s="59">
        <v>0</v>
      </c>
      <c r="M1357" s="59">
        <v>446182.85</v>
      </c>
      <c r="N1357" s="59">
        <v>446182.85</v>
      </c>
      <c r="O1357" s="59">
        <v>553817.15</v>
      </c>
      <c r="P1357" s="84">
        <f t="shared" si="44"/>
        <v>0.44618284999999996</v>
      </c>
    </row>
    <row r="1358" spans="1:16" ht="14.4" x14ac:dyDescent="0.2">
      <c r="A1358" s="60" t="s">
        <v>464</v>
      </c>
      <c r="B1358" s="60" t="s">
        <v>465</v>
      </c>
      <c r="C1358" s="83" t="str">
        <f t="shared" si="43"/>
        <v>21375803 TEATRO NACIONAL</v>
      </c>
      <c r="D1358" s="60" t="s">
        <v>18</v>
      </c>
      <c r="E1358" s="60" t="s">
        <v>165</v>
      </c>
      <c r="F1358" s="60" t="s">
        <v>166</v>
      </c>
      <c r="G1358" s="59">
        <v>2000000</v>
      </c>
      <c r="H1358" s="59">
        <v>1000000</v>
      </c>
      <c r="I1358" s="59">
        <v>1000000</v>
      </c>
      <c r="J1358" s="59">
        <v>0</v>
      </c>
      <c r="K1358" s="59">
        <v>0</v>
      </c>
      <c r="L1358" s="59">
        <v>0</v>
      </c>
      <c r="M1358" s="59">
        <v>446182.85</v>
      </c>
      <c r="N1358" s="59">
        <v>446182.85</v>
      </c>
      <c r="O1358" s="59">
        <v>553817.15</v>
      </c>
      <c r="P1358" s="84">
        <f t="shared" si="44"/>
        <v>0.44618284999999996</v>
      </c>
    </row>
    <row r="1359" spans="1:16" ht="14.4" x14ac:dyDescent="0.2">
      <c r="A1359" s="60" t="s">
        <v>464</v>
      </c>
      <c r="B1359" s="60" t="s">
        <v>465</v>
      </c>
      <c r="C1359" s="83" t="str">
        <f t="shared" si="43"/>
        <v>21375803 TEATRO NACIONAL</v>
      </c>
      <c r="D1359" s="60" t="s">
        <v>18</v>
      </c>
      <c r="E1359" s="60" t="s">
        <v>169</v>
      </c>
      <c r="F1359" s="60" t="s">
        <v>170</v>
      </c>
      <c r="G1359" s="59">
        <v>46800000</v>
      </c>
      <c r="H1359" s="59">
        <v>42500000</v>
      </c>
      <c r="I1359" s="59">
        <v>42500000</v>
      </c>
      <c r="J1359" s="59">
        <v>0</v>
      </c>
      <c r="K1359" s="59">
        <v>0</v>
      </c>
      <c r="L1359" s="59">
        <v>0</v>
      </c>
      <c r="M1359" s="59">
        <v>16287982.49</v>
      </c>
      <c r="N1359" s="59">
        <v>16287982.49</v>
      </c>
      <c r="O1359" s="59">
        <v>26212017.510000002</v>
      </c>
      <c r="P1359" s="84">
        <f t="shared" si="44"/>
        <v>0.38324664682352944</v>
      </c>
    </row>
    <row r="1360" spans="1:16" ht="14.4" x14ac:dyDescent="0.2">
      <c r="A1360" s="60" t="s">
        <v>464</v>
      </c>
      <c r="B1360" s="60" t="s">
        <v>465</v>
      </c>
      <c r="C1360" s="83" t="str">
        <f t="shared" si="43"/>
        <v>21375803 TEATRO NACIONAL</v>
      </c>
      <c r="D1360" s="60" t="s">
        <v>18</v>
      </c>
      <c r="E1360" s="60" t="s">
        <v>171</v>
      </c>
      <c r="F1360" s="60" t="s">
        <v>172</v>
      </c>
      <c r="G1360" s="59">
        <v>14600000</v>
      </c>
      <c r="H1360" s="59">
        <v>14600000</v>
      </c>
      <c r="I1360" s="59">
        <v>14600000</v>
      </c>
      <c r="J1360" s="59">
        <v>0</v>
      </c>
      <c r="K1360" s="59">
        <v>0</v>
      </c>
      <c r="L1360" s="59">
        <v>0</v>
      </c>
      <c r="M1360" s="59">
        <v>2356227.88</v>
      </c>
      <c r="N1360" s="59">
        <v>2356227.88</v>
      </c>
      <c r="O1360" s="59">
        <v>12243772.119999999</v>
      </c>
      <c r="P1360" s="84">
        <f t="shared" si="44"/>
        <v>0.16138547123287669</v>
      </c>
    </row>
    <row r="1361" spans="1:16" ht="14.4" x14ac:dyDescent="0.2">
      <c r="A1361" s="60" t="s">
        <v>464</v>
      </c>
      <c r="B1361" s="60" t="s">
        <v>465</v>
      </c>
      <c r="C1361" s="83" t="str">
        <f t="shared" si="43"/>
        <v>21375803 TEATRO NACIONAL</v>
      </c>
      <c r="D1361" s="60" t="s">
        <v>18</v>
      </c>
      <c r="E1361" s="60" t="s">
        <v>173</v>
      </c>
      <c r="F1361" s="60" t="s">
        <v>174</v>
      </c>
      <c r="G1361" s="59">
        <v>1000000</v>
      </c>
      <c r="H1361" s="59">
        <v>1000000</v>
      </c>
      <c r="I1361" s="59">
        <v>1000000</v>
      </c>
      <c r="J1361" s="59">
        <v>0</v>
      </c>
      <c r="K1361" s="59">
        <v>0</v>
      </c>
      <c r="L1361" s="59">
        <v>0</v>
      </c>
      <c r="M1361" s="59">
        <v>322706.98</v>
      </c>
      <c r="N1361" s="59">
        <v>322706.98</v>
      </c>
      <c r="O1361" s="59">
        <v>677293.02</v>
      </c>
      <c r="P1361" s="84">
        <f t="shared" si="44"/>
        <v>0.32270697999999998</v>
      </c>
    </row>
    <row r="1362" spans="1:16" ht="14.4" x14ac:dyDescent="0.2">
      <c r="A1362" s="60" t="s">
        <v>464</v>
      </c>
      <c r="B1362" s="60" t="s">
        <v>465</v>
      </c>
      <c r="C1362" s="83" t="str">
        <f t="shared" si="43"/>
        <v>21375803 TEATRO NACIONAL</v>
      </c>
      <c r="D1362" s="60" t="s">
        <v>18</v>
      </c>
      <c r="E1362" s="60" t="s">
        <v>175</v>
      </c>
      <c r="F1362" s="60" t="s">
        <v>176</v>
      </c>
      <c r="G1362" s="59">
        <v>7500000</v>
      </c>
      <c r="H1362" s="59">
        <v>2200000</v>
      </c>
      <c r="I1362" s="59">
        <v>2200000</v>
      </c>
      <c r="J1362" s="59">
        <v>0</v>
      </c>
      <c r="K1362" s="59">
        <v>0</v>
      </c>
      <c r="L1362" s="59">
        <v>0</v>
      </c>
      <c r="M1362" s="59">
        <v>2152130.2000000002</v>
      </c>
      <c r="N1362" s="59">
        <v>2152130.2000000002</v>
      </c>
      <c r="O1362" s="59">
        <v>47869.8</v>
      </c>
      <c r="P1362" s="84">
        <f t="shared" si="44"/>
        <v>0.97824100000000014</v>
      </c>
    </row>
    <row r="1363" spans="1:16" ht="14.4" x14ac:dyDescent="0.2">
      <c r="A1363" s="60" t="s">
        <v>464</v>
      </c>
      <c r="B1363" s="60" t="s">
        <v>465</v>
      </c>
      <c r="C1363" s="83" t="str">
        <f t="shared" si="43"/>
        <v>21375803 TEATRO NACIONAL</v>
      </c>
      <c r="D1363" s="60" t="s">
        <v>18</v>
      </c>
      <c r="E1363" s="60" t="s">
        <v>177</v>
      </c>
      <c r="F1363" s="60" t="s">
        <v>178</v>
      </c>
      <c r="G1363" s="59">
        <v>13000000</v>
      </c>
      <c r="H1363" s="59">
        <v>14000000</v>
      </c>
      <c r="I1363" s="59">
        <v>14000000</v>
      </c>
      <c r="J1363" s="59">
        <v>0</v>
      </c>
      <c r="K1363" s="59">
        <v>0</v>
      </c>
      <c r="L1363" s="59">
        <v>0</v>
      </c>
      <c r="M1363" s="59">
        <v>6437668.9199999999</v>
      </c>
      <c r="N1363" s="59">
        <v>6437668.9199999999</v>
      </c>
      <c r="O1363" s="59">
        <v>7562331.0800000001</v>
      </c>
      <c r="P1363" s="84">
        <f t="shared" si="44"/>
        <v>0.45983349428571429</v>
      </c>
    </row>
    <row r="1364" spans="1:16" ht="14.4" x14ac:dyDescent="0.2">
      <c r="A1364" s="60" t="s">
        <v>464</v>
      </c>
      <c r="B1364" s="60" t="s">
        <v>465</v>
      </c>
      <c r="C1364" s="83" t="str">
        <f t="shared" si="43"/>
        <v>21375803 TEATRO NACIONAL</v>
      </c>
      <c r="D1364" s="60" t="s">
        <v>18</v>
      </c>
      <c r="E1364" s="60" t="s">
        <v>324</v>
      </c>
      <c r="F1364" s="60" t="s">
        <v>325</v>
      </c>
      <c r="G1364" s="59">
        <v>500000</v>
      </c>
      <c r="H1364" s="59">
        <v>500000</v>
      </c>
      <c r="I1364" s="59">
        <v>500000</v>
      </c>
      <c r="J1364" s="59">
        <v>0</v>
      </c>
      <c r="K1364" s="59">
        <v>0</v>
      </c>
      <c r="L1364" s="59">
        <v>0</v>
      </c>
      <c r="M1364" s="59">
        <v>0</v>
      </c>
      <c r="N1364" s="59">
        <v>0</v>
      </c>
      <c r="O1364" s="59">
        <v>500000</v>
      </c>
      <c r="P1364" s="84">
        <f t="shared" si="44"/>
        <v>0</v>
      </c>
    </row>
    <row r="1365" spans="1:16" ht="14.4" x14ac:dyDescent="0.2">
      <c r="A1365" s="60" t="s">
        <v>464</v>
      </c>
      <c r="B1365" s="60" t="s">
        <v>465</v>
      </c>
      <c r="C1365" s="83" t="str">
        <f t="shared" si="43"/>
        <v>21375803 TEATRO NACIONAL</v>
      </c>
      <c r="D1365" s="60" t="s">
        <v>18</v>
      </c>
      <c r="E1365" s="60" t="s">
        <v>179</v>
      </c>
      <c r="F1365" s="60" t="s">
        <v>180</v>
      </c>
      <c r="G1365" s="59">
        <v>3500000</v>
      </c>
      <c r="H1365" s="59">
        <v>3500000</v>
      </c>
      <c r="I1365" s="59">
        <v>3500000</v>
      </c>
      <c r="J1365" s="59">
        <v>0</v>
      </c>
      <c r="K1365" s="59">
        <v>0</v>
      </c>
      <c r="L1365" s="59">
        <v>0</v>
      </c>
      <c r="M1365" s="59">
        <v>2738135.2</v>
      </c>
      <c r="N1365" s="59">
        <v>2738135.2</v>
      </c>
      <c r="O1365" s="59">
        <v>761864.8</v>
      </c>
      <c r="P1365" s="84">
        <f t="shared" si="44"/>
        <v>0.78232434285714292</v>
      </c>
    </row>
    <row r="1366" spans="1:16" ht="14.4" x14ac:dyDescent="0.2">
      <c r="A1366" s="60" t="s">
        <v>464</v>
      </c>
      <c r="B1366" s="60" t="s">
        <v>465</v>
      </c>
      <c r="C1366" s="83" t="str">
        <f t="shared" si="43"/>
        <v>21375803 TEATRO NACIONAL</v>
      </c>
      <c r="D1366" s="60" t="s">
        <v>18</v>
      </c>
      <c r="E1366" s="60" t="s">
        <v>181</v>
      </c>
      <c r="F1366" s="60" t="s">
        <v>182</v>
      </c>
      <c r="G1366" s="59">
        <v>6700000</v>
      </c>
      <c r="H1366" s="59">
        <v>6700000</v>
      </c>
      <c r="I1366" s="59">
        <v>6700000</v>
      </c>
      <c r="J1366" s="59">
        <v>0</v>
      </c>
      <c r="K1366" s="59">
        <v>0</v>
      </c>
      <c r="L1366" s="59">
        <v>0</v>
      </c>
      <c r="M1366" s="59">
        <v>2281113.31</v>
      </c>
      <c r="N1366" s="59">
        <v>2281113.31</v>
      </c>
      <c r="O1366" s="59">
        <v>4418886.6900000004</v>
      </c>
      <c r="P1366" s="84">
        <f t="shared" si="44"/>
        <v>0.34046467313432838</v>
      </c>
    </row>
    <row r="1367" spans="1:16" ht="14.4" x14ac:dyDescent="0.2">
      <c r="A1367" s="60" t="s">
        <v>464</v>
      </c>
      <c r="B1367" s="60" t="s">
        <v>465</v>
      </c>
      <c r="C1367" s="83" t="str">
        <f t="shared" si="43"/>
        <v>21375803 TEATRO NACIONAL</v>
      </c>
      <c r="D1367" s="60" t="s">
        <v>18</v>
      </c>
      <c r="E1367" s="60" t="s">
        <v>183</v>
      </c>
      <c r="F1367" s="60" t="s">
        <v>184</v>
      </c>
      <c r="G1367" s="59">
        <v>10000000</v>
      </c>
      <c r="H1367" s="59">
        <v>14000000</v>
      </c>
      <c r="I1367" s="59">
        <v>14000000</v>
      </c>
      <c r="J1367" s="59">
        <v>0</v>
      </c>
      <c r="K1367" s="59">
        <v>0</v>
      </c>
      <c r="L1367" s="59">
        <v>0</v>
      </c>
      <c r="M1367" s="59">
        <v>8804952.25</v>
      </c>
      <c r="N1367" s="59">
        <v>8638192.0700000003</v>
      </c>
      <c r="O1367" s="59">
        <v>5195047.75</v>
      </c>
      <c r="P1367" s="84">
        <f t="shared" si="44"/>
        <v>0.62892516071428572</v>
      </c>
    </row>
    <row r="1368" spans="1:16" ht="14.4" x14ac:dyDescent="0.2">
      <c r="A1368" s="60" t="s">
        <v>464</v>
      </c>
      <c r="B1368" s="60" t="s">
        <v>465</v>
      </c>
      <c r="C1368" s="83" t="str">
        <f t="shared" si="43"/>
        <v>21375803 TEATRO NACIONAL</v>
      </c>
      <c r="D1368" s="60" t="s">
        <v>18</v>
      </c>
      <c r="E1368" s="60" t="s">
        <v>185</v>
      </c>
      <c r="F1368" s="60" t="s">
        <v>186</v>
      </c>
      <c r="G1368" s="59">
        <v>7000000</v>
      </c>
      <c r="H1368" s="59">
        <v>7000000</v>
      </c>
      <c r="I1368" s="59">
        <v>7000000</v>
      </c>
      <c r="J1368" s="59">
        <v>0</v>
      </c>
      <c r="K1368" s="59">
        <v>0</v>
      </c>
      <c r="L1368" s="59">
        <v>0</v>
      </c>
      <c r="M1368" s="59">
        <v>3079995.64</v>
      </c>
      <c r="N1368" s="59">
        <v>3079995.64</v>
      </c>
      <c r="O1368" s="59">
        <v>3920004.36</v>
      </c>
      <c r="P1368" s="84">
        <f t="shared" si="44"/>
        <v>0.43999937714285714</v>
      </c>
    </row>
    <row r="1369" spans="1:16" ht="14.4" x14ac:dyDescent="0.2">
      <c r="A1369" s="60" t="s">
        <v>464</v>
      </c>
      <c r="B1369" s="60" t="s">
        <v>465</v>
      </c>
      <c r="C1369" s="83" t="str">
        <f t="shared" si="43"/>
        <v>21375803 TEATRO NACIONAL</v>
      </c>
      <c r="D1369" s="60" t="s">
        <v>18</v>
      </c>
      <c r="E1369" s="60" t="s">
        <v>187</v>
      </c>
      <c r="F1369" s="60" t="s">
        <v>188</v>
      </c>
      <c r="G1369" s="59">
        <v>3000000</v>
      </c>
      <c r="H1369" s="59">
        <v>7000000</v>
      </c>
      <c r="I1369" s="59">
        <v>7000000</v>
      </c>
      <c r="J1369" s="59">
        <v>0</v>
      </c>
      <c r="K1369" s="59">
        <v>0</v>
      </c>
      <c r="L1369" s="59">
        <v>0</v>
      </c>
      <c r="M1369" s="59">
        <v>5724956.6100000003</v>
      </c>
      <c r="N1369" s="59">
        <v>5558196.4299999997</v>
      </c>
      <c r="O1369" s="59">
        <v>1275043.3899999999</v>
      </c>
      <c r="P1369" s="84">
        <f t="shared" si="44"/>
        <v>0.81785094428571437</v>
      </c>
    </row>
    <row r="1370" spans="1:16" ht="14.4" x14ac:dyDescent="0.2">
      <c r="A1370" s="60" t="s">
        <v>464</v>
      </c>
      <c r="B1370" s="60" t="s">
        <v>465</v>
      </c>
      <c r="C1370" s="83" t="str">
        <f t="shared" si="43"/>
        <v>21375803 TEATRO NACIONAL</v>
      </c>
      <c r="D1370" s="60" t="s">
        <v>18</v>
      </c>
      <c r="E1370" s="60" t="s">
        <v>189</v>
      </c>
      <c r="F1370" s="60" t="s">
        <v>190</v>
      </c>
      <c r="G1370" s="59">
        <v>47338000</v>
      </c>
      <c r="H1370" s="59">
        <v>45638000</v>
      </c>
      <c r="I1370" s="59">
        <v>45638000</v>
      </c>
      <c r="J1370" s="59">
        <v>0</v>
      </c>
      <c r="K1370" s="59">
        <v>0</v>
      </c>
      <c r="L1370" s="59">
        <v>0</v>
      </c>
      <c r="M1370" s="59">
        <v>17966803.25</v>
      </c>
      <c r="N1370" s="59">
        <v>17183417.98</v>
      </c>
      <c r="O1370" s="59">
        <v>27671196.75</v>
      </c>
      <c r="P1370" s="84">
        <f t="shared" si="44"/>
        <v>0.39368077588851397</v>
      </c>
    </row>
    <row r="1371" spans="1:16" ht="14.4" x14ac:dyDescent="0.2">
      <c r="A1371" s="60" t="s">
        <v>464</v>
      </c>
      <c r="B1371" s="60" t="s">
        <v>465</v>
      </c>
      <c r="C1371" s="83" t="str">
        <f t="shared" si="43"/>
        <v>21375803 TEATRO NACIONAL</v>
      </c>
      <c r="D1371" s="60" t="s">
        <v>18</v>
      </c>
      <c r="E1371" s="60" t="s">
        <v>191</v>
      </c>
      <c r="F1371" s="60" t="s">
        <v>192</v>
      </c>
      <c r="G1371" s="59">
        <v>3050000</v>
      </c>
      <c r="H1371" s="59">
        <v>3050000</v>
      </c>
      <c r="I1371" s="59">
        <v>3050000</v>
      </c>
      <c r="J1371" s="59">
        <v>0</v>
      </c>
      <c r="K1371" s="59">
        <v>0</v>
      </c>
      <c r="L1371" s="59">
        <v>0</v>
      </c>
      <c r="M1371" s="59">
        <v>0</v>
      </c>
      <c r="N1371" s="59">
        <v>0</v>
      </c>
      <c r="O1371" s="59">
        <v>3050000</v>
      </c>
      <c r="P1371" s="84">
        <f t="shared" si="44"/>
        <v>0</v>
      </c>
    </row>
    <row r="1372" spans="1:16" ht="14.4" x14ac:dyDescent="0.2">
      <c r="A1372" s="60" t="s">
        <v>464</v>
      </c>
      <c r="B1372" s="60" t="s">
        <v>465</v>
      </c>
      <c r="C1372" s="83" t="str">
        <f t="shared" si="43"/>
        <v>21375803 TEATRO NACIONAL</v>
      </c>
      <c r="D1372" s="60" t="s">
        <v>18</v>
      </c>
      <c r="E1372" s="60" t="s">
        <v>193</v>
      </c>
      <c r="F1372" s="60" t="s">
        <v>194</v>
      </c>
      <c r="G1372" s="59">
        <v>1500000</v>
      </c>
      <c r="H1372" s="59">
        <v>1500000</v>
      </c>
      <c r="I1372" s="59">
        <v>1500000</v>
      </c>
      <c r="J1372" s="59">
        <v>0</v>
      </c>
      <c r="K1372" s="59">
        <v>0</v>
      </c>
      <c r="L1372" s="59">
        <v>0</v>
      </c>
      <c r="M1372" s="59">
        <v>519837.6</v>
      </c>
      <c r="N1372" s="59">
        <v>503202.14</v>
      </c>
      <c r="O1372" s="59">
        <v>980162.4</v>
      </c>
      <c r="P1372" s="84">
        <f t="shared" si="44"/>
        <v>0.34655839999999999</v>
      </c>
    </row>
    <row r="1373" spans="1:16" ht="14.4" x14ac:dyDescent="0.2">
      <c r="A1373" s="60" t="s">
        <v>464</v>
      </c>
      <c r="B1373" s="60" t="s">
        <v>465</v>
      </c>
      <c r="C1373" s="83" t="str">
        <f t="shared" si="43"/>
        <v>21375803 TEATRO NACIONAL</v>
      </c>
      <c r="D1373" s="60" t="s">
        <v>18</v>
      </c>
      <c r="E1373" s="60" t="s">
        <v>195</v>
      </c>
      <c r="F1373" s="60" t="s">
        <v>196</v>
      </c>
      <c r="G1373" s="59">
        <v>6000000</v>
      </c>
      <c r="H1373" s="59">
        <v>5500000</v>
      </c>
      <c r="I1373" s="59">
        <v>5500000</v>
      </c>
      <c r="J1373" s="59">
        <v>0</v>
      </c>
      <c r="K1373" s="59">
        <v>0</v>
      </c>
      <c r="L1373" s="59">
        <v>0</v>
      </c>
      <c r="M1373" s="59">
        <v>2668489.25</v>
      </c>
      <c r="N1373" s="59">
        <v>2640034.48</v>
      </c>
      <c r="O1373" s="59">
        <v>2831510.75</v>
      </c>
      <c r="P1373" s="84">
        <f t="shared" si="44"/>
        <v>0.48517986363636362</v>
      </c>
    </row>
    <row r="1374" spans="1:16" ht="14.4" x14ac:dyDescent="0.2">
      <c r="A1374" s="60" t="s">
        <v>464</v>
      </c>
      <c r="B1374" s="60" t="s">
        <v>465</v>
      </c>
      <c r="C1374" s="83" t="str">
        <f t="shared" si="43"/>
        <v>21375803 TEATRO NACIONAL</v>
      </c>
      <c r="D1374" s="60" t="s">
        <v>18</v>
      </c>
      <c r="E1374" s="60" t="s">
        <v>197</v>
      </c>
      <c r="F1374" s="60" t="s">
        <v>198</v>
      </c>
      <c r="G1374" s="59">
        <v>3600000</v>
      </c>
      <c r="H1374" s="59">
        <v>4600000</v>
      </c>
      <c r="I1374" s="59">
        <v>4600000</v>
      </c>
      <c r="J1374" s="59">
        <v>0</v>
      </c>
      <c r="K1374" s="59">
        <v>0</v>
      </c>
      <c r="L1374" s="59">
        <v>0</v>
      </c>
      <c r="M1374" s="59">
        <v>877060.8</v>
      </c>
      <c r="N1374" s="59">
        <v>877060.8</v>
      </c>
      <c r="O1374" s="59">
        <v>3722939.2</v>
      </c>
      <c r="P1374" s="84">
        <f t="shared" si="44"/>
        <v>0.19066539130434784</v>
      </c>
    </row>
    <row r="1375" spans="1:16" ht="14.4" x14ac:dyDescent="0.2">
      <c r="A1375" s="60" t="s">
        <v>464</v>
      </c>
      <c r="B1375" s="60" t="s">
        <v>465</v>
      </c>
      <c r="C1375" s="83" t="str">
        <f t="shared" si="43"/>
        <v>21375803 TEATRO NACIONAL</v>
      </c>
      <c r="D1375" s="60" t="s">
        <v>18</v>
      </c>
      <c r="E1375" s="60" t="s">
        <v>199</v>
      </c>
      <c r="F1375" s="60" t="s">
        <v>200</v>
      </c>
      <c r="G1375" s="59">
        <v>19488000</v>
      </c>
      <c r="H1375" s="59">
        <v>17488000</v>
      </c>
      <c r="I1375" s="59">
        <v>17488000</v>
      </c>
      <c r="J1375" s="59">
        <v>0</v>
      </c>
      <c r="K1375" s="59">
        <v>0</v>
      </c>
      <c r="L1375" s="59">
        <v>0</v>
      </c>
      <c r="M1375" s="59">
        <v>10721408.560000001</v>
      </c>
      <c r="N1375" s="59">
        <v>10167437.949999999</v>
      </c>
      <c r="O1375" s="59">
        <v>6766591.4400000004</v>
      </c>
      <c r="P1375" s="84">
        <f t="shared" si="44"/>
        <v>0.61307231015553521</v>
      </c>
    </row>
    <row r="1376" spans="1:16" ht="14.4" x14ac:dyDescent="0.2">
      <c r="A1376" s="60" t="s">
        <v>464</v>
      </c>
      <c r="B1376" s="60" t="s">
        <v>465</v>
      </c>
      <c r="C1376" s="83" t="str">
        <f t="shared" si="43"/>
        <v>21375803 TEATRO NACIONAL</v>
      </c>
      <c r="D1376" s="60" t="s">
        <v>18</v>
      </c>
      <c r="E1376" s="60" t="s">
        <v>201</v>
      </c>
      <c r="F1376" s="60" t="s">
        <v>202</v>
      </c>
      <c r="G1376" s="59">
        <v>7000000</v>
      </c>
      <c r="H1376" s="59">
        <v>7300000</v>
      </c>
      <c r="I1376" s="59">
        <v>7300000</v>
      </c>
      <c r="J1376" s="59">
        <v>0</v>
      </c>
      <c r="K1376" s="59">
        <v>0</v>
      </c>
      <c r="L1376" s="59">
        <v>0</v>
      </c>
      <c r="M1376" s="59">
        <v>2440178.5</v>
      </c>
      <c r="N1376" s="59">
        <v>2440178.5</v>
      </c>
      <c r="O1376" s="59">
        <v>4859821.5</v>
      </c>
      <c r="P1376" s="84">
        <f t="shared" si="44"/>
        <v>0.33427102739726028</v>
      </c>
    </row>
    <row r="1377" spans="1:16" ht="14.4" x14ac:dyDescent="0.2">
      <c r="A1377" s="60" t="s">
        <v>464</v>
      </c>
      <c r="B1377" s="60" t="s">
        <v>465</v>
      </c>
      <c r="C1377" s="83" t="str">
        <f t="shared" si="43"/>
        <v>21375803 TEATRO NACIONAL</v>
      </c>
      <c r="D1377" s="60" t="s">
        <v>18</v>
      </c>
      <c r="E1377" s="60" t="s">
        <v>205</v>
      </c>
      <c r="F1377" s="60" t="s">
        <v>206</v>
      </c>
      <c r="G1377" s="59">
        <v>6700000</v>
      </c>
      <c r="H1377" s="59">
        <v>6200000</v>
      </c>
      <c r="I1377" s="59">
        <v>6200000</v>
      </c>
      <c r="J1377" s="59">
        <v>0</v>
      </c>
      <c r="K1377" s="59">
        <v>0</v>
      </c>
      <c r="L1377" s="59">
        <v>0</v>
      </c>
      <c r="M1377" s="59">
        <v>739828.54</v>
      </c>
      <c r="N1377" s="59">
        <v>555504.11</v>
      </c>
      <c r="O1377" s="59">
        <v>5460171.46</v>
      </c>
      <c r="P1377" s="84">
        <f t="shared" si="44"/>
        <v>0.11932718387096775</v>
      </c>
    </row>
    <row r="1378" spans="1:16" ht="14.4" x14ac:dyDescent="0.2">
      <c r="A1378" s="60" t="s">
        <v>464</v>
      </c>
      <c r="B1378" s="60" t="s">
        <v>465</v>
      </c>
      <c r="C1378" s="83" t="str">
        <f t="shared" si="43"/>
        <v>21375803 TEATRO NACIONAL</v>
      </c>
      <c r="D1378" s="60" t="s">
        <v>18</v>
      </c>
      <c r="E1378" s="60" t="s">
        <v>472</v>
      </c>
      <c r="F1378" s="60" t="s">
        <v>473</v>
      </c>
      <c r="G1378" s="59">
        <v>500000</v>
      </c>
      <c r="H1378" s="59">
        <v>500000</v>
      </c>
      <c r="I1378" s="59">
        <v>500000</v>
      </c>
      <c r="J1378" s="59">
        <v>0</v>
      </c>
      <c r="K1378" s="59">
        <v>0</v>
      </c>
      <c r="L1378" s="59">
        <v>0</v>
      </c>
      <c r="M1378" s="59">
        <v>0</v>
      </c>
      <c r="N1378" s="59">
        <v>0</v>
      </c>
      <c r="O1378" s="59">
        <v>500000</v>
      </c>
      <c r="P1378" s="84">
        <f t="shared" si="44"/>
        <v>0</v>
      </c>
    </row>
    <row r="1379" spans="1:16" ht="14.4" x14ac:dyDescent="0.2">
      <c r="A1379" s="60" t="s">
        <v>464</v>
      </c>
      <c r="B1379" s="60" t="s">
        <v>465</v>
      </c>
      <c r="C1379" s="83" t="str">
        <f t="shared" si="43"/>
        <v>21375803 TEATRO NACIONAL</v>
      </c>
      <c r="D1379" s="60" t="s">
        <v>18</v>
      </c>
      <c r="E1379" s="60" t="s">
        <v>474</v>
      </c>
      <c r="F1379" s="60" t="s">
        <v>475</v>
      </c>
      <c r="G1379" s="59">
        <v>500000</v>
      </c>
      <c r="H1379" s="59">
        <v>500000</v>
      </c>
      <c r="I1379" s="59">
        <v>500000</v>
      </c>
      <c r="J1379" s="59">
        <v>0</v>
      </c>
      <c r="K1379" s="59">
        <v>0</v>
      </c>
      <c r="L1379" s="59">
        <v>0</v>
      </c>
      <c r="M1379" s="59">
        <v>0</v>
      </c>
      <c r="N1379" s="59">
        <v>0</v>
      </c>
      <c r="O1379" s="59">
        <v>500000</v>
      </c>
      <c r="P1379" s="84">
        <f t="shared" si="44"/>
        <v>0</v>
      </c>
    </row>
    <row r="1380" spans="1:16" ht="14.4" x14ac:dyDescent="0.2">
      <c r="A1380" s="60" t="s">
        <v>464</v>
      </c>
      <c r="B1380" s="60" t="s">
        <v>465</v>
      </c>
      <c r="C1380" s="83" t="str">
        <f t="shared" si="43"/>
        <v>21375803 TEATRO NACIONAL</v>
      </c>
      <c r="D1380" s="60" t="s">
        <v>18</v>
      </c>
      <c r="E1380" s="60" t="s">
        <v>476</v>
      </c>
      <c r="F1380" s="60" t="s">
        <v>477</v>
      </c>
      <c r="G1380" s="59">
        <v>500000</v>
      </c>
      <c r="H1380" s="59">
        <v>500000</v>
      </c>
      <c r="I1380" s="59">
        <v>500000</v>
      </c>
      <c r="J1380" s="59">
        <v>0</v>
      </c>
      <c r="K1380" s="59">
        <v>0</v>
      </c>
      <c r="L1380" s="59">
        <v>0</v>
      </c>
      <c r="M1380" s="59">
        <v>0</v>
      </c>
      <c r="N1380" s="59">
        <v>0</v>
      </c>
      <c r="O1380" s="59">
        <v>500000</v>
      </c>
      <c r="P1380" s="84">
        <f t="shared" si="44"/>
        <v>0</v>
      </c>
    </row>
    <row r="1381" spans="1:16" ht="14.4" x14ac:dyDescent="0.2">
      <c r="A1381" s="60" t="s">
        <v>464</v>
      </c>
      <c r="B1381" s="60" t="s">
        <v>465</v>
      </c>
      <c r="C1381" s="83" t="str">
        <f t="shared" si="43"/>
        <v>21375803 TEATRO NACIONAL</v>
      </c>
      <c r="D1381" s="60" t="s">
        <v>18</v>
      </c>
      <c r="E1381" s="60" t="s">
        <v>207</v>
      </c>
      <c r="F1381" s="60" t="s">
        <v>208</v>
      </c>
      <c r="G1381" s="59">
        <v>121484066</v>
      </c>
      <c r="H1381" s="59">
        <v>77396733</v>
      </c>
      <c r="I1381" s="59">
        <v>77396733</v>
      </c>
      <c r="J1381" s="59">
        <v>0</v>
      </c>
      <c r="K1381" s="59">
        <v>0</v>
      </c>
      <c r="L1381" s="59">
        <v>0</v>
      </c>
      <c r="M1381" s="59">
        <v>42657704.100000001</v>
      </c>
      <c r="N1381" s="59">
        <v>36176375.130000003</v>
      </c>
      <c r="O1381" s="59">
        <v>34739028.899999999</v>
      </c>
      <c r="P1381" s="84">
        <f t="shared" si="44"/>
        <v>0.55115639183374832</v>
      </c>
    </row>
    <row r="1382" spans="1:16" ht="14.4" x14ac:dyDescent="0.2">
      <c r="A1382" s="60" t="s">
        <v>464</v>
      </c>
      <c r="B1382" s="60" t="s">
        <v>465</v>
      </c>
      <c r="C1382" s="83" t="str">
        <f t="shared" si="43"/>
        <v>21375803 TEATRO NACIONAL</v>
      </c>
      <c r="D1382" s="60" t="s">
        <v>18</v>
      </c>
      <c r="E1382" s="60" t="s">
        <v>209</v>
      </c>
      <c r="F1382" s="60" t="s">
        <v>210</v>
      </c>
      <c r="G1382" s="59">
        <v>20534066</v>
      </c>
      <c r="H1382" s="59">
        <v>18946733</v>
      </c>
      <c r="I1382" s="59">
        <v>18946733</v>
      </c>
      <c r="J1382" s="59">
        <v>0</v>
      </c>
      <c r="K1382" s="59">
        <v>0</v>
      </c>
      <c r="L1382" s="59">
        <v>0</v>
      </c>
      <c r="M1382" s="59">
        <v>15933479.17</v>
      </c>
      <c r="N1382" s="59">
        <v>14386004.08</v>
      </c>
      <c r="O1382" s="59">
        <v>3013253.83</v>
      </c>
      <c r="P1382" s="84">
        <f t="shared" si="44"/>
        <v>0.8409618254503296</v>
      </c>
    </row>
    <row r="1383" spans="1:16" ht="14.4" x14ac:dyDescent="0.2">
      <c r="A1383" s="60" t="s">
        <v>464</v>
      </c>
      <c r="B1383" s="60" t="s">
        <v>465</v>
      </c>
      <c r="C1383" s="83" t="str">
        <f t="shared" si="43"/>
        <v>21375803 TEATRO NACIONAL</v>
      </c>
      <c r="D1383" s="60" t="s">
        <v>18</v>
      </c>
      <c r="E1383" s="60" t="s">
        <v>478</v>
      </c>
      <c r="F1383" s="60" t="s">
        <v>212</v>
      </c>
      <c r="G1383" s="59">
        <v>17713452</v>
      </c>
      <c r="H1383" s="59">
        <v>16344159</v>
      </c>
      <c r="I1383" s="59">
        <v>16344159</v>
      </c>
      <c r="J1383" s="59">
        <v>0</v>
      </c>
      <c r="K1383" s="59">
        <v>0</v>
      </c>
      <c r="L1383" s="59">
        <v>0</v>
      </c>
      <c r="M1383" s="59">
        <v>13749582.07</v>
      </c>
      <c r="N1383" s="59">
        <v>12414655.949999999</v>
      </c>
      <c r="O1383" s="59">
        <v>2594576.9300000002</v>
      </c>
      <c r="P1383" s="84">
        <f t="shared" si="44"/>
        <v>0.84125356771186577</v>
      </c>
    </row>
    <row r="1384" spans="1:16" ht="14.4" x14ac:dyDescent="0.2">
      <c r="A1384" s="60" t="s">
        <v>464</v>
      </c>
      <c r="B1384" s="60" t="s">
        <v>465</v>
      </c>
      <c r="C1384" s="83" t="str">
        <f t="shared" si="43"/>
        <v>21375803 TEATRO NACIONAL</v>
      </c>
      <c r="D1384" s="60" t="s">
        <v>18</v>
      </c>
      <c r="E1384" s="60" t="s">
        <v>479</v>
      </c>
      <c r="F1384" s="60" t="s">
        <v>214</v>
      </c>
      <c r="G1384" s="59">
        <v>2820614</v>
      </c>
      <c r="H1384" s="59">
        <v>2602574</v>
      </c>
      <c r="I1384" s="59">
        <v>2602574</v>
      </c>
      <c r="J1384" s="59">
        <v>0</v>
      </c>
      <c r="K1384" s="59">
        <v>0</v>
      </c>
      <c r="L1384" s="59">
        <v>0</v>
      </c>
      <c r="M1384" s="59">
        <v>2183897.1</v>
      </c>
      <c r="N1384" s="59">
        <v>1971348.13</v>
      </c>
      <c r="O1384" s="59">
        <v>418676.9</v>
      </c>
      <c r="P1384" s="85">
        <f t="shared" si="44"/>
        <v>0.83912968468908089</v>
      </c>
    </row>
    <row r="1385" spans="1:16" ht="14.4" x14ac:dyDescent="0.2">
      <c r="A1385" s="60" t="s">
        <v>464</v>
      </c>
      <c r="B1385" s="60" t="s">
        <v>465</v>
      </c>
      <c r="C1385" s="83" t="str">
        <f t="shared" si="43"/>
        <v>21375803 TEATRO NACIONAL</v>
      </c>
      <c r="D1385" s="60" t="s">
        <v>18</v>
      </c>
      <c r="E1385" s="60" t="s">
        <v>217</v>
      </c>
      <c r="F1385" s="60" t="s">
        <v>218</v>
      </c>
      <c r="G1385" s="59">
        <v>3350000</v>
      </c>
      <c r="H1385" s="59">
        <v>3350000</v>
      </c>
      <c r="I1385" s="59">
        <v>3350000</v>
      </c>
      <c r="J1385" s="59">
        <v>0</v>
      </c>
      <c r="K1385" s="59">
        <v>0</v>
      </c>
      <c r="L1385" s="59">
        <v>0</v>
      </c>
      <c r="M1385" s="59">
        <v>750000</v>
      </c>
      <c r="N1385" s="59">
        <v>0</v>
      </c>
      <c r="O1385" s="59">
        <v>2600000</v>
      </c>
      <c r="P1385" s="84">
        <f t="shared" si="44"/>
        <v>0.22388059701492538</v>
      </c>
    </row>
    <row r="1386" spans="1:16" ht="14.4" x14ac:dyDescent="0.2">
      <c r="A1386" s="60" t="s">
        <v>464</v>
      </c>
      <c r="B1386" s="60" t="s">
        <v>465</v>
      </c>
      <c r="C1386" s="83" t="str">
        <f t="shared" si="43"/>
        <v>21375803 TEATRO NACIONAL</v>
      </c>
      <c r="D1386" s="60" t="s">
        <v>18</v>
      </c>
      <c r="E1386" s="60" t="s">
        <v>221</v>
      </c>
      <c r="F1386" s="60" t="s">
        <v>222</v>
      </c>
      <c r="G1386" s="59">
        <v>3350000</v>
      </c>
      <c r="H1386" s="59">
        <v>3350000</v>
      </c>
      <c r="I1386" s="59">
        <v>3350000</v>
      </c>
      <c r="J1386" s="59">
        <v>0</v>
      </c>
      <c r="K1386" s="59">
        <v>0</v>
      </c>
      <c r="L1386" s="59">
        <v>0</v>
      </c>
      <c r="M1386" s="59">
        <v>750000</v>
      </c>
      <c r="N1386" s="59">
        <v>0</v>
      </c>
      <c r="O1386" s="59">
        <v>2600000</v>
      </c>
      <c r="P1386" s="84">
        <f t="shared" si="44"/>
        <v>0.22388059701492538</v>
      </c>
    </row>
    <row r="1387" spans="1:16" ht="14.4" x14ac:dyDescent="0.2">
      <c r="A1387" s="60" t="s">
        <v>464</v>
      </c>
      <c r="B1387" s="60" t="s">
        <v>465</v>
      </c>
      <c r="C1387" s="83" t="str">
        <f t="shared" si="43"/>
        <v>21375803 TEATRO NACIONAL</v>
      </c>
      <c r="D1387" s="60" t="s">
        <v>18</v>
      </c>
      <c r="E1387" s="60" t="s">
        <v>223</v>
      </c>
      <c r="F1387" s="60" t="s">
        <v>224</v>
      </c>
      <c r="G1387" s="59">
        <v>19500000</v>
      </c>
      <c r="H1387" s="59">
        <v>17000000</v>
      </c>
      <c r="I1387" s="59">
        <v>17000000</v>
      </c>
      <c r="J1387" s="59">
        <v>0</v>
      </c>
      <c r="K1387" s="59">
        <v>0</v>
      </c>
      <c r="L1387" s="59">
        <v>0</v>
      </c>
      <c r="M1387" s="59">
        <v>15409135.380000001</v>
      </c>
      <c r="N1387" s="59">
        <v>11225281.5</v>
      </c>
      <c r="O1387" s="59">
        <v>1590864.62</v>
      </c>
      <c r="P1387" s="84">
        <f t="shared" si="44"/>
        <v>0.90641972823529415</v>
      </c>
    </row>
    <row r="1388" spans="1:16" ht="14.4" x14ac:dyDescent="0.2">
      <c r="A1388" s="60" t="s">
        <v>464</v>
      </c>
      <c r="B1388" s="60" t="s">
        <v>465</v>
      </c>
      <c r="C1388" s="83" t="str">
        <f t="shared" si="43"/>
        <v>21375803 TEATRO NACIONAL</v>
      </c>
      <c r="D1388" s="60" t="s">
        <v>18</v>
      </c>
      <c r="E1388" s="60" t="s">
        <v>225</v>
      </c>
      <c r="F1388" s="60" t="s">
        <v>226</v>
      </c>
      <c r="G1388" s="59">
        <v>10500000</v>
      </c>
      <c r="H1388" s="59">
        <v>8000000</v>
      </c>
      <c r="I1388" s="59">
        <v>8000000</v>
      </c>
      <c r="J1388" s="59">
        <v>0</v>
      </c>
      <c r="K1388" s="59">
        <v>0</v>
      </c>
      <c r="L1388" s="59">
        <v>0</v>
      </c>
      <c r="M1388" s="59">
        <v>7867009.3600000003</v>
      </c>
      <c r="N1388" s="59">
        <v>3892800.64</v>
      </c>
      <c r="O1388" s="59">
        <v>132990.64000000001</v>
      </c>
      <c r="P1388" s="84">
        <f t="shared" si="44"/>
        <v>0.98337616999999999</v>
      </c>
    </row>
    <row r="1389" spans="1:16" ht="14.4" x14ac:dyDescent="0.2">
      <c r="A1389" s="60" t="s">
        <v>464</v>
      </c>
      <c r="B1389" s="60" t="s">
        <v>465</v>
      </c>
      <c r="C1389" s="83" t="str">
        <f t="shared" si="43"/>
        <v>21375803 TEATRO NACIONAL</v>
      </c>
      <c r="D1389" s="60" t="s">
        <v>18</v>
      </c>
      <c r="E1389" s="60" t="s">
        <v>227</v>
      </c>
      <c r="F1389" s="60" t="s">
        <v>228</v>
      </c>
      <c r="G1389" s="59">
        <v>9000000</v>
      </c>
      <c r="H1389" s="59">
        <v>9000000</v>
      </c>
      <c r="I1389" s="59">
        <v>9000000</v>
      </c>
      <c r="J1389" s="59">
        <v>0</v>
      </c>
      <c r="K1389" s="59">
        <v>0</v>
      </c>
      <c r="L1389" s="59">
        <v>0</v>
      </c>
      <c r="M1389" s="59">
        <v>7542126.0199999996</v>
      </c>
      <c r="N1389" s="59">
        <v>7332480.8600000003</v>
      </c>
      <c r="O1389" s="59">
        <v>1457873.98</v>
      </c>
      <c r="P1389" s="84">
        <f t="shared" si="44"/>
        <v>0.83801400222222222</v>
      </c>
    </row>
    <row r="1390" spans="1:16" ht="14.4" x14ac:dyDescent="0.2">
      <c r="A1390" s="60" t="s">
        <v>464</v>
      </c>
      <c r="B1390" s="60" t="s">
        <v>465</v>
      </c>
      <c r="C1390" s="83" t="str">
        <f t="shared" si="43"/>
        <v>21375803 TEATRO NACIONAL</v>
      </c>
      <c r="D1390" s="60" t="s">
        <v>18</v>
      </c>
      <c r="E1390" s="60" t="s">
        <v>237</v>
      </c>
      <c r="F1390" s="60" t="s">
        <v>238</v>
      </c>
      <c r="G1390" s="59">
        <v>78100000</v>
      </c>
      <c r="H1390" s="59">
        <v>38100000</v>
      </c>
      <c r="I1390" s="59">
        <v>38100000</v>
      </c>
      <c r="J1390" s="59">
        <v>0</v>
      </c>
      <c r="K1390" s="59">
        <v>0</v>
      </c>
      <c r="L1390" s="59">
        <v>0</v>
      </c>
      <c r="M1390" s="59">
        <v>10565089.550000001</v>
      </c>
      <c r="N1390" s="59">
        <v>10565089.550000001</v>
      </c>
      <c r="O1390" s="59">
        <v>27534910.449999999</v>
      </c>
      <c r="P1390" s="84">
        <f t="shared" si="44"/>
        <v>0.27729893832021002</v>
      </c>
    </row>
    <row r="1391" spans="1:16" ht="14.4" x14ac:dyDescent="0.2">
      <c r="A1391" s="60" t="s">
        <v>464</v>
      </c>
      <c r="B1391" s="60" t="s">
        <v>465</v>
      </c>
      <c r="C1391" s="83" t="str">
        <f t="shared" si="43"/>
        <v>21375803 TEATRO NACIONAL</v>
      </c>
      <c r="D1391" s="60" t="s">
        <v>18</v>
      </c>
      <c r="E1391" s="60" t="s">
        <v>239</v>
      </c>
      <c r="F1391" s="60" t="s">
        <v>240</v>
      </c>
      <c r="G1391" s="59">
        <v>77100000</v>
      </c>
      <c r="H1391" s="59">
        <v>37100000</v>
      </c>
      <c r="I1391" s="59">
        <v>37100000</v>
      </c>
      <c r="J1391" s="59">
        <v>0</v>
      </c>
      <c r="K1391" s="59">
        <v>0</v>
      </c>
      <c r="L1391" s="59">
        <v>0</v>
      </c>
      <c r="M1391" s="59">
        <v>10565089.550000001</v>
      </c>
      <c r="N1391" s="59">
        <v>10565089.550000001</v>
      </c>
      <c r="O1391" s="59">
        <v>26534910.449999999</v>
      </c>
      <c r="P1391" s="84">
        <f t="shared" si="44"/>
        <v>0.28477330323450134</v>
      </c>
    </row>
    <row r="1392" spans="1:16" ht="14.4" x14ac:dyDescent="0.2">
      <c r="A1392" s="60" t="s">
        <v>464</v>
      </c>
      <c r="B1392" s="60" t="s">
        <v>465</v>
      </c>
      <c r="C1392" s="83" t="str">
        <f t="shared" si="43"/>
        <v>21375803 TEATRO NACIONAL</v>
      </c>
      <c r="D1392" s="60" t="s">
        <v>18</v>
      </c>
      <c r="E1392" s="60" t="s">
        <v>480</v>
      </c>
      <c r="F1392" s="60" t="s">
        <v>481</v>
      </c>
      <c r="G1392" s="59">
        <v>1000000</v>
      </c>
      <c r="H1392" s="59">
        <v>1000000</v>
      </c>
      <c r="I1392" s="59">
        <v>1000000</v>
      </c>
      <c r="J1392" s="59">
        <v>0</v>
      </c>
      <c r="K1392" s="59">
        <v>0</v>
      </c>
      <c r="L1392" s="59">
        <v>0</v>
      </c>
      <c r="M1392" s="59">
        <v>0</v>
      </c>
      <c r="N1392" s="59">
        <v>0</v>
      </c>
      <c r="O1392" s="59">
        <v>1000000</v>
      </c>
      <c r="P1392" s="84">
        <f t="shared" si="44"/>
        <v>0</v>
      </c>
    </row>
    <row r="1393" spans="1:16" ht="14.4" x14ac:dyDescent="0.2">
      <c r="A1393" s="60" t="s">
        <v>464</v>
      </c>
      <c r="B1393" s="60" t="s">
        <v>465</v>
      </c>
      <c r="C1393" s="83" t="str">
        <f t="shared" si="43"/>
        <v>21375803 TEATRO NACIONAL</v>
      </c>
      <c r="D1393" s="60" t="s">
        <v>251</v>
      </c>
      <c r="E1393" s="60" t="s">
        <v>252</v>
      </c>
      <c r="F1393" s="60" t="s">
        <v>253</v>
      </c>
      <c r="G1393" s="59">
        <v>507106908</v>
      </c>
      <c r="H1393" s="59">
        <v>507106908</v>
      </c>
      <c r="I1393" s="59">
        <v>507106908</v>
      </c>
      <c r="J1393" s="59">
        <v>0</v>
      </c>
      <c r="K1393" s="59">
        <v>0</v>
      </c>
      <c r="L1393" s="59">
        <v>0</v>
      </c>
      <c r="M1393" s="59">
        <v>206852670.06999999</v>
      </c>
      <c r="N1393" s="59">
        <v>195020762.96000001</v>
      </c>
      <c r="O1393" s="59">
        <v>300254237.93000001</v>
      </c>
      <c r="P1393" s="84">
        <f t="shared" si="44"/>
        <v>0.40790741913931883</v>
      </c>
    </row>
    <row r="1394" spans="1:16" ht="14.4" x14ac:dyDescent="0.2">
      <c r="A1394" s="60" t="s">
        <v>464</v>
      </c>
      <c r="B1394" s="60" t="s">
        <v>465</v>
      </c>
      <c r="C1394" s="83" t="str">
        <f t="shared" si="43"/>
        <v>21375803 TEATRO NACIONAL</v>
      </c>
      <c r="D1394" s="60" t="s">
        <v>251</v>
      </c>
      <c r="E1394" s="60" t="s">
        <v>254</v>
      </c>
      <c r="F1394" s="60" t="s">
        <v>255</v>
      </c>
      <c r="G1394" s="59">
        <v>125250000</v>
      </c>
      <c r="H1394" s="59">
        <v>125250000</v>
      </c>
      <c r="I1394" s="59">
        <v>125250000</v>
      </c>
      <c r="J1394" s="59">
        <v>0</v>
      </c>
      <c r="K1394" s="59">
        <v>0</v>
      </c>
      <c r="L1394" s="59">
        <v>0</v>
      </c>
      <c r="M1394" s="59">
        <v>80468590.349999994</v>
      </c>
      <c r="N1394" s="59">
        <v>74877696.719999999</v>
      </c>
      <c r="O1394" s="59">
        <v>44781409.649999999</v>
      </c>
      <c r="P1394" s="84">
        <f t="shared" si="44"/>
        <v>0.64246379520958075</v>
      </c>
    </row>
    <row r="1395" spans="1:16" ht="14.4" x14ac:dyDescent="0.2">
      <c r="A1395" s="60" t="s">
        <v>464</v>
      </c>
      <c r="B1395" s="60" t="s">
        <v>465</v>
      </c>
      <c r="C1395" s="83" t="str">
        <f t="shared" si="43"/>
        <v>21375803 TEATRO NACIONAL</v>
      </c>
      <c r="D1395" s="60" t="s">
        <v>251</v>
      </c>
      <c r="E1395" s="60" t="s">
        <v>256</v>
      </c>
      <c r="F1395" s="60" t="s">
        <v>257</v>
      </c>
      <c r="G1395" s="59">
        <v>12000000</v>
      </c>
      <c r="H1395" s="59">
        <v>2000000</v>
      </c>
      <c r="I1395" s="59">
        <v>2000000</v>
      </c>
      <c r="J1395" s="59">
        <v>0</v>
      </c>
      <c r="K1395" s="59">
        <v>0</v>
      </c>
      <c r="L1395" s="59">
        <v>0</v>
      </c>
      <c r="M1395" s="59">
        <v>430425.24</v>
      </c>
      <c r="N1395" s="59">
        <v>422807.08</v>
      </c>
      <c r="O1395" s="59">
        <v>1569574.76</v>
      </c>
      <c r="P1395" s="84">
        <f t="shared" si="44"/>
        <v>0.21521261999999999</v>
      </c>
    </row>
    <row r="1396" spans="1:16" ht="14.4" x14ac:dyDescent="0.2">
      <c r="A1396" s="60" t="s">
        <v>464</v>
      </c>
      <c r="B1396" s="60" t="s">
        <v>465</v>
      </c>
      <c r="C1396" s="83" t="str">
        <f t="shared" si="43"/>
        <v>21375803 TEATRO NACIONAL</v>
      </c>
      <c r="D1396" s="60" t="s">
        <v>251</v>
      </c>
      <c r="E1396" s="60" t="s">
        <v>258</v>
      </c>
      <c r="F1396" s="60" t="s">
        <v>259</v>
      </c>
      <c r="G1396" s="59">
        <v>35200000</v>
      </c>
      <c r="H1396" s="59">
        <v>45200000</v>
      </c>
      <c r="I1396" s="59">
        <v>45200000</v>
      </c>
      <c r="J1396" s="59">
        <v>0</v>
      </c>
      <c r="K1396" s="59">
        <v>0</v>
      </c>
      <c r="L1396" s="59">
        <v>0</v>
      </c>
      <c r="M1396" s="59">
        <v>17679335.219999999</v>
      </c>
      <c r="N1396" s="59">
        <v>17672713.010000002</v>
      </c>
      <c r="O1396" s="59">
        <v>27520664.780000001</v>
      </c>
      <c r="P1396" s="84">
        <f t="shared" si="44"/>
        <v>0.39113573495575221</v>
      </c>
    </row>
    <row r="1397" spans="1:16" ht="14.4" x14ac:dyDescent="0.2">
      <c r="A1397" s="60" t="s">
        <v>464</v>
      </c>
      <c r="B1397" s="60" t="s">
        <v>465</v>
      </c>
      <c r="C1397" s="83" t="str">
        <f t="shared" si="43"/>
        <v>21375803 TEATRO NACIONAL</v>
      </c>
      <c r="D1397" s="60" t="s">
        <v>251</v>
      </c>
      <c r="E1397" s="60" t="s">
        <v>260</v>
      </c>
      <c r="F1397" s="60" t="s">
        <v>261</v>
      </c>
      <c r="G1397" s="59">
        <v>8050000</v>
      </c>
      <c r="H1397" s="59">
        <v>8050000</v>
      </c>
      <c r="I1397" s="59">
        <v>8050000</v>
      </c>
      <c r="J1397" s="59">
        <v>0</v>
      </c>
      <c r="K1397" s="59">
        <v>0</v>
      </c>
      <c r="L1397" s="59">
        <v>0</v>
      </c>
      <c r="M1397" s="59">
        <v>7965711.6399999997</v>
      </c>
      <c r="N1397" s="59">
        <v>7965711.6399999997</v>
      </c>
      <c r="O1397" s="59">
        <v>84288.36</v>
      </c>
      <c r="P1397" s="84">
        <f t="shared" si="44"/>
        <v>0.98952939627329184</v>
      </c>
    </row>
    <row r="1398" spans="1:16" ht="14.4" x14ac:dyDescent="0.2">
      <c r="A1398" s="60" t="s">
        <v>464</v>
      </c>
      <c r="B1398" s="60" t="s">
        <v>465</v>
      </c>
      <c r="C1398" s="83" t="str">
        <f t="shared" si="43"/>
        <v>21375803 TEATRO NACIONAL</v>
      </c>
      <c r="D1398" s="60" t="s">
        <v>251</v>
      </c>
      <c r="E1398" s="60" t="s">
        <v>262</v>
      </c>
      <c r="F1398" s="60" t="s">
        <v>263</v>
      </c>
      <c r="G1398" s="59">
        <v>20000000</v>
      </c>
      <c r="H1398" s="59">
        <v>20000000</v>
      </c>
      <c r="I1398" s="59">
        <v>20000000</v>
      </c>
      <c r="J1398" s="59">
        <v>0</v>
      </c>
      <c r="K1398" s="59">
        <v>0</v>
      </c>
      <c r="L1398" s="59">
        <v>0</v>
      </c>
      <c r="M1398" s="59">
        <v>13062570.92</v>
      </c>
      <c r="N1398" s="59">
        <v>8217226.4699999997</v>
      </c>
      <c r="O1398" s="59">
        <v>6937429.0800000001</v>
      </c>
      <c r="P1398" s="84">
        <f t="shared" si="44"/>
        <v>0.65312854600000003</v>
      </c>
    </row>
    <row r="1399" spans="1:16" ht="14.4" x14ac:dyDescent="0.2">
      <c r="A1399" s="60" t="s">
        <v>464</v>
      </c>
      <c r="B1399" s="60" t="s">
        <v>465</v>
      </c>
      <c r="C1399" s="83" t="str">
        <f t="shared" si="43"/>
        <v>21375803 TEATRO NACIONAL</v>
      </c>
      <c r="D1399" s="60" t="s">
        <v>251</v>
      </c>
      <c r="E1399" s="60" t="s">
        <v>353</v>
      </c>
      <c r="F1399" s="60" t="s">
        <v>354</v>
      </c>
      <c r="G1399" s="59">
        <v>5000000</v>
      </c>
      <c r="H1399" s="59">
        <v>5000000</v>
      </c>
      <c r="I1399" s="59">
        <v>5000000</v>
      </c>
      <c r="J1399" s="59">
        <v>0</v>
      </c>
      <c r="K1399" s="59">
        <v>0</v>
      </c>
      <c r="L1399" s="59">
        <v>0</v>
      </c>
      <c r="M1399" s="59">
        <v>0</v>
      </c>
      <c r="N1399" s="59">
        <v>0</v>
      </c>
      <c r="O1399" s="59">
        <v>5000000</v>
      </c>
      <c r="P1399" s="84">
        <f t="shared" si="44"/>
        <v>0</v>
      </c>
    </row>
    <row r="1400" spans="1:16" ht="14.4" x14ac:dyDescent="0.2">
      <c r="A1400" s="60" t="s">
        <v>464</v>
      </c>
      <c r="B1400" s="60" t="s">
        <v>465</v>
      </c>
      <c r="C1400" s="83" t="str">
        <f t="shared" si="43"/>
        <v>21375803 TEATRO NACIONAL</v>
      </c>
      <c r="D1400" s="60" t="s">
        <v>251</v>
      </c>
      <c r="E1400" s="60" t="s">
        <v>264</v>
      </c>
      <c r="F1400" s="60" t="s">
        <v>265</v>
      </c>
      <c r="G1400" s="59">
        <v>45000000</v>
      </c>
      <c r="H1400" s="59">
        <v>45000000</v>
      </c>
      <c r="I1400" s="59">
        <v>45000000</v>
      </c>
      <c r="J1400" s="59">
        <v>0</v>
      </c>
      <c r="K1400" s="59">
        <v>0</v>
      </c>
      <c r="L1400" s="59">
        <v>0</v>
      </c>
      <c r="M1400" s="59">
        <v>41330547.329999998</v>
      </c>
      <c r="N1400" s="59">
        <v>40599238.520000003</v>
      </c>
      <c r="O1400" s="59">
        <v>3669452.67</v>
      </c>
      <c r="P1400" s="82">
        <f t="shared" si="44"/>
        <v>0.91845660733333334</v>
      </c>
    </row>
    <row r="1401" spans="1:16" ht="14.4" x14ac:dyDescent="0.2">
      <c r="A1401" s="60" t="s">
        <v>464</v>
      </c>
      <c r="B1401" s="60" t="s">
        <v>465</v>
      </c>
      <c r="C1401" s="83" t="str">
        <f t="shared" si="43"/>
        <v>21375803 TEATRO NACIONAL</v>
      </c>
      <c r="D1401" s="60" t="s">
        <v>251</v>
      </c>
      <c r="E1401" s="60" t="s">
        <v>266</v>
      </c>
      <c r="F1401" s="60" t="s">
        <v>267</v>
      </c>
      <c r="G1401" s="59">
        <v>366856908</v>
      </c>
      <c r="H1401" s="59">
        <v>366856908</v>
      </c>
      <c r="I1401" s="59">
        <v>366856908</v>
      </c>
      <c r="J1401" s="59">
        <v>0</v>
      </c>
      <c r="K1401" s="59">
        <v>0</v>
      </c>
      <c r="L1401" s="59">
        <v>0</v>
      </c>
      <c r="M1401" s="59">
        <v>114279295.87</v>
      </c>
      <c r="N1401" s="59">
        <v>114133400.04000001</v>
      </c>
      <c r="O1401" s="59">
        <v>252577612.13</v>
      </c>
      <c r="P1401" s="84">
        <f t="shared" si="44"/>
        <v>0.31150918349341811</v>
      </c>
    </row>
    <row r="1402" spans="1:16" ht="14.4" x14ac:dyDescent="0.2">
      <c r="A1402" s="60" t="s">
        <v>464</v>
      </c>
      <c r="B1402" s="60" t="s">
        <v>465</v>
      </c>
      <c r="C1402" s="83" t="str">
        <f t="shared" si="43"/>
        <v>21375803 TEATRO NACIONAL</v>
      </c>
      <c r="D1402" s="60" t="s">
        <v>251</v>
      </c>
      <c r="E1402" s="60" t="s">
        <v>268</v>
      </c>
      <c r="F1402" s="60" t="s">
        <v>269</v>
      </c>
      <c r="G1402" s="59">
        <v>366856908</v>
      </c>
      <c r="H1402" s="59">
        <v>366856908</v>
      </c>
      <c r="I1402" s="59">
        <v>366856908</v>
      </c>
      <c r="J1402" s="59">
        <v>0</v>
      </c>
      <c r="K1402" s="59">
        <v>0</v>
      </c>
      <c r="L1402" s="59">
        <v>0</v>
      </c>
      <c r="M1402" s="59">
        <v>114279295.87</v>
      </c>
      <c r="N1402" s="59">
        <v>114133400.04000001</v>
      </c>
      <c r="O1402" s="59">
        <v>252577612.13</v>
      </c>
      <c r="P1402" s="84">
        <f t="shared" si="44"/>
        <v>0.31150918349341811</v>
      </c>
    </row>
    <row r="1403" spans="1:16" ht="14.4" x14ac:dyDescent="0.2">
      <c r="A1403" s="60" t="s">
        <v>464</v>
      </c>
      <c r="B1403" s="60" t="s">
        <v>465</v>
      </c>
      <c r="C1403" s="83" t="str">
        <f t="shared" si="43"/>
        <v>21375803 TEATRO NACIONAL</v>
      </c>
      <c r="D1403" s="60" t="s">
        <v>251</v>
      </c>
      <c r="E1403" s="60" t="s">
        <v>272</v>
      </c>
      <c r="F1403" s="60" t="s">
        <v>273</v>
      </c>
      <c r="G1403" s="59">
        <v>15000000</v>
      </c>
      <c r="H1403" s="59">
        <v>15000000</v>
      </c>
      <c r="I1403" s="59">
        <v>15000000</v>
      </c>
      <c r="J1403" s="59">
        <v>0</v>
      </c>
      <c r="K1403" s="59">
        <v>0</v>
      </c>
      <c r="L1403" s="59">
        <v>0</v>
      </c>
      <c r="M1403" s="59">
        <v>12104783.85</v>
      </c>
      <c r="N1403" s="59">
        <v>6009666.2000000002</v>
      </c>
      <c r="O1403" s="59">
        <v>2895216.15</v>
      </c>
      <c r="P1403" s="84">
        <f t="shared" si="44"/>
        <v>0.80698559000000003</v>
      </c>
    </row>
    <row r="1404" spans="1:16" ht="14.4" x14ac:dyDescent="0.2">
      <c r="A1404" s="60" t="s">
        <v>464</v>
      </c>
      <c r="B1404" s="60" t="s">
        <v>465</v>
      </c>
      <c r="C1404" s="83" t="str">
        <f t="shared" si="43"/>
        <v>21375803 TEATRO NACIONAL</v>
      </c>
      <c r="D1404" s="60" t="s">
        <v>251</v>
      </c>
      <c r="E1404" s="60" t="s">
        <v>274</v>
      </c>
      <c r="F1404" s="60" t="s">
        <v>275</v>
      </c>
      <c r="G1404" s="59">
        <v>15000000</v>
      </c>
      <c r="H1404" s="59">
        <v>15000000</v>
      </c>
      <c r="I1404" s="59">
        <v>15000000</v>
      </c>
      <c r="J1404" s="59">
        <v>0</v>
      </c>
      <c r="K1404" s="59">
        <v>0</v>
      </c>
      <c r="L1404" s="59">
        <v>0</v>
      </c>
      <c r="M1404" s="59">
        <v>12104783.85</v>
      </c>
      <c r="N1404" s="59">
        <v>6009666.2000000002</v>
      </c>
      <c r="O1404" s="59">
        <v>2895216.15</v>
      </c>
      <c r="P1404" s="84">
        <f t="shared" si="44"/>
        <v>0.80698559000000003</v>
      </c>
    </row>
    <row r="1405" spans="1:16" ht="14.4" x14ac:dyDescent="0.2">
      <c r="A1405" s="74" t="s">
        <v>482</v>
      </c>
      <c r="B1405" s="74" t="s">
        <v>483</v>
      </c>
      <c r="C1405" s="83" t="str">
        <f t="shared" si="43"/>
        <v>21375804 TEATRO POPULAR MELICO SALAZAR</v>
      </c>
      <c r="D1405" s="74" t="s">
        <v>18</v>
      </c>
      <c r="E1405" s="74" t="s">
        <v>19</v>
      </c>
      <c r="F1405" s="74" t="s">
        <v>19</v>
      </c>
      <c r="G1405" s="75">
        <v>3418259259</v>
      </c>
      <c r="H1405" s="75">
        <v>3349893226</v>
      </c>
      <c r="I1405" s="59">
        <v>3349893226</v>
      </c>
      <c r="J1405" s="59">
        <v>0</v>
      </c>
      <c r="K1405" s="59">
        <v>0</v>
      </c>
      <c r="L1405" s="59">
        <v>0</v>
      </c>
      <c r="M1405" s="75">
        <v>2711846641.3000002</v>
      </c>
      <c r="N1405" s="75">
        <v>2658463640.7800002</v>
      </c>
      <c r="O1405" s="75">
        <v>638046584.70000005</v>
      </c>
      <c r="P1405" s="82">
        <f t="shared" si="44"/>
        <v>0.80953226217843643</v>
      </c>
    </row>
    <row r="1406" spans="1:16" ht="14.4" x14ac:dyDescent="0.2">
      <c r="A1406" s="60" t="s">
        <v>482</v>
      </c>
      <c r="B1406" s="60" t="s">
        <v>483</v>
      </c>
      <c r="C1406" s="83" t="str">
        <f t="shared" si="43"/>
        <v>21375804 TEATRO POPULAR MELICO SALAZAR</v>
      </c>
      <c r="D1406" s="60" t="s">
        <v>18</v>
      </c>
      <c r="E1406" s="60" t="s">
        <v>21</v>
      </c>
      <c r="F1406" s="60" t="s">
        <v>22</v>
      </c>
      <c r="G1406" s="59">
        <v>1917905053</v>
      </c>
      <c r="H1406" s="59">
        <v>1848605447</v>
      </c>
      <c r="I1406" s="59">
        <v>1848605447</v>
      </c>
      <c r="J1406" s="59">
        <v>0</v>
      </c>
      <c r="K1406" s="59">
        <v>0</v>
      </c>
      <c r="L1406" s="59">
        <v>0</v>
      </c>
      <c r="M1406" s="59">
        <v>1537647785.1800001</v>
      </c>
      <c r="N1406" s="59">
        <v>1486331625.1199999</v>
      </c>
      <c r="O1406" s="59">
        <v>310957661.81999999</v>
      </c>
      <c r="P1406" s="84">
        <f t="shared" si="44"/>
        <v>0.83178797708043328</v>
      </c>
    </row>
    <row r="1407" spans="1:16" ht="14.4" x14ac:dyDescent="0.2">
      <c r="A1407" s="60" t="s">
        <v>482</v>
      </c>
      <c r="B1407" s="60" t="s">
        <v>483</v>
      </c>
      <c r="C1407" s="83" t="str">
        <f t="shared" si="43"/>
        <v>21375804 TEATRO POPULAR MELICO SALAZAR</v>
      </c>
      <c r="D1407" s="60" t="s">
        <v>18</v>
      </c>
      <c r="E1407" s="60" t="s">
        <v>23</v>
      </c>
      <c r="F1407" s="60" t="s">
        <v>24</v>
      </c>
      <c r="G1407" s="59">
        <v>842359090</v>
      </c>
      <c r="H1407" s="59">
        <v>849931334</v>
      </c>
      <c r="I1407" s="59">
        <v>849931334</v>
      </c>
      <c r="J1407" s="59">
        <v>0</v>
      </c>
      <c r="K1407" s="59">
        <v>0</v>
      </c>
      <c r="L1407" s="59">
        <v>0</v>
      </c>
      <c r="M1407" s="59">
        <v>732792193.19000006</v>
      </c>
      <c r="N1407" s="59">
        <v>713806813.42999995</v>
      </c>
      <c r="O1407" s="59">
        <v>117139140.81</v>
      </c>
      <c r="P1407" s="84">
        <f t="shared" si="44"/>
        <v>0.8621781123673693</v>
      </c>
    </row>
    <row r="1408" spans="1:16" ht="14.4" x14ac:dyDescent="0.2">
      <c r="A1408" s="60" t="s">
        <v>482</v>
      </c>
      <c r="B1408" s="60" t="s">
        <v>483</v>
      </c>
      <c r="C1408" s="83" t="str">
        <f t="shared" si="43"/>
        <v>21375804 TEATRO POPULAR MELICO SALAZAR</v>
      </c>
      <c r="D1408" s="60" t="s">
        <v>18</v>
      </c>
      <c r="E1408" s="60" t="s">
        <v>25</v>
      </c>
      <c r="F1408" s="60" t="s">
        <v>26</v>
      </c>
      <c r="G1408" s="59">
        <v>842359090</v>
      </c>
      <c r="H1408" s="59">
        <v>849931334</v>
      </c>
      <c r="I1408" s="59">
        <v>849931334</v>
      </c>
      <c r="J1408" s="59">
        <v>0</v>
      </c>
      <c r="K1408" s="59">
        <v>0</v>
      </c>
      <c r="L1408" s="59">
        <v>0</v>
      </c>
      <c r="M1408" s="59">
        <v>732792193.19000006</v>
      </c>
      <c r="N1408" s="59">
        <v>713806813.42999995</v>
      </c>
      <c r="O1408" s="59">
        <v>117139140.81</v>
      </c>
      <c r="P1408" s="84">
        <f t="shared" si="44"/>
        <v>0.8621781123673693</v>
      </c>
    </row>
    <row r="1409" spans="1:16" ht="14.4" x14ac:dyDescent="0.2">
      <c r="A1409" s="60" t="s">
        <v>482</v>
      </c>
      <c r="B1409" s="60" t="s">
        <v>483</v>
      </c>
      <c r="C1409" s="83" t="str">
        <f t="shared" si="43"/>
        <v>21375804 TEATRO POPULAR MELICO SALAZAR</v>
      </c>
      <c r="D1409" s="60" t="s">
        <v>18</v>
      </c>
      <c r="E1409" s="60" t="s">
        <v>29</v>
      </c>
      <c r="F1409" s="60" t="s">
        <v>30</v>
      </c>
      <c r="G1409" s="59">
        <v>133500000</v>
      </c>
      <c r="H1409" s="59">
        <v>111200323</v>
      </c>
      <c r="I1409" s="59">
        <v>111200323</v>
      </c>
      <c r="J1409" s="59">
        <v>0</v>
      </c>
      <c r="K1409" s="59">
        <v>0</v>
      </c>
      <c r="L1409" s="59">
        <v>0</v>
      </c>
      <c r="M1409" s="59">
        <v>99140522.090000004</v>
      </c>
      <c r="N1409" s="59">
        <v>99140522.090000004</v>
      </c>
      <c r="O1409" s="59">
        <v>12059800.91</v>
      </c>
      <c r="P1409" s="84">
        <f t="shared" si="44"/>
        <v>0.89154886798305433</v>
      </c>
    </row>
    <row r="1410" spans="1:16" ht="14.4" x14ac:dyDescent="0.2">
      <c r="A1410" s="60" t="s">
        <v>482</v>
      </c>
      <c r="B1410" s="60" t="s">
        <v>483</v>
      </c>
      <c r="C1410" s="83" t="str">
        <f t="shared" si="43"/>
        <v>21375804 TEATRO POPULAR MELICO SALAZAR</v>
      </c>
      <c r="D1410" s="60" t="s">
        <v>18</v>
      </c>
      <c r="E1410" s="60" t="s">
        <v>31</v>
      </c>
      <c r="F1410" s="60" t="s">
        <v>32</v>
      </c>
      <c r="G1410" s="59">
        <v>133500000</v>
      </c>
      <c r="H1410" s="59">
        <v>111200323</v>
      </c>
      <c r="I1410" s="59">
        <v>111200323</v>
      </c>
      <c r="J1410" s="59">
        <v>0</v>
      </c>
      <c r="K1410" s="59">
        <v>0</v>
      </c>
      <c r="L1410" s="59">
        <v>0</v>
      </c>
      <c r="M1410" s="59">
        <v>99140522.090000004</v>
      </c>
      <c r="N1410" s="59">
        <v>99140522.090000004</v>
      </c>
      <c r="O1410" s="59">
        <v>12059800.91</v>
      </c>
      <c r="P1410" s="84">
        <f t="shared" si="44"/>
        <v>0.89154886798305433</v>
      </c>
    </row>
    <row r="1411" spans="1:16" ht="14.4" x14ac:dyDescent="0.2">
      <c r="A1411" s="60" t="s">
        <v>482</v>
      </c>
      <c r="B1411" s="60" t="s">
        <v>483</v>
      </c>
      <c r="C1411" s="83" t="str">
        <f t="shared" si="43"/>
        <v>21375804 TEATRO POPULAR MELICO SALAZAR</v>
      </c>
      <c r="D1411" s="60" t="s">
        <v>18</v>
      </c>
      <c r="E1411" s="60" t="s">
        <v>33</v>
      </c>
      <c r="F1411" s="60" t="s">
        <v>34</v>
      </c>
      <c r="G1411" s="59">
        <v>635180267</v>
      </c>
      <c r="H1411" s="59">
        <v>587435892</v>
      </c>
      <c r="I1411" s="59">
        <v>587435892</v>
      </c>
      <c r="J1411" s="59">
        <v>0</v>
      </c>
      <c r="K1411" s="59">
        <v>0</v>
      </c>
      <c r="L1411" s="59">
        <v>0</v>
      </c>
      <c r="M1411" s="59">
        <v>439373686</v>
      </c>
      <c r="N1411" s="59">
        <v>439373686</v>
      </c>
      <c r="O1411" s="59">
        <v>148062206</v>
      </c>
      <c r="P1411" s="84">
        <f t="shared" si="44"/>
        <v>0.7479517203215087</v>
      </c>
    </row>
    <row r="1412" spans="1:16" ht="14.4" x14ac:dyDescent="0.2">
      <c r="A1412" s="60" t="s">
        <v>482</v>
      </c>
      <c r="B1412" s="60" t="s">
        <v>483</v>
      </c>
      <c r="C1412" s="83" t="str">
        <f t="shared" si="43"/>
        <v>21375804 TEATRO POPULAR MELICO SALAZAR</v>
      </c>
      <c r="D1412" s="60" t="s">
        <v>18</v>
      </c>
      <c r="E1412" s="60" t="s">
        <v>35</v>
      </c>
      <c r="F1412" s="60" t="s">
        <v>36</v>
      </c>
      <c r="G1412" s="59">
        <v>255600000</v>
      </c>
      <c r="H1412" s="59">
        <v>219031839</v>
      </c>
      <c r="I1412" s="59">
        <v>219031839</v>
      </c>
      <c r="J1412" s="59">
        <v>0</v>
      </c>
      <c r="K1412" s="59">
        <v>0</v>
      </c>
      <c r="L1412" s="59">
        <v>0</v>
      </c>
      <c r="M1412" s="59">
        <v>199583122.53999999</v>
      </c>
      <c r="N1412" s="59">
        <v>199583122.53999999</v>
      </c>
      <c r="O1412" s="59">
        <v>19448716.460000001</v>
      </c>
      <c r="P1412" s="84">
        <f t="shared" si="44"/>
        <v>0.91120598471530889</v>
      </c>
    </row>
    <row r="1413" spans="1:16" ht="14.4" x14ac:dyDescent="0.2">
      <c r="A1413" s="60" t="s">
        <v>482</v>
      </c>
      <c r="B1413" s="60" t="s">
        <v>483</v>
      </c>
      <c r="C1413" s="83" t="str">
        <f t="shared" si="43"/>
        <v>21375804 TEATRO POPULAR MELICO SALAZAR</v>
      </c>
      <c r="D1413" s="60" t="s">
        <v>18</v>
      </c>
      <c r="E1413" s="60" t="s">
        <v>37</v>
      </c>
      <c r="F1413" s="60" t="s">
        <v>38</v>
      </c>
      <c r="G1413" s="59">
        <v>121733660</v>
      </c>
      <c r="H1413" s="59">
        <v>116056102</v>
      </c>
      <c r="I1413" s="59">
        <v>116056102</v>
      </c>
      <c r="J1413" s="59">
        <v>0</v>
      </c>
      <c r="K1413" s="59">
        <v>0</v>
      </c>
      <c r="L1413" s="59">
        <v>0</v>
      </c>
      <c r="M1413" s="59">
        <v>106830771.14</v>
      </c>
      <c r="N1413" s="59">
        <v>106830771.14</v>
      </c>
      <c r="O1413" s="59">
        <v>9225330.8599999994</v>
      </c>
      <c r="P1413" s="84">
        <f t="shared" si="44"/>
        <v>0.92050973019927895</v>
      </c>
    </row>
    <row r="1414" spans="1:16" ht="14.4" x14ac:dyDescent="0.2">
      <c r="A1414" s="60" t="s">
        <v>482</v>
      </c>
      <c r="B1414" s="60" t="s">
        <v>483</v>
      </c>
      <c r="C1414" s="83" t="str">
        <f t="shared" si="43"/>
        <v>21375804 TEATRO POPULAR MELICO SALAZAR</v>
      </c>
      <c r="D1414" s="60" t="s">
        <v>18</v>
      </c>
      <c r="E1414" s="60" t="s">
        <v>39</v>
      </c>
      <c r="F1414" s="60" t="s">
        <v>40</v>
      </c>
      <c r="G1414" s="59">
        <v>122144121</v>
      </c>
      <c r="H1414" s="59">
        <v>118111191</v>
      </c>
      <c r="I1414" s="59">
        <v>118111191</v>
      </c>
      <c r="J1414" s="59">
        <v>0</v>
      </c>
      <c r="K1414" s="59">
        <v>0</v>
      </c>
      <c r="L1414" s="59">
        <v>0</v>
      </c>
      <c r="M1414" s="59">
        <v>5365413.68</v>
      </c>
      <c r="N1414" s="59">
        <v>5365413.68</v>
      </c>
      <c r="O1414" s="59">
        <v>112745777.31999999</v>
      </c>
      <c r="P1414" s="84">
        <f t="shared" si="44"/>
        <v>4.5426801936151839E-2</v>
      </c>
    </row>
    <row r="1415" spans="1:16" ht="14.4" x14ac:dyDescent="0.2">
      <c r="A1415" s="60" t="s">
        <v>482</v>
      </c>
      <c r="B1415" s="60" t="s">
        <v>483</v>
      </c>
      <c r="C1415" s="83" t="str">
        <f t="shared" ref="C1415:C1478" si="45">+CONCATENATE(A1415," ",B1415)</f>
        <v>21375804 TEATRO POPULAR MELICO SALAZAR</v>
      </c>
      <c r="D1415" s="60" t="s">
        <v>18</v>
      </c>
      <c r="E1415" s="60" t="s">
        <v>41</v>
      </c>
      <c r="F1415" s="60" t="s">
        <v>42</v>
      </c>
      <c r="G1415" s="59">
        <v>101102486</v>
      </c>
      <c r="H1415" s="59">
        <v>101102486</v>
      </c>
      <c r="I1415" s="59">
        <v>101102486</v>
      </c>
      <c r="J1415" s="59">
        <v>0</v>
      </c>
      <c r="K1415" s="59">
        <v>0</v>
      </c>
      <c r="L1415" s="59">
        <v>0</v>
      </c>
      <c r="M1415" s="59">
        <v>98348507</v>
      </c>
      <c r="N1415" s="59">
        <v>98348507</v>
      </c>
      <c r="O1415" s="59">
        <v>2753979</v>
      </c>
      <c r="P1415" s="84">
        <f t="shared" ref="P1415:P1478" si="46">+IFERROR(M1415/H1415,0)</f>
        <v>0.97276052143762326</v>
      </c>
    </row>
    <row r="1416" spans="1:16" ht="14.4" x14ac:dyDescent="0.2">
      <c r="A1416" s="60" t="s">
        <v>482</v>
      </c>
      <c r="B1416" s="60" t="s">
        <v>483</v>
      </c>
      <c r="C1416" s="83" t="str">
        <f t="shared" si="45"/>
        <v>21375804 TEATRO POPULAR MELICO SALAZAR</v>
      </c>
      <c r="D1416" s="60" t="s">
        <v>18</v>
      </c>
      <c r="E1416" s="60" t="s">
        <v>43</v>
      </c>
      <c r="F1416" s="60" t="s">
        <v>44</v>
      </c>
      <c r="G1416" s="59">
        <v>34600000</v>
      </c>
      <c r="H1416" s="59">
        <v>33134274</v>
      </c>
      <c r="I1416" s="59">
        <v>33134274</v>
      </c>
      <c r="J1416" s="59">
        <v>0</v>
      </c>
      <c r="K1416" s="59">
        <v>0</v>
      </c>
      <c r="L1416" s="59">
        <v>0</v>
      </c>
      <c r="M1416" s="59">
        <v>29245871.640000001</v>
      </c>
      <c r="N1416" s="59">
        <v>29245871.640000001</v>
      </c>
      <c r="O1416" s="59">
        <v>3888402.36</v>
      </c>
      <c r="P1416" s="84">
        <f t="shared" si="46"/>
        <v>0.88264712364001097</v>
      </c>
    </row>
    <row r="1417" spans="1:16" ht="14.4" x14ac:dyDescent="0.2">
      <c r="A1417" s="60" t="s">
        <v>482</v>
      </c>
      <c r="B1417" s="60" t="s">
        <v>483</v>
      </c>
      <c r="C1417" s="83" t="str">
        <f t="shared" si="45"/>
        <v>21375804 TEATRO POPULAR MELICO SALAZAR</v>
      </c>
      <c r="D1417" s="60" t="s">
        <v>18</v>
      </c>
      <c r="E1417" s="60" t="s">
        <v>45</v>
      </c>
      <c r="F1417" s="60" t="s">
        <v>46</v>
      </c>
      <c r="G1417" s="59">
        <v>145167287</v>
      </c>
      <c r="H1417" s="59">
        <v>139849746</v>
      </c>
      <c r="I1417" s="59">
        <v>139849746</v>
      </c>
      <c r="J1417" s="59">
        <v>0</v>
      </c>
      <c r="K1417" s="59">
        <v>0</v>
      </c>
      <c r="L1417" s="59">
        <v>0</v>
      </c>
      <c r="M1417" s="59">
        <v>123225789.23999999</v>
      </c>
      <c r="N1417" s="59">
        <v>106462713.95999999</v>
      </c>
      <c r="O1417" s="59">
        <v>16623956.76</v>
      </c>
      <c r="P1417" s="84">
        <f t="shared" si="46"/>
        <v>0.88112987520191843</v>
      </c>
    </row>
    <row r="1418" spans="1:16" ht="14.4" x14ac:dyDescent="0.2">
      <c r="A1418" s="60" t="s">
        <v>482</v>
      </c>
      <c r="B1418" s="60" t="s">
        <v>483</v>
      </c>
      <c r="C1418" s="83" t="str">
        <f t="shared" si="45"/>
        <v>21375804 TEATRO POPULAR MELICO SALAZAR</v>
      </c>
      <c r="D1418" s="60" t="s">
        <v>18</v>
      </c>
      <c r="E1418" s="60" t="s">
        <v>484</v>
      </c>
      <c r="F1418" s="60" t="s">
        <v>48</v>
      </c>
      <c r="G1418" s="59">
        <v>137722810</v>
      </c>
      <c r="H1418" s="59">
        <v>132677964</v>
      </c>
      <c r="I1418" s="59">
        <v>132677964</v>
      </c>
      <c r="J1418" s="59">
        <v>0</v>
      </c>
      <c r="K1418" s="59">
        <v>0</v>
      </c>
      <c r="L1418" s="59">
        <v>0</v>
      </c>
      <c r="M1418" s="59">
        <v>116908850.91</v>
      </c>
      <c r="N1418" s="59">
        <v>100930260.05</v>
      </c>
      <c r="O1418" s="59">
        <v>15769113.09</v>
      </c>
      <c r="P1418" s="84">
        <f t="shared" si="46"/>
        <v>0.88114745949824791</v>
      </c>
    </row>
    <row r="1419" spans="1:16" ht="14.4" x14ac:dyDescent="0.2">
      <c r="A1419" s="60" t="s">
        <v>482</v>
      </c>
      <c r="B1419" s="60" t="s">
        <v>483</v>
      </c>
      <c r="C1419" s="83" t="str">
        <f t="shared" si="45"/>
        <v>21375804 TEATRO POPULAR MELICO SALAZAR</v>
      </c>
      <c r="D1419" s="60" t="s">
        <v>18</v>
      </c>
      <c r="E1419" s="60" t="s">
        <v>485</v>
      </c>
      <c r="F1419" s="60" t="s">
        <v>750</v>
      </c>
      <c r="G1419" s="59">
        <v>7444477</v>
      </c>
      <c r="H1419" s="59">
        <v>7171782</v>
      </c>
      <c r="I1419" s="59">
        <v>7171782</v>
      </c>
      <c r="J1419" s="59">
        <v>0</v>
      </c>
      <c r="K1419" s="59">
        <v>0</v>
      </c>
      <c r="L1419" s="59">
        <v>0</v>
      </c>
      <c r="M1419" s="59">
        <v>6316938.3300000001</v>
      </c>
      <c r="N1419" s="59">
        <v>5532453.9100000001</v>
      </c>
      <c r="O1419" s="59">
        <v>854843.67</v>
      </c>
      <c r="P1419" s="84">
        <f t="shared" si="46"/>
        <v>0.88080456572717913</v>
      </c>
    </row>
    <row r="1420" spans="1:16" ht="14.4" x14ac:dyDescent="0.2">
      <c r="A1420" s="60" t="s">
        <v>482</v>
      </c>
      <c r="B1420" s="60" t="s">
        <v>483</v>
      </c>
      <c r="C1420" s="83" t="str">
        <f t="shared" si="45"/>
        <v>21375804 TEATRO POPULAR MELICO SALAZAR</v>
      </c>
      <c r="D1420" s="60" t="s">
        <v>18</v>
      </c>
      <c r="E1420" s="60" t="s">
        <v>51</v>
      </c>
      <c r="F1420" s="60" t="s">
        <v>52</v>
      </c>
      <c r="G1420" s="59">
        <v>161698409</v>
      </c>
      <c r="H1420" s="59">
        <v>160188152</v>
      </c>
      <c r="I1420" s="59">
        <v>160188152</v>
      </c>
      <c r="J1420" s="59">
        <v>0</v>
      </c>
      <c r="K1420" s="59">
        <v>0</v>
      </c>
      <c r="L1420" s="59">
        <v>0</v>
      </c>
      <c r="M1420" s="59">
        <v>143115594.66</v>
      </c>
      <c r="N1420" s="59">
        <v>127547889.64</v>
      </c>
      <c r="O1420" s="59">
        <v>17072557.34</v>
      </c>
      <c r="P1420" s="84">
        <f t="shared" si="46"/>
        <v>0.89342184720378071</v>
      </c>
    </row>
    <row r="1421" spans="1:16" ht="14.4" x14ac:dyDescent="0.2">
      <c r="A1421" s="60" t="s">
        <v>482</v>
      </c>
      <c r="B1421" s="60" t="s">
        <v>483</v>
      </c>
      <c r="C1421" s="83" t="str">
        <f t="shared" si="45"/>
        <v>21375804 TEATRO POPULAR MELICO SALAZAR</v>
      </c>
      <c r="D1421" s="60" t="s">
        <v>18</v>
      </c>
      <c r="E1421" s="60" t="s">
        <v>486</v>
      </c>
      <c r="F1421" s="60" t="s">
        <v>54</v>
      </c>
      <c r="G1421" s="59">
        <v>80698122</v>
      </c>
      <c r="H1421" s="59">
        <v>77742115</v>
      </c>
      <c r="I1421" s="59">
        <v>77742115</v>
      </c>
      <c r="J1421" s="59">
        <v>0</v>
      </c>
      <c r="K1421" s="59">
        <v>0</v>
      </c>
      <c r="L1421" s="59">
        <v>0</v>
      </c>
      <c r="M1421" s="59">
        <v>68512784.209999993</v>
      </c>
      <c r="N1421" s="59">
        <v>60005421.920000002</v>
      </c>
      <c r="O1421" s="59">
        <v>9229330.7899999991</v>
      </c>
      <c r="P1421" s="84">
        <f t="shared" si="46"/>
        <v>0.88128274115001881</v>
      </c>
    </row>
    <row r="1422" spans="1:16" ht="14.4" x14ac:dyDescent="0.2">
      <c r="A1422" s="60" t="s">
        <v>482</v>
      </c>
      <c r="B1422" s="60" t="s">
        <v>483</v>
      </c>
      <c r="C1422" s="83" t="str">
        <f t="shared" si="45"/>
        <v>21375804 TEATRO POPULAR MELICO SALAZAR</v>
      </c>
      <c r="D1422" s="60" t="s">
        <v>18</v>
      </c>
      <c r="E1422" s="60" t="s">
        <v>487</v>
      </c>
      <c r="F1422" s="60" t="s">
        <v>56</v>
      </c>
      <c r="G1422" s="59">
        <v>44666858</v>
      </c>
      <c r="H1422" s="59">
        <v>43030691</v>
      </c>
      <c r="I1422" s="59">
        <v>43030691</v>
      </c>
      <c r="J1422" s="59">
        <v>0</v>
      </c>
      <c r="K1422" s="59">
        <v>0</v>
      </c>
      <c r="L1422" s="59">
        <v>0</v>
      </c>
      <c r="M1422" s="59">
        <v>37901575.960000001</v>
      </c>
      <c r="N1422" s="59">
        <v>33194673.48</v>
      </c>
      <c r="O1422" s="59">
        <v>5129115.04</v>
      </c>
      <c r="P1422" s="84">
        <f t="shared" si="46"/>
        <v>0.88080333081334905</v>
      </c>
    </row>
    <row r="1423" spans="1:16" ht="14.4" x14ac:dyDescent="0.2">
      <c r="A1423" s="60" t="s">
        <v>482</v>
      </c>
      <c r="B1423" s="60" t="s">
        <v>483</v>
      </c>
      <c r="C1423" s="83" t="str">
        <f t="shared" si="45"/>
        <v>21375804 TEATRO POPULAR MELICO SALAZAR</v>
      </c>
      <c r="D1423" s="60" t="s">
        <v>18</v>
      </c>
      <c r="E1423" s="60" t="s">
        <v>488</v>
      </c>
      <c r="F1423" s="60" t="s">
        <v>58</v>
      </c>
      <c r="G1423" s="59">
        <v>22333429</v>
      </c>
      <c r="H1423" s="59">
        <v>21515346</v>
      </c>
      <c r="I1423" s="59">
        <v>21515346</v>
      </c>
      <c r="J1423" s="59">
        <v>0</v>
      </c>
      <c r="K1423" s="59">
        <v>0</v>
      </c>
      <c r="L1423" s="59">
        <v>0</v>
      </c>
      <c r="M1423" s="59">
        <v>18950775.989999998</v>
      </c>
      <c r="N1423" s="59">
        <v>16597335.74</v>
      </c>
      <c r="O1423" s="59">
        <v>2564570.0099999998</v>
      </c>
      <c r="P1423" s="84">
        <f t="shared" si="46"/>
        <v>0.8808027530675081</v>
      </c>
    </row>
    <row r="1424" spans="1:16" ht="14.4" x14ac:dyDescent="0.2">
      <c r="A1424" s="60" t="s">
        <v>482</v>
      </c>
      <c r="B1424" s="60" t="s">
        <v>483</v>
      </c>
      <c r="C1424" s="83" t="str">
        <f t="shared" si="45"/>
        <v>21375804 TEATRO POPULAR MELICO SALAZAR</v>
      </c>
      <c r="D1424" s="60" t="s">
        <v>18</v>
      </c>
      <c r="E1424" s="60" t="s">
        <v>489</v>
      </c>
      <c r="F1424" s="60" t="s">
        <v>60</v>
      </c>
      <c r="G1424" s="59">
        <v>14000000</v>
      </c>
      <c r="H1424" s="59">
        <v>17900000</v>
      </c>
      <c r="I1424" s="59">
        <v>17900000</v>
      </c>
      <c r="J1424" s="59">
        <v>0</v>
      </c>
      <c r="K1424" s="59">
        <v>0</v>
      </c>
      <c r="L1424" s="59">
        <v>0</v>
      </c>
      <c r="M1424" s="59">
        <v>17750458.5</v>
      </c>
      <c r="N1424" s="59">
        <v>17750458.5</v>
      </c>
      <c r="O1424" s="59">
        <v>149541.5</v>
      </c>
      <c r="P1424" s="84">
        <f t="shared" si="46"/>
        <v>0.99164572625698322</v>
      </c>
    </row>
    <row r="1425" spans="1:16" ht="14.4" x14ac:dyDescent="0.2">
      <c r="A1425" s="60" t="s">
        <v>482</v>
      </c>
      <c r="B1425" s="60" t="s">
        <v>483</v>
      </c>
      <c r="C1425" s="83" t="str">
        <f t="shared" si="45"/>
        <v>21375804 TEATRO POPULAR MELICO SALAZAR</v>
      </c>
      <c r="D1425" s="60" t="s">
        <v>18</v>
      </c>
      <c r="E1425" s="60" t="s">
        <v>61</v>
      </c>
      <c r="F1425" s="60" t="s">
        <v>62</v>
      </c>
      <c r="G1425" s="59">
        <v>749457789</v>
      </c>
      <c r="H1425" s="59">
        <v>749457789</v>
      </c>
      <c r="I1425" s="59">
        <v>749457789</v>
      </c>
      <c r="J1425" s="59">
        <v>0</v>
      </c>
      <c r="K1425" s="59">
        <v>0</v>
      </c>
      <c r="L1425" s="59">
        <v>0</v>
      </c>
      <c r="M1425" s="59">
        <v>556588256.49000001</v>
      </c>
      <c r="N1425" s="59">
        <v>555414531.24000001</v>
      </c>
      <c r="O1425" s="59">
        <v>192869532.50999999</v>
      </c>
      <c r="P1425" s="84">
        <f t="shared" si="46"/>
        <v>0.74265457596038142</v>
      </c>
    </row>
    <row r="1426" spans="1:16" ht="14.4" x14ac:dyDescent="0.2">
      <c r="A1426" s="60" t="s">
        <v>482</v>
      </c>
      <c r="B1426" s="60" t="s">
        <v>483</v>
      </c>
      <c r="C1426" s="83" t="str">
        <f t="shared" si="45"/>
        <v>21375804 TEATRO POPULAR MELICO SALAZAR</v>
      </c>
      <c r="D1426" s="60" t="s">
        <v>18</v>
      </c>
      <c r="E1426" s="60" t="s">
        <v>63</v>
      </c>
      <c r="F1426" s="60" t="s">
        <v>64</v>
      </c>
      <c r="G1426" s="59">
        <v>89711422</v>
      </c>
      <c r="H1426" s="59">
        <v>87519836</v>
      </c>
      <c r="I1426" s="59">
        <v>87519836</v>
      </c>
      <c r="J1426" s="59">
        <v>0</v>
      </c>
      <c r="K1426" s="59">
        <v>0</v>
      </c>
      <c r="L1426" s="59">
        <v>0</v>
      </c>
      <c r="M1426" s="59">
        <v>72506578.370000005</v>
      </c>
      <c r="N1426" s="59">
        <v>72380859.75</v>
      </c>
      <c r="O1426" s="59">
        <v>15013257.630000001</v>
      </c>
      <c r="P1426" s="84">
        <f t="shared" si="46"/>
        <v>0.82845880069976374</v>
      </c>
    </row>
    <row r="1427" spans="1:16" ht="14.4" x14ac:dyDescent="0.2">
      <c r="A1427" s="60" t="s">
        <v>482</v>
      </c>
      <c r="B1427" s="60" t="s">
        <v>483</v>
      </c>
      <c r="C1427" s="83" t="str">
        <f t="shared" si="45"/>
        <v>21375804 TEATRO POPULAR MELICO SALAZAR</v>
      </c>
      <c r="D1427" s="60" t="s">
        <v>18</v>
      </c>
      <c r="E1427" s="60" t="s">
        <v>283</v>
      </c>
      <c r="F1427" s="60" t="s">
        <v>284</v>
      </c>
      <c r="G1427" s="59">
        <v>53671000</v>
      </c>
      <c r="H1427" s="59">
        <v>53671000</v>
      </c>
      <c r="I1427" s="59">
        <v>53671000</v>
      </c>
      <c r="J1427" s="59">
        <v>0</v>
      </c>
      <c r="K1427" s="59">
        <v>0</v>
      </c>
      <c r="L1427" s="59">
        <v>0</v>
      </c>
      <c r="M1427" s="59">
        <v>47244938.399999999</v>
      </c>
      <c r="N1427" s="59">
        <v>47168920.799999997</v>
      </c>
      <c r="O1427" s="59">
        <v>6426061.5999999996</v>
      </c>
      <c r="P1427" s="84">
        <f t="shared" si="46"/>
        <v>0.88026938942818278</v>
      </c>
    </row>
    <row r="1428" spans="1:16" ht="14.4" x14ac:dyDescent="0.2">
      <c r="A1428" s="60" t="s">
        <v>482</v>
      </c>
      <c r="B1428" s="60" t="s">
        <v>483</v>
      </c>
      <c r="C1428" s="83" t="str">
        <f t="shared" si="45"/>
        <v>21375804 TEATRO POPULAR MELICO SALAZAR</v>
      </c>
      <c r="D1428" s="60" t="s">
        <v>18</v>
      </c>
      <c r="E1428" s="60" t="s">
        <v>65</v>
      </c>
      <c r="F1428" s="60" t="s">
        <v>66</v>
      </c>
      <c r="G1428" s="59">
        <v>36040422</v>
      </c>
      <c r="H1428" s="59">
        <v>33848836</v>
      </c>
      <c r="I1428" s="59">
        <v>33848836</v>
      </c>
      <c r="J1428" s="59">
        <v>0</v>
      </c>
      <c r="K1428" s="59">
        <v>0</v>
      </c>
      <c r="L1428" s="59">
        <v>0</v>
      </c>
      <c r="M1428" s="59">
        <v>25261639.969999999</v>
      </c>
      <c r="N1428" s="59">
        <v>25211938.949999999</v>
      </c>
      <c r="O1428" s="59">
        <v>8587196.0299999993</v>
      </c>
      <c r="P1428" s="84">
        <f t="shared" si="46"/>
        <v>0.74630749400067997</v>
      </c>
    </row>
    <row r="1429" spans="1:16" ht="14.4" x14ac:dyDescent="0.2">
      <c r="A1429" s="60" t="s">
        <v>482</v>
      </c>
      <c r="B1429" s="60" t="s">
        <v>483</v>
      </c>
      <c r="C1429" s="83" t="str">
        <f t="shared" si="45"/>
        <v>21375804 TEATRO POPULAR MELICO SALAZAR</v>
      </c>
      <c r="D1429" s="60" t="s">
        <v>18</v>
      </c>
      <c r="E1429" s="60" t="s">
        <v>71</v>
      </c>
      <c r="F1429" s="60" t="s">
        <v>72</v>
      </c>
      <c r="G1429" s="59">
        <v>81560000</v>
      </c>
      <c r="H1429" s="59">
        <v>93616496</v>
      </c>
      <c r="I1429" s="59">
        <v>93616496</v>
      </c>
      <c r="J1429" s="59">
        <v>0</v>
      </c>
      <c r="K1429" s="59">
        <v>0</v>
      </c>
      <c r="L1429" s="59">
        <v>0</v>
      </c>
      <c r="M1429" s="59">
        <v>74932956.849999994</v>
      </c>
      <c r="N1429" s="59">
        <v>74932956.849999994</v>
      </c>
      <c r="O1429" s="59">
        <v>18683539.149999999</v>
      </c>
      <c r="P1429" s="84">
        <f t="shared" si="46"/>
        <v>0.80042471200802046</v>
      </c>
    </row>
    <row r="1430" spans="1:16" ht="14.4" x14ac:dyDescent="0.2">
      <c r="A1430" s="60" t="s">
        <v>482</v>
      </c>
      <c r="B1430" s="60" t="s">
        <v>483</v>
      </c>
      <c r="C1430" s="83" t="str">
        <f t="shared" si="45"/>
        <v>21375804 TEATRO POPULAR MELICO SALAZAR</v>
      </c>
      <c r="D1430" s="60" t="s">
        <v>18</v>
      </c>
      <c r="E1430" s="60" t="s">
        <v>73</v>
      </c>
      <c r="F1430" s="60" t="s">
        <v>74</v>
      </c>
      <c r="G1430" s="59">
        <v>12000000</v>
      </c>
      <c r="H1430" s="59">
        <v>24056496</v>
      </c>
      <c r="I1430" s="59">
        <v>24056496</v>
      </c>
      <c r="J1430" s="59">
        <v>0</v>
      </c>
      <c r="K1430" s="59">
        <v>0</v>
      </c>
      <c r="L1430" s="59">
        <v>0</v>
      </c>
      <c r="M1430" s="59">
        <v>16094209</v>
      </c>
      <c r="N1430" s="59">
        <v>16094209</v>
      </c>
      <c r="O1430" s="59">
        <v>7962287</v>
      </c>
      <c r="P1430" s="84">
        <f t="shared" si="46"/>
        <v>0.66901717523616078</v>
      </c>
    </row>
    <row r="1431" spans="1:16" ht="14.4" x14ac:dyDescent="0.2">
      <c r="A1431" s="60" t="s">
        <v>482</v>
      </c>
      <c r="B1431" s="60" t="s">
        <v>483</v>
      </c>
      <c r="C1431" s="83" t="str">
        <f t="shared" si="45"/>
        <v>21375804 TEATRO POPULAR MELICO SALAZAR</v>
      </c>
      <c r="D1431" s="60" t="s">
        <v>18</v>
      </c>
      <c r="E1431" s="60" t="s">
        <v>75</v>
      </c>
      <c r="F1431" s="60" t="s">
        <v>76</v>
      </c>
      <c r="G1431" s="59">
        <v>40000000</v>
      </c>
      <c r="H1431" s="59">
        <v>40000000</v>
      </c>
      <c r="I1431" s="59">
        <v>40000000</v>
      </c>
      <c r="J1431" s="59">
        <v>0</v>
      </c>
      <c r="K1431" s="59">
        <v>0</v>
      </c>
      <c r="L1431" s="59">
        <v>0</v>
      </c>
      <c r="M1431" s="59">
        <v>34259069.420000002</v>
      </c>
      <c r="N1431" s="59">
        <v>34259069.420000002</v>
      </c>
      <c r="O1431" s="59">
        <v>5740930.5800000001</v>
      </c>
      <c r="P1431" s="84">
        <f t="shared" si="46"/>
        <v>0.85647673550000003</v>
      </c>
    </row>
    <row r="1432" spans="1:16" ht="14.4" x14ac:dyDescent="0.2">
      <c r="A1432" s="60" t="s">
        <v>482</v>
      </c>
      <c r="B1432" s="60" t="s">
        <v>483</v>
      </c>
      <c r="C1432" s="83" t="str">
        <f t="shared" si="45"/>
        <v>21375804 TEATRO POPULAR MELICO SALAZAR</v>
      </c>
      <c r="D1432" s="60" t="s">
        <v>18</v>
      </c>
      <c r="E1432" s="60" t="s">
        <v>79</v>
      </c>
      <c r="F1432" s="60" t="s">
        <v>80</v>
      </c>
      <c r="G1432" s="59">
        <v>22000000</v>
      </c>
      <c r="H1432" s="59">
        <v>22000000</v>
      </c>
      <c r="I1432" s="59">
        <v>22000000</v>
      </c>
      <c r="J1432" s="59">
        <v>0</v>
      </c>
      <c r="K1432" s="59">
        <v>0</v>
      </c>
      <c r="L1432" s="59">
        <v>0</v>
      </c>
      <c r="M1432" s="59">
        <v>17019678.43</v>
      </c>
      <c r="N1432" s="59">
        <v>17019678.43</v>
      </c>
      <c r="O1432" s="59">
        <v>4980321.57</v>
      </c>
      <c r="P1432" s="84">
        <f t="shared" si="46"/>
        <v>0.77362174681818185</v>
      </c>
    </row>
    <row r="1433" spans="1:16" ht="14.4" x14ac:dyDescent="0.2">
      <c r="A1433" s="60" t="s">
        <v>482</v>
      </c>
      <c r="B1433" s="60" t="s">
        <v>483</v>
      </c>
      <c r="C1433" s="83" t="str">
        <f t="shared" si="45"/>
        <v>21375804 TEATRO POPULAR MELICO SALAZAR</v>
      </c>
      <c r="D1433" s="60" t="s">
        <v>18</v>
      </c>
      <c r="E1433" s="60" t="s">
        <v>81</v>
      </c>
      <c r="F1433" s="60" t="s">
        <v>82</v>
      </c>
      <c r="G1433" s="59">
        <v>7560000</v>
      </c>
      <c r="H1433" s="59">
        <v>7560000</v>
      </c>
      <c r="I1433" s="59">
        <v>7560000</v>
      </c>
      <c r="J1433" s="59">
        <v>0</v>
      </c>
      <c r="K1433" s="59">
        <v>0</v>
      </c>
      <c r="L1433" s="59">
        <v>0</v>
      </c>
      <c r="M1433" s="59">
        <v>7560000</v>
      </c>
      <c r="N1433" s="59">
        <v>7560000</v>
      </c>
      <c r="O1433" s="59">
        <v>0</v>
      </c>
      <c r="P1433" s="84">
        <f t="shared" si="46"/>
        <v>1</v>
      </c>
    </row>
    <row r="1434" spans="1:16" ht="14.4" x14ac:dyDescent="0.2">
      <c r="A1434" s="60" t="s">
        <v>482</v>
      </c>
      <c r="B1434" s="60" t="s">
        <v>483</v>
      </c>
      <c r="C1434" s="83" t="str">
        <f t="shared" si="45"/>
        <v>21375804 TEATRO POPULAR MELICO SALAZAR</v>
      </c>
      <c r="D1434" s="60" t="s">
        <v>18</v>
      </c>
      <c r="E1434" s="60" t="s">
        <v>83</v>
      </c>
      <c r="F1434" s="60" t="s">
        <v>84</v>
      </c>
      <c r="G1434" s="59">
        <v>19877112</v>
      </c>
      <c r="H1434" s="59">
        <v>16543112</v>
      </c>
      <c r="I1434" s="59">
        <v>16543112</v>
      </c>
      <c r="J1434" s="59">
        <v>0</v>
      </c>
      <c r="K1434" s="59">
        <v>0</v>
      </c>
      <c r="L1434" s="59">
        <v>0</v>
      </c>
      <c r="M1434" s="59">
        <v>12119468.84</v>
      </c>
      <c r="N1434" s="59">
        <v>12116342.07</v>
      </c>
      <c r="O1434" s="59">
        <v>4423643.16</v>
      </c>
      <c r="P1434" s="84">
        <f t="shared" si="46"/>
        <v>0.7325990926011986</v>
      </c>
    </row>
    <row r="1435" spans="1:16" ht="14.4" x14ac:dyDescent="0.2">
      <c r="A1435" s="60" t="s">
        <v>482</v>
      </c>
      <c r="B1435" s="60" t="s">
        <v>483</v>
      </c>
      <c r="C1435" s="83" t="str">
        <f t="shared" si="45"/>
        <v>21375804 TEATRO POPULAR MELICO SALAZAR</v>
      </c>
      <c r="D1435" s="60" t="s">
        <v>18</v>
      </c>
      <c r="E1435" s="60" t="s">
        <v>85</v>
      </c>
      <c r="F1435" s="60" t="s">
        <v>86</v>
      </c>
      <c r="G1435" s="59">
        <v>734000</v>
      </c>
      <c r="H1435" s="59">
        <v>400000</v>
      </c>
      <c r="I1435" s="59">
        <v>400000</v>
      </c>
      <c r="J1435" s="59">
        <v>0</v>
      </c>
      <c r="K1435" s="59">
        <v>0</v>
      </c>
      <c r="L1435" s="59">
        <v>0</v>
      </c>
      <c r="M1435" s="59">
        <v>16916.099999999999</v>
      </c>
      <c r="N1435" s="59">
        <v>16916.099999999999</v>
      </c>
      <c r="O1435" s="59">
        <v>383083.9</v>
      </c>
      <c r="P1435" s="84">
        <f t="shared" si="46"/>
        <v>4.2290249999999995E-2</v>
      </c>
    </row>
    <row r="1436" spans="1:16" ht="14.4" x14ac:dyDescent="0.2">
      <c r="A1436" s="60" t="s">
        <v>482</v>
      </c>
      <c r="B1436" s="60" t="s">
        <v>483</v>
      </c>
      <c r="C1436" s="83" t="str">
        <f t="shared" si="45"/>
        <v>21375804 TEATRO POPULAR MELICO SALAZAR</v>
      </c>
      <c r="D1436" s="60" t="s">
        <v>18</v>
      </c>
      <c r="E1436" s="60" t="s">
        <v>89</v>
      </c>
      <c r="F1436" s="60" t="s">
        <v>90</v>
      </c>
      <c r="G1436" s="59">
        <v>9143285</v>
      </c>
      <c r="H1436" s="59">
        <v>8143285</v>
      </c>
      <c r="I1436" s="59">
        <v>8143285</v>
      </c>
      <c r="J1436" s="59">
        <v>0</v>
      </c>
      <c r="K1436" s="59">
        <v>0</v>
      </c>
      <c r="L1436" s="59">
        <v>0</v>
      </c>
      <c r="M1436" s="59">
        <v>4690708.22</v>
      </c>
      <c r="N1436" s="59">
        <v>4690708.22</v>
      </c>
      <c r="O1436" s="59">
        <v>3452576.78</v>
      </c>
      <c r="P1436" s="84">
        <f t="shared" si="46"/>
        <v>0.57602162026749648</v>
      </c>
    </row>
    <row r="1437" spans="1:16" ht="14.4" x14ac:dyDescent="0.2">
      <c r="A1437" s="60" t="s">
        <v>482</v>
      </c>
      <c r="B1437" s="60" t="s">
        <v>483</v>
      </c>
      <c r="C1437" s="83" t="str">
        <f t="shared" si="45"/>
        <v>21375804 TEATRO POPULAR MELICO SALAZAR</v>
      </c>
      <c r="D1437" s="60" t="s">
        <v>18</v>
      </c>
      <c r="E1437" s="60" t="s">
        <v>91</v>
      </c>
      <c r="F1437" s="60" t="s">
        <v>92</v>
      </c>
      <c r="G1437" s="59">
        <v>9999827</v>
      </c>
      <c r="H1437" s="59">
        <v>7999827</v>
      </c>
      <c r="I1437" s="59">
        <v>7999827</v>
      </c>
      <c r="J1437" s="59">
        <v>0</v>
      </c>
      <c r="K1437" s="59">
        <v>0</v>
      </c>
      <c r="L1437" s="59">
        <v>0</v>
      </c>
      <c r="M1437" s="59">
        <v>7411844.5199999996</v>
      </c>
      <c r="N1437" s="59">
        <v>7408717.75</v>
      </c>
      <c r="O1437" s="59">
        <v>587982.48</v>
      </c>
      <c r="P1437" s="84">
        <f t="shared" si="46"/>
        <v>0.92650060057548744</v>
      </c>
    </row>
    <row r="1438" spans="1:16" ht="14.4" x14ac:dyDescent="0.2">
      <c r="A1438" s="60" t="s">
        <v>482</v>
      </c>
      <c r="B1438" s="60" t="s">
        <v>483</v>
      </c>
      <c r="C1438" s="83" t="str">
        <f t="shared" si="45"/>
        <v>21375804 TEATRO POPULAR MELICO SALAZAR</v>
      </c>
      <c r="D1438" s="60" t="s">
        <v>18</v>
      </c>
      <c r="E1438" s="60" t="s">
        <v>93</v>
      </c>
      <c r="F1438" s="60" t="s">
        <v>94</v>
      </c>
      <c r="G1438" s="59">
        <v>468376210</v>
      </c>
      <c r="H1438" s="59">
        <v>473976210</v>
      </c>
      <c r="I1438" s="59">
        <v>473976210</v>
      </c>
      <c r="J1438" s="59">
        <v>0</v>
      </c>
      <c r="K1438" s="59">
        <v>0</v>
      </c>
      <c r="L1438" s="59">
        <v>0</v>
      </c>
      <c r="M1438" s="59">
        <v>363094763.47000003</v>
      </c>
      <c r="N1438" s="59">
        <v>362051855.50999999</v>
      </c>
      <c r="O1438" s="59">
        <v>110881446.53</v>
      </c>
      <c r="P1438" s="84">
        <f t="shared" si="46"/>
        <v>0.76606115625507876</v>
      </c>
    </row>
    <row r="1439" spans="1:16" ht="14.4" x14ac:dyDescent="0.2">
      <c r="A1439" s="60" t="s">
        <v>482</v>
      </c>
      <c r="B1439" s="60" t="s">
        <v>483</v>
      </c>
      <c r="C1439" s="83" t="str">
        <f t="shared" si="45"/>
        <v>21375804 TEATRO POPULAR MELICO SALAZAR</v>
      </c>
      <c r="D1439" s="60" t="s">
        <v>18</v>
      </c>
      <c r="E1439" s="60" t="s">
        <v>322</v>
      </c>
      <c r="F1439" s="60" t="s">
        <v>323</v>
      </c>
      <c r="G1439" s="59">
        <v>1500000</v>
      </c>
      <c r="H1439" s="59">
        <v>1500000</v>
      </c>
      <c r="I1439" s="59">
        <v>1500000</v>
      </c>
      <c r="J1439" s="59">
        <v>0</v>
      </c>
      <c r="K1439" s="59">
        <v>0</v>
      </c>
      <c r="L1439" s="59">
        <v>0</v>
      </c>
      <c r="M1439" s="59">
        <v>0</v>
      </c>
      <c r="N1439" s="59">
        <v>0</v>
      </c>
      <c r="O1439" s="59">
        <v>1500000</v>
      </c>
      <c r="P1439" s="84">
        <f t="shared" si="46"/>
        <v>0</v>
      </c>
    </row>
    <row r="1440" spans="1:16" ht="14.4" x14ac:dyDescent="0.2">
      <c r="A1440" s="60" t="s">
        <v>482</v>
      </c>
      <c r="B1440" s="60" t="s">
        <v>483</v>
      </c>
      <c r="C1440" s="83" t="str">
        <f t="shared" si="45"/>
        <v>21375804 TEATRO POPULAR MELICO SALAZAR</v>
      </c>
      <c r="D1440" s="60" t="s">
        <v>18</v>
      </c>
      <c r="E1440" s="60" t="s">
        <v>285</v>
      </c>
      <c r="F1440" s="60" t="s">
        <v>286</v>
      </c>
      <c r="G1440" s="59">
        <v>20000</v>
      </c>
      <c r="H1440" s="59">
        <v>20000</v>
      </c>
      <c r="I1440" s="59">
        <v>20000</v>
      </c>
      <c r="J1440" s="59">
        <v>0</v>
      </c>
      <c r="K1440" s="59">
        <v>0</v>
      </c>
      <c r="L1440" s="59">
        <v>0</v>
      </c>
      <c r="M1440" s="59">
        <v>0</v>
      </c>
      <c r="N1440" s="59">
        <v>0</v>
      </c>
      <c r="O1440" s="59">
        <v>20000</v>
      </c>
      <c r="P1440" s="84">
        <f t="shared" si="46"/>
        <v>0</v>
      </c>
    </row>
    <row r="1441" spans="1:16" ht="14.4" x14ac:dyDescent="0.2">
      <c r="A1441" s="60" t="s">
        <v>482</v>
      </c>
      <c r="B1441" s="60" t="s">
        <v>483</v>
      </c>
      <c r="C1441" s="83" t="str">
        <f t="shared" si="45"/>
        <v>21375804 TEATRO POPULAR MELICO SALAZAR</v>
      </c>
      <c r="D1441" s="60" t="s">
        <v>18</v>
      </c>
      <c r="E1441" s="60" t="s">
        <v>287</v>
      </c>
      <c r="F1441" s="60" t="s">
        <v>288</v>
      </c>
      <c r="G1441" s="59">
        <v>3000000</v>
      </c>
      <c r="H1441" s="59">
        <v>3000000</v>
      </c>
      <c r="I1441" s="59">
        <v>3000000</v>
      </c>
      <c r="J1441" s="59">
        <v>0</v>
      </c>
      <c r="K1441" s="59">
        <v>0</v>
      </c>
      <c r="L1441" s="59">
        <v>0</v>
      </c>
      <c r="M1441" s="59">
        <v>0</v>
      </c>
      <c r="N1441" s="59">
        <v>0</v>
      </c>
      <c r="O1441" s="59">
        <v>3000000</v>
      </c>
      <c r="P1441" s="84">
        <f t="shared" si="46"/>
        <v>0</v>
      </c>
    </row>
    <row r="1442" spans="1:16" ht="14.4" x14ac:dyDescent="0.2">
      <c r="A1442" s="60" t="s">
        <v>482</v>
      </c>
      <c r="B1442" s="60" t="s">
        <v>483</v>
      </c>
      <c r="C1442" s="83" t="str">
        <f t="shared" si="45"/>
        <v>21375804 TEATRO POPULAR MELICO SALAZAR</v>
      </c>
      <c r="D1442" s="60" t="s">
        <v>18</v>
      </c>
      <c r="E1442" s="60" t="s">
        <v>95</v>
      </c>
      <c r="F1442" s="60" t="s">
        <v>96</v>
      </c>
      <c r="G1442" s="59">
        <v>2000000</v>
      </c>
      <c r="H1442" s="59">
        <v>2000000</v>
      </c>
      <c r="I1442" s="59">
        <v>2000000</v>
      </c>
      <c r="J1442" s="59">
        <v>0</v>
      </c>
      <c r="K1442" s="59">
        <v>0</v>
      </c>
      <c r="L1442" s="59">
        <v>0</v>
      </c>
      <c r="M1442" s="59">
        <v>0</v>
      </c>
      <c r="N1442" s="59">
        <v>0</v>
      </c>
      <c r="O1442" s="59">
        <v>2000000</v>
      </c>
      <c r="P1442" s="84">
        <f t="shared" si="46"/>
        <v>0</v>
      </c>
    </row>
    <row r="1443" spans="1:16" ht="14.4" x14ac:dyDescent="0.2">
      <c r="A1443" s="60" t="s">
        <v>482</v>
      </c>
      <c r="B1443" s="60" t="s">
        <v>483</v>
      </c>
      <c r="C1443" s="83" t="str">
        <f t="shared" si="45"/>
        <v>21375804 TEATRO POPULAR MELICO SALAZAR</v>
      </c>
      <c r="D1443" s="60" t="s">
        <v>18</v>
      </c>
      <c r="E1443" s="60" t="s">
        <v>97</v>
      </c>
      <c r="F1443" s="60" t="s">
        <v>98</v>
      </c>
      <c r="G1443" s="59">
        <v>15000000</v>
      </c>
      <c r="H1443" s="59">
        <v>15000000</v>
      </c>
      <c r="I1443" s="59">
        <v>15000000</v>
      </c>
      <c r="J1443" s="59">
        <v>0</v>
      </c>
      <c r="K1443" s="59">
        <v>0</v>
      </c>
      <c r="L1443" s="59">
        <v>0</v>
      </c>
      <c r="M1443" s="59">
        <v>0</v>
      </c>
      <c r="N1443" s="59">
        <v>0</v>
      </c>
      <c r="O1443" s="59">
        <v>15000000</v>
      </c>
      <c r="P1443" s="84">
        <f t="shared" si="46"/>
        <v>0</v>
      </c>
    </row>
    <row r="1444" spans="1:16" ht="14.4" x14ac:dyDescent="0.2">
      <c r="A1444" s="60" t="s">
        <v>482</v>
      </c>
      <c r="B1444" s="60" t="s">
        <v>483</v>
      </c>
      <c r="C1444" s="83" t="str">
        <f t="shared" si="45"/>
        <v>21375804 TEATRO POPULAR MELICO SALAZAR</v>
      </c>
      <c r="D1444" s="60" t="s">
        <v>18</v>
      </c>
      <c r="E1444" s="60" t="s">
        <v>99</v>
      </c>
      <c r="F1444" s="60" t="s">
        <v>100</v>
      </c>
      <c r="G1444" s="59">
        <v>266205333</v>
      </c>
      <c r="H1444" s="59">
        <v>275305333</v>
      </c>
      <c r="I1444" s="59">
        <v>275305333</v>
      </c>
      <c r="J1444" s="59">
        <v>0</v>
      </c>
      <c r="K1444" s="59">
        <v>0</v>
      </c>
      <c r="L1444" s="59">
        <v>0</v>
      </c>
      <c r="M1444" s="59">
        <v>235535837.28999999</v>
      </c>
      <c r="N1444" s="59">
        <v>234968668.84999999</v>
      </c>
      <c r="O1444" s="59">
        <v>39769495.710000001</v>
      </c>
      <c r="P1444" s="84">
        <f t="shared" si="46"/>
        <v>0.85554404167680975</v>
      </c>
    </row>
    <row r="1445" spans="1:16" ht="14.4" x14ac:dyDescent="0.2">
      <c r="A1445" s="60" t="s">
        <v>482</v>
      </c>
      <c r="B1445" s="60" t="s">
        <v>483</v>
      </c>
      <c r="C1445" s="83" t="str">
        <f t="shared" si="45"/>
        <v>21375804 TEATRO POPULAR MELICO SALAZAR</v>
      </c>
      <c r="D1445" s="60" t="s">
        <v>18</v>
      </c>
      <c r="E1445" s="60" t="s">
        <v>101</v>
      </c>
      <c r="F1445" s="60" t="s">
        <v>102</v>
      </c>
      <c r="G1445" s="59">
        <v>180650877</v>
      </c>
      <c r="H1445" s="59">
        <v>177150877</v>
      </c>
      <c r="I1445" s="59">
        <v>177150877</v>
      </c>
      <c r="J1445" s="59">
        <v>0</v>
      </c>
      <c r="K1445" s="59">
        <v>0</v>
      </c>
      <c r="L1445" s="59">
        <v>0</v>
      </c>
      <c r="M1445" s="59">
        <v>127558926.18000001</v>
      </c>
      <c r="N1445" s="59">
        <v>127083186.66</v>
      </c>
      <c r="O1445" s="59">
        <v>49591950.82</v>
      </c>
      <c r="P1445" s="84">
        <f t="shared" si="46"/>
        <v>0.72005811283677701</v>
      </c>
    </row>
    <row r="1446" spans="1:16" ht="14.4" x14ac:dyDescent="0.2">
      <c r="A1446" s="60" t="s">
        <v>482</v>
      </c>
      <c r="B1446" s="60" t="s">
        <v>483</v>
      </c>
      <c r="C1446" s="83" t="str">
        <f t="shared" si="45"/>
        <v>21375804 TEATRO POPULAR MELICO SALAZAR</v>
      </c>
      <c r="D1446" s="60" t="s">
        <v>18</v>
      </c>
      <c r="E1446" s="60" t="s">
        <v>103</v>
      </c>
      <c r="F1446" s="60" t="s">
        <v>104</v>
      </c>
      <c r="G1446" s="59">
        <v>31841365</v>
      </c>
      <c r="H1446" s="59">
        <v>30341365</v>
      </c>
      <c r="I1446" s="59">
        <v>30341365</v>
      </c>
      <c r="J1446" s="59">
        <v>0</v>
      </c>
      <c r="K1446" s="59">
        <v>0</v>
      </c>
      <c r="L1446" s="59">
        <v>0</v>
      </c>
      <c r="M1446" s="59">
        <v>21615057.149999999</v>
      </c>
      <c r="N1446" s="59">
        <v>21615057.149999999</v>
      </c>
      <c r="O1446" s="59">
        <v>8726307.8499999996</v>
      </c>
      <c r="P1446" s="84">
        <f t="shared" si="46"/>
        <v>0.71239567336538745</v>
      </c>
    </row>
    <row r="1447" spans="1:16" ht="14.4" x14ac:dyDescent="0.2">
      <c r="A1447" s="60" t="s">
        <v>482</v>
      </c>
      <c r="B1447" s="60" t="s">
        <v>483</v>
      </c>
      <c r="C1447" s="83" t="str">
        <f t="shared" si="45"/>
        <v>21375804 TEATRO POPULAR MELICO SALAZAR</v>
      </c>
      <c r="D1447" s="60" t="s">
        <v>18</v>
      </c>
      <c r="E1447" s="60" t="s">
        <v>105</v>
      </c>
      <c r="F1447" s="60" t="s">
        <v>106</v>
      </c>
      <c r="G1447" s="59">
        <v>5000000</v>
      </c>
      <c r="H1447" s="59">
        <v>1000000</v>
      </c>
      <c r="I1447" s="59">
        <v>1000000</v>
      </c>
      <c r="J1447" s="59">
        <v>0</v>
      </c>
      <c r="K1447" s="59">
        <v>0</v>
      </c>
      <c r="L1447" s="59">
        <v>0</v>
      </c>
      <c r="M1447" s="59">
        <v>661983.52</v>
      </c>
      <c r="N1447" s="59">
        <v>661983.52</v>
      </c>
      <c r="O1447" s="59">
        <v>338016.48</v>
      </c>
      <c r="P1447" s="84">
        <f t="shared" si="46"/>
        <v>0.66198352000000005</v>
      </c>
    </row>
    <row r="1448" spans="1:16" ht="14.4" x14ac:dyDescent="0.2">
      <c r="A1448" s="60" t="s">
        <v>482</v>
      </c>
      <c r="B1448" s="60" t="s">
        <v>483</v>
      </c>
      <c r="C1448" s="83" t="str">
        <f t="shared" si="45"/>
        <v>21375804 TEATRO POPULAR MELICO SALAZAR</v>
      </c>
      <c r="D1448" s="60" t="s">
        <v>18</v>
      </c>
      <c r="E1448" s="60" t="s">
        <v>107</v>
      </c>
      <c r="F1448" s="60" t="s">
        <v>108</v>
      </c>
      <c r="G1448" s="59">
        <v>23841365</v>
      </c>
      <c r="H1448" s="59">
        <v>21891365</v>
      </c>
      <c r="I1448" s="59">
        <v>21891365</v>
      </c>
      <c r="J1448" s="59">
        <v>0</v>
      </c>
      <c r="K1448" s="59">
        <v>0</v>
      </c>
      <c r="L1448" s="59">
        <v>0</v>
      </c>
      <c r="M1448" s="59">
        <v>15197120.27</v>
      </c>
      <c r="N1448" s="59">
        <v>15197120.27</v>
      </c>
      <c r="O1448" s="59">
        <v>6694244.7300000004</v>
      </c>
      <c r="P1448" s="84">
        <f t="shared" si="46"/>
        <v>0.69420615251721396</v>
      </c>
    </row>
    <row r="1449" spans="1:16" ht="14.4" x14ac:dyDescent="0.2">
      <c r="A1449" s="60" t="s">
        <v>482</v>
      </c>
      <c r="B1449" s="60" t="s">
        <v>483</v>
      </c>
      <c r="C1449" s="83" t="str">
        <f t="shared" si="45"/>
        <v>21375804 TEATRO POPULAR MELICO SALAZAR</v>
      </c>
      <c r="D1449" s="60" t="s">
        <v>18</v>
      </c>
      <c r="E1449" s="60" t="s">
        <v>501</v>
      </c>
      <c r="F1449" s="60" t="s">
        <v>502</v>
      </c>
      <c r="G1449" s="59">
        <v>2000000</v>
      </c>
      <c r="H1449" s="59">
        <v>4450000</v>
      </c>
      <c r="I1449" s="59">
        <v>4450000</v>
      </c>
      <c r="J1449" s="59">
        <v>0</v>
      </c>
      <c r="K1449" s="59">
        <v>0</v>
      </c>
      <c r="L1449" s="59">
        <v>0</v>
      </c>
      <c r="M1449" s="59">
        <v>3754402.04</v>
      </c>
      <c r="N1449" s="59">
        <v>3754402.04</v>
      </c>
      <c r="O1449" s="59">
        <v>695597.96</v>
      </c>
      <c r="P1449" s="84">
        <f t="shared" si="46"/>
        <v>0.84368585168539323</v>
      </c>
    </row>
    <row r="1450" spans="1:16" ht="14.4" x14ac:dyDescent="0.2">
      <c r="A1450" s="60" t="s">
        <v>482</v>
      </c>
      <c r="B1450" s="60" t="s">
        <v>483</v>
      </c>
      <c r="C1450" s="83" t="str">
        <f t="shared" si="45"/>
        <v>21375804 TEATRO POPULAR MELICO SALAZAR</v>
      </c>
      <c r="D1450" s="60" t="s">
        <v>18</v>
      </c>
      <c r="E1450" s="60" t="s">
        <v>503</v>
      </c>
      <c r="F1450" s="60" t="s">
        <v>504</v>
      </c>
      <c r="G1450" s="59">
        <v>1000000</v>
      </c>
      <c r="H1450" s="59">
        <v>3000000</v>
      </c>
      <c r="I1450" s="59">
        <v>3000000</v>
      </c>
      <c r="J1450" s="59">
        <v>0</v>
      </c>
      <c r="K1450" s="59">
        <v>0</v>
      </c>
      <c r="L1450" s="59">
        <v>0</v>
      </c>
      <c r="M1450" s="59">
        <v>2001551.32</v>
      </c>
      <c r="N1450" s="59">
        <v>2001551.32</v>
      </c>
      <c r="O1450" s="59">
        <v>998448.68</v>
      </c>
      <c r="P1450" s="84">
        <f t="shared" si="46"/>
        <v>0.66718377333333334</v>
      </c>
    </row>
    <row r="1451" spans="1:16" ht="14.4" x14ac:dyDescent="0.2">
      <c r="A1451" s="60" t="s">
        <v>482</v>
      </c>
      <c r="B1451" s="60" t="s">
        <v>483</v>
      </c>
      <c r="C1451" s="83" t="str">
        <f t="shared" si="45"/>
        <v>21375804 TEATRO POPULAR MELICO SALAZAR</v>
      </c>
      <c r="D1451" s="60" t="s">
        <v>18</v>
      </c>
      <c r="E1451" s="60" t="s">
        <v>109</v>
      </c>
      <c r="F1451" s="60" t="s">
        <v>110</v>
      </c>
      <c r="G1451" s="59">
        <v>14400000</v>
      </c>
      <c r="H1451" s="59">
        <v>7600128</v>
      </c>
      <c r="I1451" s="59">
        <v>7600128</v>
      </c>
      <c r="J1451" s="59">
        <v>0</v>
      </c>
      <c r="K1451" s="59">
        <v>0</v>
      </c>
      <c r="L1451" s="59">
        <v>0</v>
      </c>
      <c r="M1451" s="59">
        <v>7137236.2000000002</v>
      </c>
      <c r="N1451" s="59">
        <v>7137236.2000000002</v>
      </c>
      <c r="O1451" s="59">
        <v>462891.8</v>
      </c>
      <c r="P1451" s="84">
        <f t="shared" si="46"/>
        <v>0.93909420999225279</v>
      </c>
    </row>
    <row r="1452" spans="1:16" ht="14.4" x14ac:dyDescent="0.2">
      <c r="A1452" s="60" t="s">
        <v>482</v>
      </c>
      <c r="B1452" s="60" t="s">
        <v>483</v>
      </c>
      <c r="C1452" s="83" t="str">
        <f t="shared" si="45"/>
        <v>21375804 TEATRO POPULAR MELICO SALAZAR</v>
      </c>
      <c r="D1452" s="60" t="s">
        <v>18</v>
      </c>
      <c r="E1452" s="60" t="s">
        <v>111</v>
      </c>
      <c r="F1452" s="60" t="s">
        <v>112</v>
      </c>
      <c r="G1452" s="59">
        <v>14400000</v>
      </c>
      <c r="H1452" s="59">
        <v>7600128</v>
      </c>
      <c r="I1452" s="59">
        <v>7600128</v>
      </c>
      <c r="J1452" s="59">
        <v>0</v>
      </c>
      <c r="K1452" s="59">
        <v>0</v>
      </c>
      <c r="L1452" s="59">
        <v>0</v>
      </c>
      <c r="M1452" s="59">
        <v>7137236.2000000002</v>
      </c>
      <c r="N1452" s="59">
        <v>7137236.2000000002</v>
      </c>
      <c r="O1452" s="59">
        <v>462891.8</v>
      </c>
      <c r="P1452" s="84">
        <f t="shared" si="46"/>
        <v>0.93909420999225279</v>
      </c>
    </row>
    <row r="1453" spans="1:16" ht="14.4" x14ac:dyDescent="0.2">
      <c r="A1453" s="60" t="s">
        <v>482</v>
      </c>
      <c r="B1453" s="60" t="s">
        <v>483</v>
      </c>
      <c r="C1453" s="83" t="str">
        <f t="shared" si="45"/>
        <v>21375804 TEATRO POPULAR MELICO SALAZAR</v>
      </c>
      <c r="D1453" s="60" t="s">
        <v>18</v>
      </c>
      <c r="E1453" s="60" t="s">
        <v>113</v>
      </c>
      <c r="F1453" s="60" t="s">
        <v>114</v>
      </c>
      <c r="G1453" s="59">
        <v>12000000</v>
      </c>
      <c r="H1453" s="59">
        <v>10000000</v>
      </c>
      <c r="I1453" s="59">
        <v>10000000</v>
      </c>
      <c r="J1453" s="59">
        <v>0</v>
      </c>
      <c r="K1453" s="59">
        <v>0</v>
      </c>
      <c r="L1453" s="59">
        <v>0</v>
      </c>
      <c r="M1453" s="59">
        <v>2823000</v>
      </c>
      <c r="N1453" s="59">
        <v>2823000</v>
      </c>
      <c r="O1453" s="59">
        <v>7177000</v>
      </c>
      <c r="P1453" s="84">
        <f t="shared" si="46"/>
        <v>0.2823</v>
      </c>
    </row>
    <row r="1454" spans="1:16" ht="14.4" x14ac:dyDescent="0.2">
      <c r="A1454" s="60" t="s">
        <v>482</v>
      </c>
      <c r="B1454" s="60" t="s">
        <v>483</v>
      </c>
      <c r="C1454" s="83" t="str">
        <f t="shared" si="45"/>
        <v>21375804 TEATRO POPULAR MELICO SALAZAR</v>
      </c>
      <c r="D1454" s="60" t="s">
        <v>18</v>
      </c>
      <c r="E1454" s="60" t="s">
        <v>115</v>
      </c>
      <c r="F1454" s="60" t="s">
        <v>116</v>
      </c>
      <c r="G1454" s="59">
        <v>12000000</v>
      </c>
      <c r="H1454" s="59">
        <v>10000000</v>
      </c>
      <c r="I1454" s="59">
        <v>10000000</v>
      </c>
      <c r="J1454" s="59">
        <v>0</v>
      </c>
      <c r="K1454" s="59">
        <v>0</v>
      </c>
      <c r="L1454" s="59">
        <v>0</v>
      </c>
      <c r="M1454" s="59">
        <v>2823000</v>
      </c>
      <c r="N1454" s="59">
        <v>2823000</v>
      </c>
      <c r="O1454" s="59">
        <v>7177000</v>
      </c>
      <c r="P1454" s="84">
        <f t="shared" si="46"/>
        <v>0.2823</v>
      </c>
    </row>
    <row r="1455" spans="1:16" ht="14.4" x14ac:dyDescent="0.2">
      <c r="A1455" s="60" t="s">
        <v>482</v>
      </c>
      <c r="B1455" s="60" t="s">
        <v>483</v>
      </c>
      <c r="C1455" s="83" t="str">
        <f t="shared" si="45"/>
        <v>21375804 TEATRO POPULAR MELICO SALAZAR</v>
      </c>
      <c r="D1455" s="60" t="s">
        <v>18</v>
      </c>
      <c r="E1455" s="60" t="s">
        <v>121</v>
      </c>
      <c r="F1455" s="60" t="s">
        <v>122</v>
      </c>
      <c r="G1455" s="59">
        <v>30171680</v>
      </c>
      <c r="H1455" s="59">
        <v>28460642</v>
      </c>
      <c r="I1455" s="59">
        <v>28460642</v>
      </c>
      <c r="J1455" s="59">
        <v>0</v>
      </c>
      <c r="K1455" s="59">
        <v>0</v>
      </c>
      <c r="L1455" s="59">
        <v>0</v>
      </c>
      <c r="M1455" s="59">
        <v>2359195.61</v>
      </c>
      <c r="N1455" s="59">
        <v>2357223.71</v>
      </c>
      <c r="O1455" s="59">
        <v>26101446.390000001</v>
      </c>
      <c r="P1455" s="84">
        <f t="shared" si="46"/>
        <v>8.2893267481457367E-2</v>
      </c>
    </row>
    <row r="1456" spans="1:16" ht="14.4" x14ac:dyDescent="0.2">
      <c r="A1456" s="60" t="s">
        <v>482</v>
      </c>
      <c r="B1456" s="60" t="s">
        <v>483</v>
      </c>
      <c r="C1456" s="83" t="str">
        <f t="shared" si="45"/>
        <v>21375804 TEATRO POPULAR MELICO SALAZAR</v>
      </c>
      <c r="D1456" s="60" t="s">
        <v>18</v>
      </c>
      <c r="E1456" s="60" t="s">
        <v>123</v>
      </c>
      <c r="F1456" s="60" t="s">
        <v>124</v>
      </c>
      <c r="G1456" s="59">
        <v>14200000</v>
      </c>
      <c r="H1456" s="59">
        <v>14200000</v>
      </c>
      <c r="I1456" s="59">
        <v>14200000</v>
      </c>
      <c r="J1456" s="59">
        <v>0</v>
      </c>
      <c r="K1456" s="59">
        <v>0</v>
      </c>
      <c r="L1456" s="59">
        <v>0</v>
      </c>
      <c r="M1456" s="59">
        <v>294270.98</v>
      </c>
      <c r="N1456" s="59">
        <v>294270.98</v>
      </c>
      <c r="O1456" s="59">
        <v>13905729.02</v>
      </c>
      <c r="P1456" s="84">
        <f t="shared" si="46"/>
        <v>2.0723308450704223E-2</v>
      </c>
    </row>
    <row r="1457" spans="1:16" ht="14.4" x14ac:dyDescent="0.2">
      <c r="A1457" s="60" t="s">
        <v>482</v>
      </c>
      <c r="B1457" s="60" t="s">
        <v>483</v>
      </c>
      <c r="C1457" s="83" t="str">
        <f t="shared" si="45"/>
        <v>21375804 TEATRO POPULAR MELICO SALAZAR</v>
      </c>
      <c r="D1457" s="60" t="s">
        <v>18</v>
      </c>
      <c r="E1457" s="60" t="s">
        <v>127</v>
      </c>
      <c r="F1457" s="60" t="s">
        <v>128</v>
      </c>
      <c r="G1457" s="59">
        <v>5871680</v>
      </c>
      <c r="H1457" s="59">
        <v>2160642</v>
      </c>
      <c r="I1457" s="59">
        <v>2160642</v>
      </c>
      <c r="J1457" s="59">
        <v>0</v>
      </c>
      <c r="K1457" s="59">
        <v>0</v>
      </c>
      <c r="L1457" s="59">
        <v>0</v>
      </c>
      <c r="M1457" s="59">
        <v>887714.53</v>
      </c>
      <c r="N1457" s="59">
        <v>887714.53</v>
      </c>
      <c r="O1457" s="59">
        <v>1272927.47</v>
      </c>
      <c r="P1457" s="84">
        <f t="shared" si="46"/>
        <v>0.41085683329306755</v>
      </c>
    </row>
    <row r="1458" spans="1:16" ht="14.4" x14ac:dyDescent="0.2">
      <c r="A1458" s="60" t="s">
        <v>482</v>
      </c>
      <c r="B1458" s="60" t="s">
        <v>483</v>
      </c>
      <c r="C1458" s="83" t="str">
        <f t="shared" si="45"/>
        <v>21375804 TEATRO POPULAR MELICO SALAZAR</v>
      </c>
      <c r="D1458" s="60" t="s">
        <v>18</v>
      </c>
      <c r="E1458" s="60" t="s">
        <v>129</v>
      </c>
      <c r="F1458" s="60" t="s">
        <v>130</v>
      </c>
      <c r="G1458" s="59">
        <v>3500000</v>
      </c>
      <c r="H1458" s="59">
        <v>3500000</v>
      </c>
      <c r="I1458" s="59">
        <v>3500000</v>
      </c>
      <c r="J1458" s="59">
        <v>0</v>
      </c>
      <c r="K1458" s="59">
        <v>0</v>
      </c>
      <c r="L1458" s="59">
        <v>0</v>
      </c>
      <c r="M1458" s="59">
        <v>164978.94</v>
      </c>
      <c r="N1458" s="59">
        <v>164978.94</v>
      </c>
      <c r="O1458" s="59">
        <v>3335021.06</v>
      </c>
      <c r="P1458" s="84">
        <f t="shared" si="46"/>
        <v>4.7136839999999999E-2</v>
      </c>
    </row>
    <row r="1459" spans="1:16" ht="14.4" x14ac:dyDescent="0.2">
      <c r="A1459" s="60" t="s">
        <v>482</v>
      </c>
      <c r="B1459" s="60" t="s">
        <v>483</v>
      </c>
      <c r="C1459" s="83" t="str">
        <f t="shared" si="45"/>
        <v>21375804 TEATRO POPULAR MELICO SALAZAR</v>
      </c>
      <c r="D1459" s="60" t="s">
        <v>18</v>
      </c>
      <c r="E1459" s="60" t="s">
        <v>131</v>
      </c>
      <c r="F1459" s="60" t="s">
        <v>132</v>
      </c>
      <c r="G1459" s="59">
        <v>1300000</v>
      </c>
      <c r="H1459" s="59">
        <v>5300000</v>
      </c>
      <c r="I1459" s="59">
        <v>5300000</v>
      </c>
      <c r="J1459" s="59">
        <v>0</v>
      </c>
      <c r="K1459" s="59">
        <v>0</v>
      </c>
      <c r="L1459" s="59">
        <v>0</v>
      </c>
      <c r="M1459" s="59">
        <v>222824.7</v>
      </c>
      <c r="N1459" s="59">
        <v>220852.8</v>
      </c>
      <c r="O1459" s="59">
        <v>5077175.3</v>
      </c>
      <c r="P1459" s="84">
        <f t="shared" si="46"/>
        <v>4.2042396226415098E-2</v>
      </c>
    </row>
    <row r="1460" spans="1:16" ht="14.4" x14ac:dyDescent="0.2">
      <c r="A1460" s="60" t="s">
        <v>482</v>
      </c>
      <c r="B1460" s="60" t="s">
        <v>483</v>
      </c>
      <c r="C1460" s="83" t="str">
        <f t="shared" si="45"/>
        <v>21375804 TEATRO POPULAR MELICO SALAZAR</v>
      </c>
      <c r="D1460" s="60" t="s">
        <v>18</v>
      </c>
      <c r="E1460" s="60" t="s">
        <v>133</v>
      </c>
      <c r="F1460" s="60" t="s">
        <v>134</v>
      </c>
      <c r="G1460" s="59">
        <v>2100000</v>
      </c>
      <c r="H1460" s="59">
        <v>2100000</v>
      </c>
      <c r="I1460" s="59">
        <v>2100000</v>
      </c>
      <c r="J1460" s="59">
        <v>0</v>
      </c>
      <c r="K1460" s="59">
        <v>0</v>
      </c>
      <c r="L1460" s="59">
        <v>0</v>
      </c>
      <c r="M1460" s="59">
        <v>273849.38</v>
      </c>
      <c r="N1460" s="59">
        <v>273849.38</v>
      </c>
      <c r="O1460" s="59">
        <v>1826150.62</v>
      </c>
      <c r="P1460" s="84">
        <f t="shared" si="46"/>
        <v>0.13040446666666666</v>
      </c>
    </row>
    <row r="1461" spans="1:16" ht="14.4" x14ac:dyDescent="0.2">
      <c r="A1461" s="60" t="s">
        <v>482</v>
      </c>
      <c r="B1461" s="60" t="s">
        <v>483</v>
      </c>
      <c r="C1461" s="83" t="str">
        <f t="shared" si="45"/>
        <v>21375804 TEATRO POPULAR MELICO SALAZAR</v>
      </c>
      <c r="D1461" s="60" t="s">
        <v>18</v>
      </c>
      <c r="E1461" s="60" t="s">
        <v>135</v>
      </c>
      <c r="F1461" s="60" t="s">
        <v>136</v>
      </c>
      <c r="G1461" s="59">
        <v>1200000</v>
      </c>
      <c r="H1461" s="59">
        <v>1200000</v>
      </c>
      <c r="I1461" s="59">
        <v>1200000</v>
      </c>
      <c r="J1461" s="59">
        <v>0</v>
      </c>
      <c r="K1461" s="59">
        <v>0</v>
      </c>
      <c r="L1461" s="59">
        <v>0</v>
      </c>
      <c r="M1461" s="59">
        <v>515557.08</v>
      </c>
      <c r="N1461" s="59">
        <v>515557.08</v>
      </c>
      <c r="O1461" s="59">
        <v>684442.92</v>
      </c>
      <c r="P1461" s="84">
        <f t="shared" si="46"/>
        <v>0.42963090000000004</v>
      </c>
    </row>
    <row r="1462" spans="1:16" ht="14.4" x14ac:dyDescent="0.2">
      <c r="A1462" s="60" t="s">
        <v>482</v>
      </c>
      <c r="B1462" s="60" t="s">
        <v>483</v>
      </c>
      <c r="C1462" s="83" t="str">
        <f t="shared" si="45"/>
        <v>21375804 TEATRO POPULAR MELICO SALAZAR</v>
      </c>
      <c r="D1462" s="60" t="s">
        <v>18</v>
      </c>
      <c r="E1462" s="60" t="s">
        <v>137</v>
      </c>
      <c r="F1462" s="60" t="s">
        <v>138</v>
      </c>
      <c r="G1462" s="59">
        <v>2000000</v>
      </c>
      <c r="H1462" s="59">
        <v>0</v>
      </c>
      <c r="I1462" s="59">
        <v>0</v>
      </c>
      <c r="J1462" s="59">
        <v>0</v>
      </c>
      <c r="K1462" s="59">
        <v>0</v>
      </c>
      <c r="L1462" s="59">
        <v>0</v>
      </c>
      <c r="M1462" s="59">
        <v>0</v>
      </c>
      <c r="N1462" s="59">
        <v>0</v>
      </c>
      <c r="O1462" s="59">
        <v>0</v>
      </c>
      <c r="P1462" s="84">
        <f t="shared" si="46"/>
        <v>0</v>
      </c>
    </row>
    <row r="1463" spans="1:16" ht="14.4" x14ac:dyDescent="0.2">
      <c r="A1463" s="60" t="s">
        <v>482</v>
      </c>
      <c r="B1463" s="60" t="s">
        <v>483</v>
      </c>
      <c r="C1463" s="83" t="str">
        <f t="shared" si="45"/>
        <v>21375804 TEATRO POPULAR MELICO SALAZAR</v>
      </c>
      <c r="D1463" s="60" t="s">
        <v>18</v>
      </c>
      <c r="E1463" s="60" t="s">
        <v>139</v>
      </c>
      <c r="F1463" s="60" t="s">
        <v>140</v>
      </c>
      <c r="G1463" s="59">
        <v>1500000</v>
      </c>
      <c r="H1463" s="59">
        <v>1400000</v>
      </c>
      <c r="I1463" s="59">
        <v>1400000</v>
      </c>
      <c r="J1463" s="59">
        <v>0</v>
      </c>
      <c r="K1463" s="59">
        <v>0</v>
      </c>
      <c r="L1463" s="59">
        <v>0</v>
      </c>
      <c r="M1463" s="59">
        <v>0</v>
      </c>
      <c r="N1463" s="59">
        <v>0</v>
      </c>
      <c r="O1463" s="59">
        <v>1400000</v>
      </c>
      <c r="P1463" s="84">
        <f t="shared" si="46"/>
        <v>0</v>
      </c>
    </row>
    <row r="1464" spans="1:16" ht="14.4" x14ac:dyDescent="0.2">
      <c r="A1464" s="60" t="s">
        <v>482</v>
      </c>
      <c r="B1464" s="60" t="s">
        <v>483</v>
      </c>
      <c r="C1464" s="83" t="str">
        <f t="shared" si="45"/>
        <v>21375804 TEATRO POPULAR MELICO SALAZAR</v>
      </c>
      <c r="D1464" s="60" t="s">
        <v>18</v>
      </c>
      <c r="E1464" s="60" t="s">
        <v>143</v>
      </c>
      <c r="F1464" s="60" t="s">
        <v>144</v>
      </c>
      <c r="G1464" s="59">
        <v>1500000</v>
      </c>
      <c r="H1464" s="59">
        <v>1400000</v>
      </c>
      <c r="I1464" s="59">
        <v>1400000</v>
      </c>
      <c r="J1464" s="59">
        <v>0</v>
      </c>
      <c r="K1464" s="59">
        <v>0</v>
      </c>
      <c r="L1464" s="59">
        <v>0</v>
      </c>
      <c r="M1464" s="59">
        <v>0</v>
      </c>
      <c r="N1464" s="59">
        <v>0</v>
      </c>
      <c r="O1464" s="59">
        <v>1400000</v>
      </c>
      <c r="P1464" s="84">
        <f t="shared" si="46"/>
        <v>0</v>
      </c>
    </row>
    <row r="1465" spans="1:16" ht="14.4" x14ac:dyDescent="0.2">
      <c r="A1465" s="60" t="s">
        <v>482</v>
      </c>
      <c r="B1465" s="60" t="s">
        <v>483</v>
      </c>
      <c r="C1465" s="83" t="str">
        <f t="shared" si="45"/>
        <v>21375804 TEATRO POPULAR MELICO SALAZAR</v>
      </c>
      <c r="D1465" s="60" t="s">
        <v>18</v>
      </c>
      <c r="E1465" s="60" t="s">
        <v>145</v>
      </c>
      <c r="F1465" s="60" t="s">
        <v>146</v>
      </c>
      <c r="G1465" s="59">
        <v>20000</v>
      </c>
      <c r="H1465" s="59">
        <v>0</v>
      </c>
      <c r="I1465" s="59">
        <v>0</v>
      </c>
      <c r="J1465" s="59">
        <v>0</v>
      </c>
      <c r="K1465" s="59">
        <v>0</v>
      </c>
      <c r="L1465" s="59">
        <v>0</v>
      </c>
      <c r="M1465" s="59">
        <v>0</v>
      </c>
      <c r="N1465" s="59">
        <v>0</v>
      </c>
      <c r="O1465" s="59">
        <v>0</v>
      </c>
      <c r="P1465" s="84">
        <f t="shared" si="46"/>
        <v>0</v>
      </c>
    </row>
    <row r="1466" spans="1:16" ht="14.4" x14ac:dyDescent="0.2">
      <c r="A1466" s="60" t="s">
        <v>482</v>
      </c>
      <c r="B1466" s="60" t="s">
        <v>483</v>
      </c>
      <c r="C1466" s="83" t="str">
        <f t="shared" si="45"/>
        <v>21375804 TEATRO POPULAR MELICO SALAZAR</v>
      </c>
      <c r="D1466" s="60" t="s">
        <v>18</v>
      </c>
      <c r="E1466" s="60" t="s">
        <v>149</v>
      </c>
      <c r="F1466" s="60" t="s">
        <v>150</v>
      </c>
      <c r="G1466" s="59">
        <v>20000</v>
      </c>
      <c r="H1466" s="59">
        <v>0</v>
      </c>
      <c r="I1466" s="59">
        <v>0</v>
      </c>
      <c r="J1466" s="59">
        <v>0</v>
      </c>
      <c r="K1466" s="59">
        <v>0</v>
      </c>
      <c r="L1466" s="59">
        <v>0</v>
      </c>
      <c r="M1466" s="59">
        <v>0</v>
      </c>
      <c r="N1466" s="59">
        <v>0</v>
      </c>
      <c r="O1466" s="59">
        <v>0</v>
      </c>
      <c r="P1466" s="84">
        <f t="shared" si="46"/>
        <v>0</v>
      </c>
    </row>
    <row r="1467" spans="1:16" ht="14.4" x14ac:dyDescent="0.2">
      <c r="A1467" s="60" t="s">
        <v>482</v>
      </c>
      <c r="B1467" s="60" t="s">
        <v>483</v>
      </c>
      <c r="C1467" s="83" t="str">
        <f t="shared" si="45"/>
        <v>21375804 TEATRO POPULAR MELICO SALAZAR</v>
      </c>
      <c r="D1467" s="60" t="s">
        <v>18</v>
      </c>
      <c r="E1467" s="60" t="s">
        <v>151</v>
      </c>
      <c r="F1467" s="60" t="s">
        <v>152</v>
      </c>
      <c r="G1467" s="59">
        <v>49635835</v>
      </c>
      <c r="H1467" s="59">
        <v>48562015</v>
      </c>
      <c r="I1467" s="59">
        <v>48562015</v>
      </c>
      <c r="J1467" s="59">
        <v>0</v>
      </c>
      <c r="K1467" s="59">
        <v>0</v>
      </c>
      <c r="L1467" s="59">
        <v>0</v>
      </c>
      <c r="M1467" s="59">
        <v>27011923.460000001</v>
      </c>
      <c r="N1467" s="59">
        <v>27011923.460000001</v>
      </c>
      <c r="O1467" s="59">
        <v>21550091.539999999</v>
      </c>
      <c r="P1467" s="84">
        <f t="shared" si="46"/>
        <v>0.55623563931603748</v>
      </c>
    </row>
    <row r="1468" spans="1:16" ht="14.4" x14ac:dyDescent="0.2">
      <c r="A1468" s="60" t="s">
        <v>482</v>
      </c>
      <c r="B1468" s="60" t="s">
        <v>483</v>
      </c>
      <c r="C1468" s="83" t="str">
        <f t="shared" si="45"/>
        <v>21375804 TEATRO POPULAR MELICO SALAZAR</v>
      </c>
      <c r="D1468" s="60" t="s">
        <v>18</v>
      </c>
      <c r="E1468" s="60" t="s">
        <v>153</v>
      </c>
      <c r="F1468" s="60" t="s">
        <v>154</v>
      </c>
      <c r="G1468" s="59">
        <v>6135835</v>
      </c>
      <c r="H1468" s="59">
        <v>5462015</v>
      </c>
      <c r="I1468" s="59">
        <v>5462015</v>
      </c>
      <c r="J1468" s="59">
        <v>0</v>
      </c>
      <c r="K1468" s="59">
        <v>0</v>
      </c>
      <c r="L1468" s="59">
        <v>0</v>
      </c>
      <c r="M1468" s="59">
        <v>1905682.75</v>
      </c>
      <c r="N1468" s="59">
        <v>1905682.75</v>
      </c>
      <c r="O1468" s="59">
        <v>3556332.25</v>
      </c>
      <c r="P1468" s="84">
        <f t="shared" si="46"/>
        <v>0.34889738493944084</v>
      </c>
    </row>
    <row r="1469" spans="1:16" ht="14.4" x14ac:dyDescent="0.2">
      <c r="A1469" s="60" t="s">
        <v>482</v>
      </c>
      <c r="B1469" s="60" t="s">
        <v>483</v>
      </c>
      <c r="C1469" s="83" t="str">
        <f t="shared" si="45"/>
        <v>21375804 TEATRO POPULAR MELICO SALAZAR</v>
      </c>
      <c r="D1469" s="60" t="s">
        <v>18</v>
      </c>
      <c r="E1469" s="60" t="s">
        <v>155</v>
      </c>
      <c r="F1469" s="60" t="s">
        <v>156</v>
      </c>
      <c r="G1469" s="59">
        <v>4173821</v>
      </c>
      <c r="H1469" s="59">
        <v>3500001</v>
      </c>
      <c r="I1469" s="59">
        <v>3500001</v>
      </c>
      <c r="J1469" s="59">
        <v>0</v>
      </c>
      <c r="K1469" s="59">
        <v>0</v>
      </c>
      <c r="L1469" s="59">
        <v>0</v>
      </c>
      <c r="M1469" s="59">
        <v>1905682.75</v>
      </c>
      <c r="N1469" s="59">
        <v>1905682.75</v>
      </c>
      <c r="O1469" s="59">
        <v>1594318.25</v>
      </c>
      <c r="P1469" s="84">
        <f t="shared" si="46"/>
        <v>0.54448063014839143</v>
      </c>
    </row>
    <row r="1470" spans="1:16" ht="14.4" x14ac:dyDescent="0.2">
      <c r="A1470" s="60" t="s">
        <v>482</v>
      </c>
      <c r="B1470" s="60" t="s">
        <v>483</v>
      </c>
      <c r="C1470" s="83" t="str">
        <f t="shared" si="45"/>
        <v>21375804 TEATRO POPULAR MELICO SALAZAR</v>
      </c>
      <c r="D1470" s="60" t="s">
        <v>18</v>
      </c>
      <c r="E1470" s="60" t="s">
        <v>159</v>
      </c>
      <c r="F1470" s="60" t="s">
        <v>160</v>
      </c>
      <c r="G1470" s="59">
        <v>1962014</v>
      </c>
      <c r="H1470" s="59">
        <v>1962014</v>
      </c>
      <c r="I1470" s="59">
        <v>1962014</v>
      </c>
      <c r="J1470" s="59">
        <v>0</v>
      </c>
      <c r="K1470" s="59">
        <v>0</v>
      </c>
      <c r="L1470" s="59">
        <v>0</v>
      </c>
      <c r="M1470" s="59">
        <v>0</v>
      </c>
      <c r="N1470" s="59">
        <v>0</v>
      </c>
      <c r="O1470" s="59">
        <v>1962014</v>
      </c>
      <c r="P1470" s="84">
        <f t="shared" si="46"/>
        <v>0</v>
      </c>
    </row>
    <row r="1471" spans="1:16" ht="14.4" x14ac:dyDescent="0.2">
      <c r="A1471" s="60" t="s">
        <v>482</v>
      </c>
      <c r="B1471" s="60" t="s">
        <v>483</v>
      </c>
      <c r="C1471" s="83" t="str">
        <f t="shared" si="45"/>
        <v>21375804 TEATRO POPULAR MELICO SALAZAR</v>
      </c>
      <c r="D1471" s="60" t="s">
        <v>18</v>
      </c>
      <c r="E1471" s="60" t="s">
        <v>169</v>
      </c>
      <c r="F1471" s="60" t="s">
        <v>170</v>
      </c>
      <c r="G1471" s="59">
        <v>9000000</v>
      </c>
      <c r="H1471" s="59">
        <v>9000000</v>
      </c>
      <c r="I1471" s="59">
        <v>9000000</v>
      </c>
      <c r="J1471" s="59">
        <v>0</v>
      </c>
      <c r="K1471" s="59">
        <v>0</v>
      </c>
      <c r="L1471" s="59">
        <v>0</v>
      </c>
      <c r="M1471" s="59">
        <v>5928355.2699999996</v>
      </c>
      <c r="N1471" s="59">
        <v>5928355.2699999996</v>
      </c>
      <c r="O1471" s="59">
        <v>3071644.73</v>
      </c>
      <c r="P1471" s="84">
        <f t="shared" si="46"/>
        <v>0.65870614111111103</v>
      </c>
    </row>
    <row r="1472" spans="1:16" ht="14.4" x14ac:dyDescent="0.2">
      <c r="A1472" s="60" t="s">
        <v>482</v>
      </c>
      <c r="B1472" s="60" t="s">
        <v>483</v>
      </c>
      <c r="C1472" s="83" t="str">
        <f t="shared" si="45"/>
        <v>21375804 TEATRO POPULAR MELICO SALAZAR</v>
      </c>
      <c r="D1472" s="60" t="s">
        <v>18</v>
      </c>
      <c r="E1472" s="60" t="s">
        <v>177</v>
      </c>
      <c r="F1472" s="60" t="s">
        <v>178</v>
      </c>
      <c r="G1472" s="59">
        <v>5000000</v>
      </c>
      <c r="H1472" s="59">
        <v>5000000</v>
      </c>
      <c r="I1472" s="59">
        <v>5000000</v>
      </c>
      <c r="J1472" s="59">
        <v>0</v>
      </c>
      <c r="K1472" s="59">
        <v>0</v>
      </c>
      <c r="L1472" s="59">
        <v>0</v>
      </c>
      <c r="M1472" s="59">
        <v>2029855.27</v>
      </c>
      <c r="N1472" s="59">
        <v>2029855.27</v>
      </c>
      <c r="O1472" s="59">
        <v>2970144.73</v>
      </c>
      <c r="P1472" s="84">
        <f t="shared" si="46"/>
        <v>0.405971054</v>
      </c>
    </row>
    <row r="1473" spans="1:16" ht="14.4" x14ac:dyDescent="0.2">
      <c r="A1473" s="60" t="s">
        <v>482</v>
      </c>
      <c r="B1473" s="60" t="s">
        <v>483</v>
      </c>
      <c r="C1473" s="83" t="str">
        <f t="shared" si="45"/>
        <v>21375804 TEATRO POPULAR MELICO SALAZAR</v>
      </c>
      <c r="D1473" s="60" t="s">
        <v>18</v>
      </c>
      <c r="E1473" s="60" t="s">
        <v>181</v>
      </c>
      <c r="F1473" s="60" t="s">
        <v>182</v>
      </c>
      <c r="G1473" s="59">
        <v>4000000</v>
      </c>
      <c r="H1473" s="59">
        <v>4000000</v>
      </c>
      <c r="I1473" s="59">
        <v>4000000</v>
      </c>
      <c r="J1473" s="59">
        <v>0</v>
      </c>
      <c r="K1473" s="59">
        <v>0</v>
      </c>
      <c r="L1473" s="59">
        <v>0</v>
      </c>
      <c r="M1473" s="59">
        <v>3898500</v>
      </c>
      <c r="N1473" s="59">
        <v>3898500</v>
      </c>
      <c r="O1473" s="59">
        <v>101500</v>
      </c>
      <c r="P1473" s="84">
        <f t="shared" si="46"/>
        <v>0.97462499999999996</v>
      </c>
    </row>
    <row r="1474" spans="1:16" ht="14.4" x14ac:dyDescent="0.2">
      <c r="A1474" s="60" t="s">
        <v>482</v>
      </c>
      <c r="B1474" s="60" t="s">
        <v>483</v>
      </c>
      <c r="C1474" s="83" t="str">
        <f t="shared" si="45"/>
        <v>21375804 TEATRO POPULAR MELICO SALAZAR</v>
      </c>
      <c r="D1474" s="60" t="s">
        <v>18</v>
      </c>
      <c r="E1474" s="60" t="s">
        <v>183</v>
      </c>
      <c r="F1474" s="60" t="s">
        <v>184</v>
      </c>
      <c r="G1474" s="59">
        <v>8500000</v>
      </c>
      <c r="H1474" s="59">
        <v>8500000</v>
      </c>
      <c r="I1474" s="59">
        <v>8500000</v>
      </c>
      <c r="J1474" s="59">
        <v>0</v>
      </c>
      <c r="K1474" s="59">
        <v>0</v>
      </c>
      <c r="L1474" s="59">
        <v>0</v>
      </c>
      <c r="M1474" s="59">
        <v>8037108.2800000003</v>
      </c>
      <c r="N1474" s="59">
        <v>8037108.2800000003</v>
      </c>
      <c r="O1474" s="59">
        <v>462891.72</v>
      </c>
      <c r="P1474" s="84">
        <f t="shared" si="46"/>
        <v>0.94554215058823532</v>
      </c>
    </row>
    <row r="1475" spans="1:16" ht="14.4" x14ac:dyDescent="0.2">
      <c r="A1475" s="60" t="s">
        <v>482</v>
      </c>
      <c r="B1475" s="60" t="s">
        <v>483</v>
      </c>
      <c r="C1475" s="83" t="str">
        <f t="shared" si="45"/>
        <v>21375804 TEATRO POPULAR MELICO SALAZAR</v>
      </c>
      <c r="D1475" s="60" t="s">
        <v>18</v>
      </c>
      <c r="E1475" s="60" t="s">
        <v>187</v>
      </c>
      <c r="F1475" s="60" t="s">
        <v>188</v>
      </c>
      <c r="G1475" s="59">
        <v>8500000</v>
      </c>
      <c r="H1475" s="59">
        <v>8500000</v>
      </c>
      <c r="I1475" s="59">
        <v>8500000</v>
      </c>
      <c r="J1475" s="59">
        <v>0</v>
      </c>
      <c r="K1475" s="59">
        <v>0</v>
      </c>
      <c r="L1475" s="59">
        <v>0</v>
      </c>
      <c r="M1475" s="59">
        <v>8037108.2800000003</v>
      </c>
      <c r="N1475" s="59">
        <v>8037108.2800000003</v>
      </c>
      <c r="O1475" s="59">
        <v>462891.72</v>
      </c>
      <c r="P1475" s="84">
        <f t="shared" si="46"/>
        <v>0.94554215058823532</v>
      </c>
    </row>
    <row r="1476" spans="1:16" ht="14.4" x14ac:dyDescent="0.2">
      <c r="A1476" s="60" t="s">
        <v>482</v>
      </c>
      <c r="B1476" s="60" t="s">
        <v>483</v>
      </c>
      <c r="C1476" s="83" t="str">
        <f t="shared" si="45"/>
        <v>21375804 TEATRO POPULAR MELICO SALAZAR</v>
      </c>
      <c r="D1476" s="60" t="s">
        <v>18</v>
      </c>
      <c r="E1476" s="60" t="s">
        <v>189</v>
      </c>
      <c r="F1476" s="60" t="s">
        <v>190</v>
      </c>
      <c r="G1476" s="59">
        <v>26000000</v>
      </c>
      <c r="H1476" s="59">
        <v>25600000</v>
      </c>
      <c r="I1476" s="59">
        <v>25600000</v>
      </c>
      <c r="J1476" s="59">
        <v>0</v>
      </c>
      <c r="K1476" s="59">
        <v>0</v>
      </c>
      <c r="L1476" s="59">
        <v>0</v>
      </c>
      <c r="M1476" s="59">
        <v>11140777.16</v>
      </c>
      <c r="N1476" s="59">
        <v>11140777.16</v>
      </c>
      <c r="O1476" s="59">
        <v>14459222.84</v>
      </c>
      <c r="P1476" s="84">
        <f t="shared" si="46"/>
        <v>0.43518660781250001</v>
      </c>
    </row>
    <row r="1477" spans="1:16" ht="14.4" x14ac:dyDescent="0.2">
      <c r="A1477" s="60" t="s">
        <v>482</v>
      </c>
      <c r="B1477" s="60" t="s">
        <v>483</v>
      </c>
      <c r="C1477" s="83" t="str">
        <f t="shared" si="45"/>
        <v>21375804 TEATRO POPULAR MELICO SALAZAR</v>
      </c>
      <c r="D1477" s="60" t="s">
        <v>18</v>
      </c>
      <c r="E1477" s="60" t="s">
        <v>191</v>
      </c>
      <c r="F1477" s="60" t="s">
        <v>192</v>
      </c>
      <c r="G1477" s="59">
        <v>2800000</v>
      </c>
      <c r="H1477" s="59">
        <v>2400000</v>
      </c>
      <c r="I1477" s="59">
        <v>2400000</v>
      </c>
      <c r="J1477" s="59">
        <v>0</v>
      </c>
      <c r="K1477" s="59">
        <v>0</v>
      </c>
      <c r="L1477" s="59">
        <v>0</v>
      </c>
      <c r="M1477" s="59">
        <v>1885307.42</v>
      </c>
      <c r="N1477" s="59">
        <v>1885307.42</v>
      </c>
      <c r="O1477" s="59">
        <v>514692.58</v>
      </c>
      <c r="P1477" s="84">
        <f t="shared" si="46"/>
        <v>0.78554475833333326</v>
      </c>
    </row>
    <row r="1478" spans="1:16" ht="14.4" x14ac:dyDescent="0.2">
      <c r="A1478" s="60" t="s">
        <v>482</v>
      </c>
      <c r="B1478" s="60" t="s">
        <v>483</v>
      </c>
      <c r="C1478" s="83" t="str">
        <f t="shared" si="45"/>
        <v>21375804 TEATRO POPULAR MELICO SALAZAR</v>
      </c>
      <c r="D1478" s="60" t="s">
        <v>18</v>
      </c>
      <c r="E1478" s="60" t="s">
        <v>195</v>
      </c>
      <c r="F1478" s="60" t="s">
        <v>196</v>
      </c>
      <c r="G1478" s="59">
        <v>1200000</v>
      </c>
      <c r="H1478" s="59">
        <v>1200000</v>
      </c>
      <c r="I1478" s="59">
        <v>1200000</v>
      </c>
      <c r="J1478" s="59">
        <v>0</v>
      </c>
      <c r="K1478" s="59">
        <v>0</v>
      </c>
      <c r="L1478" s="59">
        <v>0</v>
      </c>
      <c r="M1478" s="59">
        <v>0</v>
      </c>
      <c r="N1478" s="59">
        <v>0</v>
      </c>
      <c r="O1478" s="59">
        <v>1200000</v>
      </c>
      <c r="P1478" s="84">
        <f t="shared" si="46"/>
        <v>0</v>
      </c>
    </row>
    <row r="1479" spans="1:16" ht="14.4" x14ac:dyDescent="0.2">
      <c r="A1479" s="60" t="s">
        <v>482</v>
      </c>
      <c r="B1479" s="60" t="s">
        <v>483</v>
      </c>
      <c r="C1479" s="83" t="str">
        <f t="shared" ref="C1479:C1542" si="47">+CONCATENATE(A1479," ",B1479)</f>
        <v>21375804 TEATRO POPULAR MELICO SALAZAR</v>
      </c>
      <c r="D1479" s="60" t="s">
        <v>18</v>
      </c>
      <c r="E1479" s="60" t="s">
        <v>197</v>
      </c>
      <c r="F1479" s="60" t="s">
        <v>198</v>
      </c>
      <c r="G1479" s="59">
        <v>8000000</v>
      </c>
      <c r="H1479" s="59">
        <v>8000000</v>
      </c>
      <c r="I1479" s="59">
        <v>8000000</v>
      </c>
      <c r="J1479" s="59">
        <v>0</v>
      </c>
      <c r="K1479" s="59">
        <v>0</v>
      </c>
      <c r="L1479" s="59">
        <v>0</v>
      </c>
      <c r="M1479" s="59">
        <v>3103465.9</v>
      </c>
      <c r="N1479" s="59">
        <v>3103465.9</v>
      </c>
      <c r="O1479" s="59">
        <v>4896534.0999999996</v>
      </c>
      <c r="P1479" s="84">
        <f t="shared" ref="P1479:P1542" si="48">+IFERROR(M1479/H1479,0)</f>
        <v>0.38793323749999997</v>
      </c>
    </row>
    <row r="1480" spans="1:16" ht="14.4" x14ac:dyDescent="0.2">
      <c r="A1480" s="60" t="s">
        <v>482</v>
      </c>
      <c r="B1480" s="60" t="s">
        <v>483</v>
      </c>
      <c r="C1480" s="83" t="str">
        <f t="shared" si="47"/>
        <v>21375804 TEATRO POPULAR MELICO SALAZAR</v>
      </c>
      <c r="D1480" s="60" t="s">
        <v>18</v>
      </c>
      <c r="E1480" s="60" t="s">
        <v>199</v>
      </c>
      <c r="F1480" s="60" t="s">
        <v>200</v>
      </c>
      <c r="G1480" s="59">
        <v>6000000</v>
      </c>
      <c r="H1480" s="59">
        <v>6000000</v>
      </c>
      <c r="I1480" s="59">
        <v>6000000</v>
      </c>
      <c r="J1480" s="59">
        <v>0</v>
      </c>
      <c r="K1480" s="59">
        <v>0</v>
      </c>
      <c r="L1480" s="59">
        <v>0</v>
      </c>
      <c r="M1480" s="59">
        <v>3453394.68</v>
      </c>
      <c r="N1480" s="59">
        <v>3453394.68</v>
      </c>
      <c r="O1480" s="59">
        <v>2546605.3199999998</v>
      </c>
      <c r="P1480" s="84">
        <f t="shared" si="48"/>
        <v>0.57556578000000003</v>
      </c>
    </row>
    <row r="1481" spans="1:16" ht="14.4" x14ac:dyDescent="0.2">
      <c r="A1481" s="60" t="s">
        <v>482</v>
      </c>
      <c r="B1481" s="60" t="s">
        <v>483</v>
      </c>
      <c r="C1481" s="83" t="str">
        <f t="shared" si="47"/>
        <v>21375804 TEATRO POPULAR MELICO SALAZAR</v>
      </c>
      <c r="D1481" s="60" t="s">
        <v>18</v>
      </c>
      <c r="E1481" s="60" t="s">
        <v>205</v>
      </c>
      <c r="F1481" s="60" t="s">
        <v>206</v>
      </c>
      <c r="G1481" s="59">
        <v>8000000</v>
      </c>
      <c r="H1481" s="59">
        <v>8000000</v>
      </c>
      <c r="I1481" s="59">
        <v>8000000</v>
      </c>
      <c r="J1481" s="59">
        <v>0</v>
      </c>
      <c r="K1481" s="59">
        <v>0</v>
      </c>
      <c r="L1481" s="59">
        <v>0</v>
      </c>
      <c r="M1481" s="59">
        <v>2698609.16</v>
      </c>
      <c r="N1481" s="59">
        <v>2698609.16</v>
      </c>
      <c r="O1481" s="59">
        <v>5301390.84</v>
      </c>
      <c r="P1481" s="84">
        <f t="shared" si="48"/>
        <v>0.33732614500000002</v>
      </c>
    </row>
    <row r="1482" spans="1:16" ht="14.4" x14ac:dyDescent="0.2">
      <c r="A1482" s="60" t="s">
        <v>482</v>
      </c>
      <c r="B1482" s="60" t="s">
        <v>483</v>
      </c>
      <c r="C1482" s="83" t="str">
        <f t="shared" si="47"/>
        <v>21375804 TEATRO POPULAR MELICO SALAZAR</v>
      </c>
      <c r="D1482" s="60" t="s">
        <v>18</v>
      </c>
      <c r="E1482" s="60" t="s">
        <v>207</v>
      </c>
      <c r="F1482" s="60" t="s">
        <v>208</v>
      </c>
      <c r="G1482" s="59">
        <v>365673821</v>
      </c>
      <c r="H1482" s="59">
        <v>364681214</v>
      </c>
      <c r="I1482" s="59">
        <v>364681214</v>
      </c>
      <c r="J1482" s="59">
        <v>0</v>
      </c>
      <c r="K1482" s="59">
        <v>0</v>
      </c>
      <c r="L1482" s="59">
        <v>0</v>
      </c>
      <c r="M1482" s="59">
        <v>321916255.38</v>
      </c>
      <c r="N1482" s="59">
        <v>321916255.38</v>
      </c>
      <c r="O1482" s="59">
        <v>42764958.619999997</v>
      </c>
      <c r="P1482" s="84">
        <f t="shared" si="48"/>
        <v>0.88273331068816718</v>
      </c>
    </row>
    <row r="1483" spans="1:16" ht="14.4" x14ac:dyDescent="0.2">
      <c r="A1483" s="60" t="s">
        <v>482</v>
      </c>
      <c r="B1483" s="60" t="s">
        <v>483</v>
      </c>
      <c r="C1483" s="83" t="str">
        <f t="shared" si="47"/>
        <v>21375804 TEATRO POPULAR MELICO SALAZAR</v>
      </c>
      <c r="D1483" s="60" t="s">
        <v>18</v>
      </c>
      <c r="E1483" s="60" t="s">
        <v>209</v>
      </c>
      <c r="F1483" s="60" t="s">
        <v>210</v>
      </c>
      <c r="G1483" s="59">
        <v>27097895</v>
      </c>
      <c r="H1483" s="59">
        <v>26105288</v>
      </c>
      <c r="I1483" s="59">
        <v>26105288</v>
      </c>
      <c r="J1483" s="59">
        <v>0</v>
      </c>
      <c r="K1483" s="59">
        <v>0</v>
      </c>
      <c r="L1483" s="59">
        <v>0</v>
      </c>
      <c r="M1483" s="59">
        <v>18662695.690000001</v>
      </c>
      <c r="N1483" s="59">
        <v>18662695.690000001</v>
      </c>
      <c r="O1483" s="59">
        <v>7442592.3099999996</v>
      </c>
      <c r="P1483" s="84">
        <f t="shared" si="48"/>
        <v>0.71490096910633594</v>
      </c>
    </row>
    <row r="1484" spans="1:16" ht="14.4" x14ac:dyDescent="0.2">
      <c r="A1484" s="60" t="s">
        <v>482</v>
      </c>
      <c r="B1484" s="60" t="s">
        <v>483</v>
      </c>
      <c r="C1484" s="83" t="str">
        <f t="shared" si="47"/>
        <v>21375804 TEATRO POPULAR MELICO SALAZAR</v>
      </c>
      <c r="D1484" s="60" t="s">
        <v>18</v>
      </c>
      <c r="E1484" s="60" t="s">
        <v>490</v>
      </c>
      <c r="F1484" s="60" t="s">
        <v>212</v>
      </c>
      <c r="G1484" s="59">
        <v>23375656</v>
      </c>
      <c r="H1484" s="59">
        <v>22519396</v>
      </c>
      <c r="I1484" s="59">
        <v>22519396</v>
      </c>
      <c r="J1484" s="59">
        <v>0</v>
      </c>
      <c r="K1484" s="59">
        <v>0</v>
      </c>
      <c r="L1484" s="59">
        <v>0</v>
      </c>
      <c r="M1484" s="59">
        <v>16099138.58</v>
      </c>
      <c r="N1484" s="59">
        <v>16099138.58</v>
      </c>
      <c r="O1484" s="59">
        <v>6420257.4199999999</v>
      </c>
      <c r="P1484" s="85">
        <f t="shared" si="48"/>
        <v>0.71490099379219585</v>
      </c>
    </row>
    <row r="1485" spans="1:16" ht="14.4" x14ac:dyDescent="0.2">
      <c r="A1485" s="60" t="s">
        <v>482</v>
      </c>
      <c r="B1485" s="60" t="s">
        <v>483</v>
      </c>
      <c r="C1485" s="83" t="str">
        <f t="shared" si="47"/>
        <v>21375804 TEATRO POPULAR MELICO SALAZAR</v>
      </c>
      <c r="D1485" s="60" t="s">
        <v>18</v>
      </c>
      <c r="E1485" s="60" t="s">
        <v>491</v>
      </c>
      <c r="F1485" s="60" t="s">
        <v>214</v>
      </c>
      <c r="G1485" s="59">
        <v>3722239</v>
      </c>
      <c r="H1485" s="59">
        <v>3585892</v>
      </c>
      <c r="I1485" s="59">
        <v>3585892</v>
      </c>
      <c r="J1485" s="59">
        <v>0</v>
      </c>
      <c r="K1485" s="59">
        <v>0</v>
      </c>
      <c r="L1485" s="59">
        <v>0</v>
      </c>
      <c r="M1485" s="59">
        <v>2563557.11</v>
      </c>
      <c r="N1485" s="59">
        <v>2563557.11</v>
      </c>
      <c r="O1485" s="59">
        <v>1022334.89</v>
      </c>
      <c r="P1485" s="84">
        <f t="shared" si="48"/>
        <v>0.71490081407917472</v>
      </c>
    </row>
    <row r="1486" spans="1:16" ht="14.4" x14ac:dyDescent="0.2">
      <c r="A1486" s="60" t="s">
        <v>482</v>
      </c>
      <c r="B1486" s="60" t="s">
        <v>483</v>
      </c>
      <c r="C1486" s="83" t="str">
        <f t="shared" si="47"/>
        <v>21375804 TEATRO POPULAR MELICO SALAZAR</v>
      </c>
      <c r="D1486" s="60" t="s">
        <v>18</v>
      </c>
      <c r="E1486" s="60" t="s">
        <v>217</v>
      </c>
      <c r="F1486" s="60" t="s">
        <v>218</v>
      </c>
      <c r="G1486" s="59">
        <v>257000000</v>
      </c>
      <c r="H1486" s="59">
        <v>257000000</v>
      </c>
      <c r="I1486" s="59">
        <v>257000000</v>
      </c>
      <c r="J1486" s="59">
        <v>0</v>
      </c>
      <c r="K1486" s="59">
        <v>0</v>
      </c>
      <c r="L1486" s="59">
        <v>0</v>
      </c>
      <c r="M1486" s="59">
        <v>233674800</v>
      </c>
      <c r="N1486" s="59">
        <v>233674800</v>
      </c>
      <c r="O1486" s="59">
        <v>23325200</v>
      </c>
      <c r="P1486" s="84">
        <f t="shared" si="48"/>
        <v>0.90924046692607008</v>
      </c>
    </row>
    <row r="1487" spans="1:16" ht="14.4" x14ac:dyDescent="0.2">
      <c r="A1487" s="60" t="s">
        <v>482</v>
      </c>
      <c r="B1487" s="60" t="s">
        <v>483</v>
      </c>
      <c r="C1487" s="83" t="str">
        <f t="shared" si="47"/>
        <v>21375804 TEATRO POPULAR MELICO SALAZAR</v>
      </c>
      <c r="D1487" s="60" t="s">
        <v>18</v>
      </c>
      <c r="E1487" s="60" t="s">
        <v>221</v>
      </c>
      <c r="F1487" s="60" t="s">
        <v>222</v>
      </c>
      <c r="G1487" s="59">
        <v>257000000</v>
      </c>
      <c r="H1487" s="59">
        <v>257000000</v>
      </c>
      <c r="I1487" s="59">
        <v>257000000</v>
      </c>
      <c r="J1487" s="59">
        <v>0</v>
      </c>
      <c r="K1487" s="59">
        <v>0</v>
      </c>
      <c r="L1487" s="59">
        <v>0</v>
      </c>
      <c r="M1487" s="59">
        <v>233674800</v>
      </c>
      <c r="N1487" s="59">
        <v>233674800</v>
      </c>
      <c r="O1487" s="59">
        <v>23325200</v>
      </c>
      <c r="P1487" s="84">
        <f t="shared" si="48"/>
        <v>0.90924046692607008</v>
      </c>
    </row>
    <row r="1488" spans="1:16" ht="14.4" x14ac:dyDescent="0.2">
      <c r="A1488" s="60" t="s">
        <v>482</v>
      </c>
      <c r="B1488" s="60" t="s">
        <v>483</v>
      </c>
      <c r="C1488" s="83" t="str">
        <f t="shared" si="47"/>
        <v>21375804 TEATRO POPULAR MELICO SALAZAR</v>
      </c>
      <c r="D1488" s="60" t="s">
        <v>18</v>
      </c>
      <c r="E1488" s="60" t="s">
        <v>223</v>
      </c>
      <c r="F1488" s="60" t="s">
        <v>224</v>
      </c>
      <c r="G1488" s="59">
        <v>24200000</v>
      </c>
      <c r="H1488" s="59">
        <v>24200000</v>
      </c>
      <c r="I1488" s="59">
        <v>24200000</v>
      </c>
      <c r="J1488" s="59">
        <v>0</v>
      </c>
      <c r="K1488" s="59">
        <v>0</v>
      </c>
      <c r="L1488" s="59">
        <v>0</v>
      </c>
      <c r="M1488" s="59">
        <v>14928211.52</v>
      </c>
      <c r="N1488" s="59">
        <v>14928211.52</v>
      </c>
      <c r="O1488" s="59">
        <v>9271788.4800000004</v>
      </c>
      <c r="P1488" s="84">
        <f t="shared" si="48"/>
        <v>0.61686824462809919</v>
      </c>
    </row>
    <row r="1489" spans="1:16" ht="14.4" x14ac:dyDescent="0.2">
      <c r="A1489" s="60" t="s">
        <v>482</v>
      </c>
      <c r="B1489" s="60" t="s">
        <v>483</v>
      </c>
      <c r="C1489" s="83" t="str">
        <f t="shared" si="47"/>
        <v>21375804 TEATRO POPULAR MELICO SALAZAR</v>
      </c>
      <c r="D1489" s="60" t="s">
        <v>18</v>
      </c>
      <c r="E1489" s="60" t="s">
        <v>225</v>
      </c>
      <c r="F1489" s="60" t="s">
        <v>226</v>
      </c>
      <c r="G1489" s="59">
        <v>9200000</v>
      </c>
      <c r="H1489" s="59">
        <v>18200000</v>
      </c>
      <c r="I1489" s="59">
        <v>18200000</v>
      </c>
      <c r="J1489" s="59">
        <v>0</v>
      </c>
      <c r="K1489" s="59">
        <v>0</v>
      </c>
      <c r="L1489" s="59">
        <v>0</v>
      </c>
      <c r="M1489" s="59">
        <v>10832790.380000001</v>
      </c>
      <c r="N1489" s="59">
        <v>10832790.380000001</v>
      </c>
      <c r="O1489" s="59">
        <v>7367209.6200000001</v>
      </c>
      <c r="P1489" s="84">
        <f t="shared" si="48"/>
        <v>0.59520826263736271</v>
      </c>
    </row>
    <row r="1490" spans="1:16" ht="14.4" x14ac:dyDescent="0.2">
      <c r="A1490" s="60" t="s">
        <v>482</v>
      </c>
      <c r="B1490" s="60" t="s">
        <v>483</v>
      </c>
      <c r="C1490" s="83" t="str">
        <f t="shared" si="47"/>
        <v>21375804 TEATRO POPULAR MELICO SALAZAR</v>
      </c>
      <c r="D1490" s="60" t="s">
        <v>18</v>
      </c>
      <c r="E1490" s="60" t="s">
        <v>227</v>
      </c>
      <c r="F1490" s="60" t="s">
        <v>228</v>
      </c>
      <c r="G1490" s="59">
        <v>15000000</v>
      </c>
      <c r="H1490" s="59">
        <v>6000000</v>
      </c>
      <c r="I1490" s="59">
        <v>6000000</v>
      </c>
      <c r="J1490" s="59">
        <v>0</v>
      </c>
      <c r="K1490" s="59">
        <v>0</v>
      </c>
      <c r="L1490" s="59">
        <v>0</v>
      </c>
      <c r="M1490" s="59">
        <v>4095421.14</v>
      </c>
      <c r="N1490" s="59">
        <v>4095421.14</v>
      </c>
      <c r="O1490" s="59">
        <v>1904578.86</v>
      </c>
      <c r="P1490" s="84">
        <f t="shared" si="48"/>
        <v>0.68257019000000008</v>
      </c>
    </row>
    <row r="1491" spans="1:16" ht="14.4" x14ac:dyDescent="0.2">
      <c r="A1491" s="60" t="s">
        <v>482</v>
      </c>
      <c r="B1491" s="60" t="s">
        <v>483</v>
      </c>
      <c r="C1491" s="83" t="str">
        <f t="shared" si="47"/>
        <v>21375804 TEATRO POPULAR MELICO SALAZAR</v>
      </c>
      <c r="D1491" s="60" t="s">
        <v>18</v>
      </c>
      <c r="E1491" s="60" t="s">
        <v>237</v>
      </c>
      <c r="F1491" s="60" t="s">
        <v>238</v>
      </c>
      <c r="G1491" s="59">
        <v>5000000</v>
      </c>
      <c r="H1491" s="59">
        <v>5025926</v>
      </c>
      <c r="I1491" s="59">
        <v>5025926</v>
      </c>
      <c r="J1491" s="59">
        <v>0</v>
      </c>
      <c r="K1491" s="59">
        <v>0</v>
      </c>
      <c r="L1491" s="59">
        <v>0</v>
      </c>
      <c r="M1491" s="59">
        <v>2300548.17</v>
      </c>
      <c r="N1491" s="59">
        <v>2300548.17</v>
      </c>
      <c r="O1491" s="59">
        <v>2725377.83</v>
      </c>
      <c r="P1491" s="84">
        <f t="shared" si="48"/>
        <v>0.45773618035760971</v>
      </c>
    </row>
    <row r="1492" spans="1:16" ht="14.4" x14ac:dyDescent="0.2">
      <c r="A1492" s="60" t="s">
        <v>482</v>
      </c>
      <c r="B1492" s="60" t="s">
        <v>483</v>
      </c>
      <c r="C1492" s="83" t="str">
        <f t="shared" si="47"/>
        <v>21375804 TEATRO POPULAR MELICO SALAZAR</v>
      </c>
      <c r="D1492" s="60" t="s">
        <v>18</v>
      </c>
      <c r="E1492" s="60" t="s">
        <v>239</v>
      </c>
      <c r="F1492" s="60" t="s">
        <v>240</v>
      </c>
      <c r="G1492" s="59">
        <v>5000000</v>
      </c>
      <c r="H1492" s="59">
        <v>5025926</v>
      </c>
      <c r="I1492" s="59">
        <v>5025926</v>
      </c>
      <c r="J1492" s="59">
        <v>0</v>
      </c>
      <c r="K1492" s="59">
        <v>0</v>
      </c>
      <c r="L1492" s="59">
        <v>0</v>
      </c>
      <c r="M1492" s="59">
        <v>2300548.17</v>
      </c>
      <c r="N1492" s="59">
        <v>2300548.17</v>
      </c>
      <c r="O1492" s="59">
        <v>2725377.83</v>
      </c>
      <c r="P1492" s="84">
        <f t="shared" si="48"/>
        <v>0.45773618035760971</v>
      </c>
    </row>
    <row r="1493" spans="1:16" ht="14.4" x14ac:dyDescent="0.2">
      <c r="A1493" s="60" t="s">
        <v>482</v>
      </c>
      <c r="B1493" s="60" t="s">
        <v>483</v>
      </c>
      <c r="C1493" s="83" t="str">
        <f t="shared" si="47"/>
        <v>21375804 TEATRO POPULAR MELICO SALAZAR</v>
      </c>
      <c r="D1493" s="60" t="s">
        <v>18</v>
      </c>
      <c r="E1493" s="60" t="s">
        <v>241</v>
      </c>
      <c r="F1493" s="60" t="s">
        <v>242</v>
      </c>
      <c r="G1493" s="59">
        <v>52375926</v>
      </c>
      <c r="H1493" s="59">
        <v>52350000</v>
      </c>
      <c r="I1493" s="59">
        <v>52350000</v>
      </c>
      <c r="J1493" s="59">
        <v>0</v>
      </c>
      <c r="K1493" s="59">
        <v>0</v>
      </c>
      <c r="L1493" s="59">
        <v>0</v>
      </c>
      <c r="M1493" s="59">
        <v>52350000</v>
      </c>
      <c r="N1493" s="59">
        <v>52350000</v>
      </c>
      <c r="O1493" s="59">
        <v>0</v>
      </c>
      <c r="P1493" s="84">
        <f t="shared" si="48"/>
        <v>1</v>
      </c>
    </row>
    <row r="1494" spans="1:16" ht="14.4" x14ac:dyDescent="0.2">
      <c r="A1494" s="60" t="s">
        <v>482</v>
      </c>
      <c r="B1494" s="60" t="s">
        <v>483</v>
      </c>
      <c r="C1494" s="83" t="str">
        <f t="shared" si="47"/>
        <v>21375804 TEATRO POPULAR MELICO SALAZAR</v>
      </c>
      <c r="D1494" s="60" t="s">
        <v>18</v>
      </c>
      <c r="E1494" s="60" t="s">
        <v>492</v>
      </c>
      <c r="F1494" s="60" t="s">
        <v>751</v>
      </c>
      <c r="G1494" s="59">
        <v>52375926</v>
      </c>
      <c r="H1494" s="59">
        <v>52350000</v>
      </c>
      <c r="I1494" s="59">
        <v>52350000</v>
      </c>
      <c r="J1494" s="59">
        <v>0</v>
      </c>
      <c r="K1494" s="59">
        <v>0</v>
      </c>
      <c r="L1494" s="59">
        <v>0</v>
      </c>
      <c r="M1494" s="59">
        <v>52350000</v>
      </c>
      <c r="N1494" s="59">
        <v>52350000</v>
      </c>
      <c r="O1494" s="59">
        <v>0</v>
      </c>
      <c r="P1494" s="84">
        <f t="shared" si="48"/>
        <v>1</v>
      </c>
    </row>
    <row r="1495" spans="1:16" ht="14.4" x14ac:dyDescent="0.2">
      <c r="A1495" s="60" t="s">
        <v>482</v>
      </c>
      <c r="B1495" s="60" t="s">
        <v>483</v>
      </c>
      <c r="C1495" s="83" t="str">
        <f t="shared" si="47"/>
        <v>21375804 TEATRO POPULAR MELICO SALAZAR</v>
      </c>
      <c r="D1495" s="60" t="s">
        <v>251</v>
      </c>
      <c r="E1495" s="60" t="s">
        <v>252</v>
      </c>
      <c r="F1495" s="60" t="s">
        <v>253</v>
      </c>
      <c r="G1495" s="59">
        <v>335586761</v>
      </c>
      <c r="H1495" s="59">
        <v>338586761</v>
      </c>
      <c r="I1495" s="59">
        <v>338586761</v>
      </c>
      <c r="J1495" s="59">
        <v>0</v>
      </c>
      <c r="K1495" s="59">
        <v>0</v>
      </c>
      <c r="L1495" s="59">
        <v>0</v>
      </c>
      <c r="M1495" s="59">
        <v>268682420.79000002</v>
      </c>
      <c r="N1495" s="59">
        <v>267789305.58000001</v>
      </c>
      <c r="O1495" s="59">
        <v>69904340.209999993</v>
      </c>
      <c r="P1495" s="84">
        <f t="shared" si="48"/>
        <v>0.79354083425016142</v>
      </c>
    </row>
    <row r="1496" spans="1:16" ht="14.4" x14ac:dyDescent="0.2">
      <c r="A1496" s="60" t="s">
        <v>482</v>
      </c>
      <c r="B1496" s="60" t="s">
        <v>483</v>
      </c>
      <c r="C1496" s="83" t="str">
        <f t="shared" si="47"/>
        <v>21375804 TEATRO POPULAR MELICO SALAZAR</v>
      </c>
      <c r="D1496" s="60" t="s">
        <v>251</v>
      </c>
      <c r="E1496" s="60" t="s">
        <v>254</v>
      </c>
      <c r="F1496" s="60" t="s">
        <v>255</v>
      </c>
      <c r="G1496" s="59">
        <v>159743761</v>
      </c>
      <c r="H1496" s="59">
        <v>157543761</v>
      </c>
      <c r="I1496" s="59">
        <v>157543761</v>
      </c>
      <c r="J1496" s="59">
        <v>0</v>
      </c>
      <c r="K1496" s="59">
        <v>0</v>
      </c>
      <c r="L1496" s="59">
        <v>0</v>
      </c>
      <c r="M1496" s="59">
        <v>123434394.84999999</v>
      </c>
      <c r="N1496" s="59">
        <v>123434394.84999999</v>
      </c>
      <c r="O1496" s="59">
        <v>34109366.149999999</v>
      </c>
      <c r="P1496" s="84">
        <f t="shared" si="48"/>
        <v>0.78349275189640799</v>
      </c>
    </row>
    <row r="1497" spans="1:16" ht="14.4" x14ac:dyDescent="0.2">
      <c r="A1497" s="60" t="s">
        <v>482</v>
      </c>
      <c r="B1497" s="60" t="s">
        <v>483</v>
      </c>
      <c r="C1497" s="83" t="str">
        <f t="shared" si="47"/>
        <v>21375804 TEATRO POPULAR MELICO SALAZAR</v>
      </c>
      <c r="D1497" s="60" t="s">
        <v>251</v>
      </c>
      <c r="E1497" s="60" t="s">
        <v>258</v>
      </c>
      <c r="F1497" s="60" t="s">
        <v>259</v>
      </c>
      <c r="G1497" s="59">
        <v>6200000</v>
      </c>
      <c r="H1497" s="59">
        <v>21935000</v>
      </c>
      <c r="I1497" s="59">
        <v>21935000</v>
      </c>
      <c r="J1497" s="59">
        <v>0</v>
      </c>
      <c r="K1497" s="59">
        <v>0</v>
      </c>
      <c r="L1497" s="59">
        <v>0</v>
      </c>
      <c r="M1497" s="59">
        <v>13875835</v>
      </c>
      <c r="N1497" s="59">
        <v>13875835</v>
      </c>
      <c r="O1497" s="59">
        <v>8059165</v>
      </c>
      <c r="P1497" s="84">
        <f t="shared" si="48"/>
        <v>0.632588785046729</v>
      </c>
    </row>
    <row r="1498" spans="1:16" ht="14.4" x14ac:dyDescent="0.2">
      <c r="A1498" s="60" t="s">
        <v>482</v>
      </c>
      <c r="B1498" s="60" t="s">
        <v>483</v>
      </c>
      <c r="C1498" s="83" t="str">
        <f t="shared" si="47"/>
        <v>21375804 TEATRO POPULAR MELICO SALAZAR</v>
      </c>
      <c r="D1498" s="60" t="s">
        <v>251</v>
      </c>
      <c r="E1498" s="60" t="s">
        <v>262</v>
      </c>
      <c r="F1498" s="60" t="s">
        <v>263</v>
      </c>
      <c r="G1498" s="59">
        <v>23600000</v>
      </c>
      <c r="H1498" s="59">
        <v>17865000</v>
      </c>
      <c r="I1498" s="59">
        <v>17865000</v>
      </c>
      <c r="J1498" s="59">
        <v>0</v>
      </c>
      <c r="K1498" s="59">
        <v>0</v>
      </c>
      <c r="L1498" s="59">
        <v>0</v>
      </c>
      <c r="M1498" s="59">
        <v>9229481.5</v>
      </c>
      <c r="N1498" s="59">
        <v>9229481.5</v>
      </c>
      <c r="O1498" s="59">
        <v>8635518.5</v>
      </c>
      <c r="P1498" s="84">
        <f t="shared" si="48"/>
        <v>0.51662364959417861</v>
      </c>
    </row>
    <row r="1499" spans="1:16" ht="14.4" x14ac:dyDescent="0.2">
      <c r="A1499" s="60" t="s">
        <v>482</v>
      </c>
      <c r="B1499" s="60" t="s">
        <v>483</v>
      </c>
      <c r="C1499" s="83" t="str">
        <f t="shared" si="47"/>
        <v>21375804 TEATRO POPULAR MELICO SALAZAR</v>
      </c>
      <c r="D1499" s="60" t="s">
        <v>251</v>
      </c>
      <c r="E1499" s="60" t="s">
        <v>264</v>
      </c>
      <c r="F1499" s="60" t="s">
        <v>265</v>
      </c>
      <c r="G1499" s="59">
        <v>129943761</v>
      </c>
      <c r="H1499" s="59">
        <v>117743761</v>
      </c>
      <c r="I1499" s="59">
        <v>117743761</v>
      </c>
      <c r="J1499" s="59">
        <v>0</v>
      </c>
      <c r="K1499" s="59">
        <v>0</v>
      </c>
      <c r="L1499" s="59">
        <v>0</v>
      </c>
      <c r="M1499" s="59">
        <v>100329078.34999999</v>
      </c>
      <c r="N1499" s="59">
        <v>100329078.34999999</v>
      </c>
      <c r="O1499" s="59">
        <v>17414682.649999999</v>
      </c>
      <c r="P1499" s="84">
        <f t="shared" si="48"/>
        <v>0.85209676927170686</v>
      </c>
    </row>
    <row r="1500" spans="1:16" ht="14.4" x14ac:dyDescent="0.2">
      <c r="A1500" s="60" t="s">
        <v>482</v>
      </c>
      <c r="B1500" s="60" t="s">
        <v>483</v>
      </c>
      <c r="C1500" s="83" t="str">
        <f t="shared" si="47"/>
        <v>21375804 TEATRO POPULAR MELICO SALAZAR</v>
      </c>
      <c r="D1500" s="60" t="s">
        <v>251</v>
      </c>
      <c r="E1500" s="60" t="s">
        <v>266</v>
      </c>
      <c r="F1500" s="60" t="s">
        <v>267</v>
      </c>
      <c r="G1500" s="59">
        <v>168700000</v>
      </c>
      <c r="H1500" s="59">
        <v>168700000</v>
      </c>
      <c r="I1500" s="59">
        <v>168700000</v>
      </c>
      <c r="J1500" s="59">
        <v>0</v>
      </c>
      <c r="K1500" s="59">
        <v>0</v>
      </c>
      <c r="L1500" s="59">
        <v>0</v>
      </c>
      <c r="M1500" s="59">
        <v>136232130.78999999</v>
      </c>
      <c r="N1500" s="59">
        <v>135354419.40000001</v>
      </c>
      <c r="O1500" s="59">
        <v>32467869.210000001</v>
      </c>
      <c r="P1500" s="82">
        <f t="shared" si="48"/>
        <v>0.80754078713692945</v>
      </c>
    </row>
    <row r="1501" spans="1:16" ht="14.4" x14ac:dyDescent="0.2">
      <c r="A1501" s="60" t="s">
        <v>482</v>
      </c>
      <c r="B1501" s="60" t="s">
        <v>483</v>
      </c>
      <c r="C1501" s="83" t="str">
        <f t="shared" si="47"/>
        <v>21375804 TEATRO POPULAR MELICO SALAZAR</v>
      </c>
      <c r="D1501" s="60" t="s">
        <v>251</v>
      </c>
      <c r="E1501" s="60" t="s">
        <v>268</v>
      </c>
      <c r="F1501" s="60" t="s">
        <v>269</v>
      </c>
      <c r="G1501" s="59">
        <v>44000000</v>
      </c>
      <c r="H1501" s="59">
        <v>44000000</v>
      </c>
      <c r="I1501" s="59">
        <v>44000000</v>
      </c>
      <c r="J1501" s="59">
        <v>0</v>
      </c>
      <c r="K1501" s="59">
        <v>0</v>
      </c>
      <c r="L1501" s="59">
        <v>0</v>
      </c>
      <c r="M1501" s="59">
        <v>29832000</v>
      </c>
      <c r="N1501" s="59">
        <v>29304000</v>
      </c>
      <c r="O1501" s="59">
        <v>14168000</v>
      </c>
      <c r="P1501" s="84">
        <f t="shared" si="48"/>
        <v>0.67800000000000005</v>
      </c>
    </row>
    <row r="1502" spans="1:16" ht="14.4" x14ac:dyDescent="0.2">
      <c r="A1502" s="60" t="s">
        <v>482</v>
      </c>
      <c r="B1502" s="60" t="s">
        <v>483</v>
      </c>
      <c r="C1502" s="83" t="str">
        <f t="shared" si="47"/>
        <v>21375804 TEATRO POPULAR MELICO SALAZAR</v>
      </c>
      <c r="D1502" s="60" t="s">
        <v>251</v>
      </c>
      <c r="E1502" s="60" t="s">
        <v>270</v>
      </c>
      <c r="F1502" s="60" t="s">
        <v>271</v>
      </c>
      <c r="G1502" s="59">
        <v>124700000</v>
      </c>
      <c r="H1502" s="59">
        <v>124700000</v>
      </c>
      <c r="I1502" s="59">
        <v>124700000</v>
      </c>
      <c r="J1502" s="59">
        <v>0</v>
      </c>
      <c r="K1502" s="59">
        <v>0</v>
      </c>
      <c r="L1502" s="59">
        <v>0</v>
      </c>
      <c r="M1502" s="59">
        <v>106400130.79000001</v>
      </c>
      <c r="N1502" s="59">
        <v>106050419.40000001</v>
      </c>
      <c r="O1502" s="59">
        <v>18299869.210000001</v>
      </c>
      <c r="P1502" s="84">
        <f t="shared" si="48"/>
        <v>0.85324884354450692</v>
      </c>
    </row>
    <row r="1503" spans="1:16" ht="14.4" x14ac:dyDescent="0.2">
      <c r="A1503" s="60" t="s">
        <v>482</v>
      </c>
      <c r="B1503" s="60" t="s">
        <v>483</v>
      </c>
      <c r="C1503" s="83" t="str">
        <f t="shared" si="47"/>
        <v>21375804 TEATRO POPULAR MELICO SALAZAR</v>
      </c>
      <c r="D1503" s="60" t="s">
        <v>251</v>
      </c>
      <c r="E1503" s="60" t="s">
        <v>272</v>
      </c>
      <c r="F1503" s="60" t="s">
        <v>273</v>
      </c>
      <c r="G1503" s="59">
        <v>7143000</v>
      </c>
      <c r="H1503" s="59">
        <v>12343000</v>
      </c>
      <c r="I1503" s="59">
        <v>12343000</v>
      </c>
      <c r="J1503" s="59">
        <v>0</v>
      </c>
      <c r="K1503" s="59">
        <v>0</v>
      </c>
      <c r="L1503" s="59">
        <v>0</v>
      </c>
      <c r="M1503" s="59">
        <v>9015895.1500000004</v>
      </c>
      <c r="N1503" s="59">
        <v>9000491.3300000001</v>
      </c>
      <c r="O1503" s="59">
        <v>3327104.85</v>
      </c>
      <c r="P1503" s="84">
        <f t="shared" si="48"/>
        <v>0.73044601393502395</v>
      </c>
    </row>
    <row r="1504" spans="1:16" ht="14.4" x14ac:dyDescent="0.2">
      <c r="A1504" s="60" t="s">
        <v>482</v>
      </c>
      <c r="B1504" s="60" t="s">
        <v>483</v>
      </c>
      <c r="C1504" s="83" t="str">
        <f t="shared" si="47"/>
        <v>21375804 TEATRO POPULAR MELICO SALAZAR</v>
      </c>
      <c r="D1504" s="60" t="s">
        <v>251</v>
      </c>
      <c r="E1504" s="60" t="s">
        <v>274</v>
      </c>
      <c r="F1504" s="60" t="s">
        <v>275</v>
      </c>
      <c r="G1504" s="59">
        <v>7143000</v>
      </c>
      <c r="H1504" s="59">
        <v>12343000</v>
      </c>
      <c r="I1504" s="59">
        <v>12343000</v>
      </c>
      <c r="J1504" s="59">
        <v>0</v>
      </c>
      <c r="K1504" s="59">
        <v>0</v>
      </c>
      <c r="L1504" s="59">
        <v>0</v>
      </c>
      <c r="M1504" s="59">
        <v>9015895.1500000004</v>
      </c>
      <c r="N1504" s="59">
        <v>9000491.3300000001</v>
      </c>
      <c r="O1504" s="59">
        <v>3327104.85</v>
      </c>
      <c r="P1504" s="84">
        <f t="shared" si="48"/>
        <v>0.73044601393502395</v>
      </c>
    </row>
    <row r="1505" spans="1:16" ht="14.4" x14ac:dyDescent="0.2">
      <c r="A1505" s="74" t="s">
        <v>493</v>
      </c>
      <c r="B1505" s="74" t="s">
        <v>776</v>
      </c>
      <c r="C1505" s="83" t="str">
        <f t="shared" si="47"/>
        <v>21375805 CENTRO COSTAR. PRODUC. CINEMATOGRÁFICA</v>
      </c>
      <c r="D1505" s="74" t="s">
        <v>18</v>
      </c>
      <c r="E1505" s="74" t="s">
        <v>19</v>
      </c>
      <c r="F1505" s="74" t="s">
        <v>19</v>
      </c>
      <c r="G1505" s="75">
        <v>1178730524</v>
      </c>
      <c r="H1505" s="75">
        <v>1180053220</v>
      </c>
      <c r="I1505" s="59">
        <v>1180053220</v>
      </c>
      <c r="J1505" s="59">
        <v>0</v>
      </c>
      <c r="K1505" s="59">
        <v>0</v>
      </c>
      <c r="L1505" s="59">
        <v>0</v>
      </c>
      <c r="M1505" s="75">
        <v>1043278579.27</v>
      </c>
      <c r="N1505" s="75">
        <v>1039683162.88</v>
      </c>
      <c r="O1505" s="75">
        <v>136774640.72999999</v>
      </c>
      <c r="P1505" s="82">
        <f t="shared" si="48"/>
        <v>0.8840945150507703</v>
      </c>
    </row>
    <row r="1506" spans="1:16" ht="14.4" x14ac:dyDescent="0.2">
      <c r="A1506" s="60" t="s">
        <v>493</v>
      </c>
      <c r="B1506" s="60" t="s">
        <v>494</v>
      </c>
      <c r="C1506" s="83" t="str">
        <f t="shared" si="47"/>
        <v>21375805 CENTRO COSTAR. PRODUCCIÓN CINEMATOGRÁFIC</v>
      </c>
      <c r="D1506" s="60" t="s">
        <v>18</v>
      </c>
      <c r="E1506" s="60" t="s">
        <v>21</v>
      </c>
      <c r="F1506" s="60" t="s">
        <v>22</v>
      </c>
      <c r="G1506" s="59">
        <v>210376591</v>
      </c>
      <c r="H1506" s="59">
        <v>206871456</v>
      </c>
      <c r="I1506" s="59">
        <v>206871456</v>
      </c>
      <c r="J1506" s="59">
        <v>0</v>
      </c>
      <c r="K1506" s="59">
        <v>0</v>
      </c>
      <c r="L1506" s="59">
        <v>0</v>
      </c>
      <c r="M1506" s="59">
        <v>165883564.24000001</v>
      </c>
      <c r="N1506" s="59">
        <v>162331344.84999999</v>
      </c>
      <c r="O1506" s="59">
        <v>40987891.759999998</v>
      </c>
      <c r="P1506" s="84">
        <f t="shared" si="48"/>
        <v>0.80186782385289546</v>
      </c>
    </row>
    <row r="1507" spans="1:16" ht="14.4" x14ac:dyDescent="0.2">
      <c r="A1507" s="60" t="s">
        <v>493</v>
      </c>
      <c r="B1507" s="60" t="s">
        <v>494</v>
      </c>
      <c r="C1507" s="83" t="str">
        <f t="shared" si="47"/>
        <v>21375805 CENTRO COSTAR. PRODUCCIÓN CINEMATOGRÁFIC</v>
      </c>
      <c r="D1507" s="60" t="s">
        <v>18</v>
      </c>
      <c r="E1507" s="60" t="s">
        <v>23</v>
      </c>
      <c r="F1507" s="60" t="s">
        <v>24</v>
      </c>
      <c r="G1507" s="59">
        <v>102966000</v>
      </c>
      <c r="H1507" s="59">
        <v>102709113</v>
      </c>
      <c r="I1507" s="59">
        <v>102709113</v>
      </c>
      <c r="J1507" s="59">
        <v>0</v>
      </c>
      <c r="K1507" s="59">
        <v>0</v>
      </c>
      <c r="L1507" s="59">
        <v>0</v>
      </c>
      <c r="M1507" s="59">
        <v>89263940</v>
      </c>
      <c r="N1507" s="59">
        <v>89263940</v>
      </c>
      <c r="O1507" s="59">
        <v>13445173</v>
      </c>
      <c r="P1507" s="84">
        <f t="shared" si="48"/>
        <v>0.86909464401664149</v>
      </c>
    </row>
    <row r="1508" spans="1:16" ht="14.4" x14ac:dyDescent="0.2">
      <c r="A1508" s="60" t="s">
        <v>493</v>
      </c>
      <c r="B1508" s="60" t="s">
        <v>494</v>
      </c>
      <c r="C1508" s="83" t="str">
        <f t="shared" si="47"/>
        <v>21375805 CENTRO COSTAR. PRODUCCIÓN CINEMATOGRÁFIC</v>
      </c>
      <c r="D1508" s="60" t="s">
        <v>18</v>
      </c>
      <c r="E1508" s="60" t="s">
        <v>25</v>
      </c>
      <c r="F1508" s="60" t="s">
        <v>26</v>
      </c>
      <c r="G1508" s="59">
        <v>102966000</v>
      </c>
      <c r="H1508" s="59">
        <v>102709113</v>
      </c>
      <c r="I1508" s="59">
        <v>102709113</v>
      </c>
      <c r="J1508" s="59">
        <v>0</v>
      </c>
      <c r="K1508" s="59">
        <v>0</v>
      </c>
      <c r="L1508" s="59">
        <v>0</v>
      </c>
      <c r="M1508" s="59">
        <v>89263940</v>
      </c>
      <c r="N1508" s="59">
        <v>89263940</v>
      </c>
      <c r="O1508" s="59">
        <v>13445173</v>
      </c>
      <c r="P1508" s="84">
        <f t="shared" si="48"/>
        <v>0.86909464401664149</v>
      </c>
    </row>
    <row r="1509" spans="1:16" ht="14.4" x14ac:dyDescent="0.2">
      <c r="A1509" s="60" t="s">
        <v>493</v>
      </c>
      <c r="B1509" s="60" t="s">
        <v>494</v>
      </c>
      <c r="C1509" s="83" t="str">
        <f t="shared" si="47"/>
        <v>21375805 CENTRO COSTAR. PRODUCCIÓN CINEMATOGRÁFIC</v>
      </c>
      <c r="D1509" s="60" t="s">
        <v>18</v>
      </c>
      <c r="E1509" s="60" t="s">
        <v>29</v>
      </c>
      <c r="F1509" s="60" t="s">
        <v>30</v>
      </c>
      <c r="G1509" s="59">
        <v>2400000</v>
      </c>
      <c r="H1509" s="59">
        <v>2400000</v>
      </c>
      <c r="I1509" s="59">
        <v>2400000</v>
      </c>
      <c r="J1509" s="59">
        <v>0</v>
      </c>
      <c r="K1509" s="59">
        <v>0</v>
      </c>
      <c r="L1509" s="59">
        <v>0</v>
      </c>
      <c r="M1509" s="59">
        <v>1874048.55</v>
      </c>
      <c r="N1509" s="59">
        <v>1874048.55</v>
      </c>
      <c r="O1509" s="59">
        <v>525951.44999999995</v>
      </c>
      <c r="P1509" s="84">
        <f t="shared" si="48"/>
        <v>0.78085356250000004</v>
      </c>
    </row>
    <row r="1510" spans="1:16" ht="14.4" x14ac:dyDescent="0.2">
      <c r="A1510" s="60" t="s">
        <v>493</v>
      </c>
      <c r="B1510" s="60" t="s">
        <v>494</v>
      </c>
      <c r="C1510" s="83" t="str">
        <f t="shared" si="47"/>
        <v>21375805 CENTRO COSTAR. PRODUCCIÓN CINEMATOGRÁFIC</v>
      </c>
      <c r="D1510" s="60" t="s">
        <v>18</v>
      </c>
      <c r="E1510" s="60" t="s">
        <v>31</v>
      </c>
      <c r="F1510" s="60" t="s">
        <v>32</v>
      </c>
      <c r="G1510" s="59">
        <v>2400000</v>
      </c>
      <c r="H1510" s="59">
        <v>2400000</v>
      </c>
      <c r="I1510" s="59">
        <v>2400000</v>
      </c>
      <c r="J1510" s="59">
        <v>0</v>
      </c>
      <c r="K1510" s="59">
        <v>0</v>
      </c>
      <c r="L1510" s="59">
        <v>0</v>
      </c>
      <c r="M1510" s="59">
        <v>1874048.55</v>
      </c>
      <c r="N1510" s="59">
        <v>1874048.55</v>
      </c>
      <c r="O1510" s="59">
        <v>525951.44999999995</v>
      </c>
      <c r="P1510" s="84">
        <f t="shared" si="48"/>
        <v>0.78085356250000004</v>
      </c>
    </row>
    <row r="1511" spans="1:16" ht="14.4" x14ac:dyDescent="0.2">
      <c r="A1511" s="60" t="s">
        <v>493</v>
      </c>
      <c r="B1511" s="60" t="s">
        <v>494</v>
      </c>
      <c r="C1511" s="83" t="str">
        <f t="shared" si="47"/>
        <v>21375805 CENTRO COSTAR. PRODUCCIÓN CINEMATOGRÁFIC</v>
      </c>
      <c r="D1511" s="60" t="s">
        <v>18</v>
      </c>
      <c r="E1511" s="60" t="s">
        <v>33</v>
      </c>
      <c r="F1511" s="60" t="s">
        <v>34</v>
      </c>
      <c r="G1511" s="59">
        <v>69321059</v>
      </c>
      <c r="H1511" s="59">
        <v>66617638</v>
      </c>
      <c r="I1511" s="59">
        <v>66617638</v>
      </c>
      <c r="J1511" s="59">
        <v>0</v>
      </c>
      <c r="K1511" s="59">
        <v>0</v>
      </c>
      <c r="L1511" s="59">
        <v>0</v>
      </c>
      <c r="M1511" s="59">
        <v>46024742.189999998</v>
      </c>
      <c r="N1511" s="59">
        <v>44775493.799999997</v>
      </c>
      <c r="O1511" s="59">
        <v>20592895.809999999</v>
      </c>
      <c r="P1511" s="84">
        <f t="shared" si="48"/>
        <v>0.69087922615929431</v>
      </c>
    </row>
    <row r="1512" spans="1:16" ht="14.4" x14ac:dyDescent="0.2">
      <c r="A1512" s="60" t="s">
        <v>493</v>
      </c>
      <c r="B1512" s="60" t="s">
        <v>494</v>
      </c>
      <c r="C1512" s="83" t="str">
        <f t="shared" si="47"/>
        <v>21375805 CENTRO COSTAR. PRODUCCIÓN CINEMATOGRÁFIC</v>
      </c>
      <c r="D1512" s="60" t="s">
        <v>18</v>
      </c>
      <c r="E1512" s="60" t="s">
        <v>35</v>
      </c>
      <c r="F1512" s="60" t="s">
        <v>36</v>
      </c>
      <c r="G1512" s="59">
        <v>19700000</v>
      </c>
      <c r="H1512" s="59">
        <v>17187049</v>
      </c>
      <c r="I1512" s="59">
        <v>17187049</v>
      </c>
      <c r="J1512" s="59">
        <v>0</v>
      </c>
      <c r="K1512" s="59">
        <v>0</v>
      </c>
      <c r="L1512" s="59">
        <v>0</v>
      </c>
      <c r="M1512" s="59">
        <v>14672345.6</v>
      </c>
      <c r="N1512" s="59">
        <v>14376580.960000001</v>
      </c>
      <c r="O1512" s="59">
        <v>2514703.4</v>
      </c>
      <c r="P1512" s="84">
        <f t="shared" si="48"/>
        <v>0.8536861447244376</v>
      </c>
    </row>
    <row r="1513" spans="1:16" ht="14.4" x14ac:dyDescent="0.2">
      <c r="A1513" s="60" t="s">
        <v>493</v>
      </c>
      <c r="B1513" s="60" t="s">
        <v>494</v>
      </c>
      <c r="C1513" s="83" t="str">
        <f t="shared" si="47"/>
        <v>21375805 CENTRO COSTAR. PRODUCCIÓN CINEMATOGRÁFIC</v>
      </c>
      <c r="D1513" s="60" t="s">
        <v>18</v>
      </c>
      <c r="E1513" s="60" t="s">
        <v>37</v>
      </c>
      <c r="F1513" s="60" t="s">
        <v>38</v>
      </c>
      <c r="G1513" s="59">
        <v>19746870</v>
      </c>
      <c r="H1513" s="59">
        <v>19746870</v>
      </c>
      <c r="I1513" s="59">
        <v>19746870</v>
      </c>
      <c r="J1513" s="59">
        <v>0</v>
      </c>
      <c r="K1513" s="59">
        <v>0</v>
      </c>
      <c r="L1513" s="59">
        <v>0</v>
      </c>
      <c r="M1513" s="59">
        <v>17944947.5</v>
      </c>
      <c r="N1513" s="59">
        <v>17122161.25</v>
      </c>
      <c r="O1513" s="59">
        <v>1801922.5</v>
      </c>
      <c r="P1513" s="84">
        <f t="shared" si="48"/>
        <v>0.90874895616368567</v>
      </c>
    </row>
    <row r="1514" spans="1:16" ht="14.4" x14ac:dyDescent="0.2">
      <c r="A1514" s="60" t="s">
        <v>493</v>
      </c>
      <c r="B1514" s="60" t="s">
        <v>494</v>
      </c>
      <c r="C1514" s="83" t="str">
        <f t="shared" si="47"/>
        <v>21375805 CENTRO COSTAR. PRODUCCIÓN CINEMATOGRÁFIC</v>
      </c>
      <c r="D1514" s="60" t="s">
        <v>18</v>
      </c>
      <c r="E1514" s="60" t="s">
        <v>39</v>
      </c>
      <c r="F1514" s="60" t="s">
        <v>40</v>
      </c>
      <c r="G1514" s="59">
        <v>13581159</v>
      </c>
      <c r="H1514" s="59">
        <v>13390689</v>
      </c>
      <c r="I1514" s="59">
        <v>13390689</v>
      </c>
      <c r="J1514" s="59">
        <v>0</v>
      </c>
      <c r="K1514" s="59">
        <v>0</v>
      </c>
      <c r="L1514" s="59">
        <v>0</v>
      </c>
      <c r="M1514" s="59">
        <v>0</v>
      </c>
      <c r="N1514" s="59">
        <v>0</v>
      </c>
      <c r="O1514" s="59">
        <v>13390689</v>
      </c>
      <c r="P1514" s="84">
        <f t="shared" si="48"/>
        <v>0</v>
      </c>
    </row>
    <row r="1515" spans="1:16" ht="14.4" x14ac:dyDescent="0.2">
      <c r="A1515" s="60" t="s">
        <v>493</v>
      </c>
      <c r="B1515" s="60" t="s">
        <v>494</v>
      </c>
      <c r="C1515" s="83" t="str">
        <f t="shared" si="47"/>
        <v>21375805 CENTRO COSTAR. PRODUCCIÓN CINEMATOGRÁFIC</v>
      </c>
      <c r="D1515" s="60" t="s">
        <v>18</v>
      </c>
      <c r="E1515" s="60" t="s">
        <v>41</v>
      </c>
      <c r="F1515" s="60" t="s">
        <v>42</v>
      </c>
      <c r="G1515" s="59">
        <v>13193030</v>
      </c>
      <c r="H1515" s="59">
        <v>13193030</v>
      </c>
      <c r="I1515" s="59">
        <v>13193030</v>
      </c>
      <c r="J1515" s="59">
        <v>0</v>
      </c>
      <c r="K1515" s="59">
        <v>0</v>
      </c>
      <c r="L1515" s="59">
        <v>0</v>
      </c>
      <c r="M1515" s="59">
        <v>10634958.970000001</v>
      </c>
      <c r="N1515" s="59">
        <v>10634958.970000001</v>
      </c>
      <c r="O1515" s="59">
        <v>2558071.0299999998</v>
      </c>
      <c r="P1515" s="84">
        <f t="shared" si="48"/>
        <v>0.80610435737658448</v>
      </c>
    </row>
    <row r="1516" spans="1:16" ht="14.4" x14ac:dyDescent="0.2">
      <c r="A1516" s="60" t="s">
        <v>493</v>
      </c>
      <c r="B1516" s="60" t="s">
        <v>494</v>
      </c>
      <c r="C1516" s="83" t="str">
        <f t="shared" si="47"/>
        <v>21375805 CENTRO COSTAR. PRODUCCIÓN CINEMATOGRÁFIC</v>
      </c>
      <c r="D1516" s="60" t="s">
        <v>18</v>
      </c>
      <c r="E1516" s="60" t="s">
        <v>43</v>
      </c>
      <c r="F1516" s="60" t="s">
        <v>44</v>
      </c>
      <c r="G1516" s="59">
        <v>3100000</v>
      </c>
      <c r="H1516" s="59">
        <v>3100000</v>
      </c>
      <c r="I1516" s="59">
        <v>3100000</v>
      </c>
      <c r="J1516" s="59">
        <v>0</v>
      </c>
      <c r="K1516" s="59">
        <v>0</v>
      </c>
      <c r="L1516" s="59">
        <v>0</v>
      </c>
      <c r="M1516" s="59">
        <v>2772490.12</v>
      </c>
      <c r="N1516" s="59">
        <v>2641792.62</v>
      </c>
      <c r="O1516" s="59">
        <v>327509.88</v>
      </c>
      <c r="P1516" s="84">
        <f t="shared" si="48"/>
        <v>0.89435165161290331</v>
      </c>
    </row>
    <row r="1517" spans="1:16" ht="14.4" x14ac:dyDescent="0.2">
      <c r="A1517" s="60" t="s">
        <v>493</v>
      </c>
      <c r="B1517" s="60" t="s">
        <v>494</v>
      </c>
      <c r="C1517" s="83" t="str">
        <f t="shared" si="47"/>
        <v>21375805 CENTRO COSTAR. PRODUCCIÓN CINEMATOGRÁFIC</v>
      </c>
      <c r="D1517" s="60" t="s">
        <v>18</v>
      </c>
      <c r="E1517" s="60" t="s">
        <v>45</v>
      </c>
      <c r="F1517" s="60" t="s">
        <v>46</v>
      </c>
      <c r="G1517" s="59">
        <v>15707826</v>
      </c>
      <c r="H1517" s="59">
        <v>15437767</v>
      </c>
      <c r="I1517" s="59">
        <v>15437767</v>
      </c>
      <c r="J1517" s="59">
        <v>0</v>
      </c>
      <c r="K1517" s="59">
        <v>0</v>
      </c>
      <c r="L1517" s="59">
        <v>0</v>
      </c>
      <c r="M1517" s="59">
        <v>13398919.550000001</v>
      </c>
      <c r="N1517" s="59">
        <v>12257385.41</v>
      </c>
      <c r="O1517" s="59">
        <v>2038847.45</v>
      </c>
      <c r="P1517" s="84">
        <f t="shared" si="48"/>
        <v>0.86793119432363508</v>
      </c>
    </row>
    <row r="1518" spans="1:16" ht="14.4" x14ac:dyDescent="0.2">
      <c r="A1518" s="60" t="s">
        <v>493</v>
      </c>
      <c r="B1518" s="60" t="s">
        <v>494</v>
      </c>
      <c r="C1518" s="83" t="str">
        <f t="shared" si="47"/>
        <v>21375805 CENTRO COSTAR. PRODUCCIÓN CINEMATOGRÁFIC</v>
      </c>
      <c r="D1518" s="60" t="s">
        <v>18</v>
      </c>
      <c r="E1518" s="60" t="s">
        <v>495</v>
      </c>
      <c r="F1518" s="60" t="s">
        <v>48</v>
      </c>
      <c r="G1518" s="59">
        <v>14902296</v>
      </c>
      <c r="H1518" s="59">
        <v>14646086</v>
      </c>
      <c r="I1518" s="59">
        <v>14646086</v>
      </c>
      <c r="J1518" s="59">
        <v>0</v>
      </c>
      <c r="K1518" s="59">
        <v>0</v>
      </c>
      <c r="L1518" s="59">
        <v>0</v>
      </c>
      <c r="M1518" s="59">
        <v>12713107.4</v>
      </c>
      <c r="N1518" s="59">
        <v>11630113.470000001</v>
      </c>
      <c r="O1518" s="59">
        <v>1932978.6</v>
      </c>
      <c r="P1518" s="84">
        <f t="shared" si="48"/>
        <v>0.8680208077434477</v>
      </c>
    </row>
    <row r="1519" spans="1:16" ht="14.4" x14ac:dyDescent="0.2">
      <c r="A1519" s="60" t="s">
        <v>493</v>
      </c>
      <c r="B1519" s="60" t="s">
        <v>494</v>
      </c>
      <c r="C1519" s="83" t="str">
        <f t="shared" si="47"/>
        <v>21375805 CENTRO COSTAR. PRODUCCIÓN CINEMATOGRÁFIC</v>
      </c>
      <c r="D1519" s="60" t="s">
        <v>18</v>
      </c>
      <c r="E1519" s="60" t="s">
        <v>496</v>
      </c>
      <c r="F1519" s="60" t="s">
        <v>50</v>
      </c>
      <c r="G1519" s="59">
        <v>805530</v>
      </c>
      <c r="H1519" s="59">
        <v>791681</v>
      </c>
      <c r="I1519" s="59">
        <v>791681</v>
      </c>
      <c r="J1519" s="59">
        <v>0</v>
      </c>
      <c r="K1519" s="59">
        <v>0</v>
      </c>
      <c r="L1519" s="59">
        <v>0</v>
      </c>
      <c r="M1519" s="59">
        <v>685812.15</v>
      </c>
      <c r="N1519" s="59">
        <v>627271.93999999994</v>
      </c>
      <c r="O1519" s="59">
        <v>105868.85</v>
      </c>
      <c r="P1519" s="84">
        <f t="shared" si="48"/>
        <v>0.86627334747202478</v>
      </c>
    </row>
    <row r="1520" spans="1:16" ht="14.4" x14ac:dyDescent="0.2">
      <c r="A1520" s="60" t="s">
        <v>493</v>
      </c>
      <c r="B1520" s="60" t="s">
        <v>494</v>
      </c>
      <c r="C1520" s="83" t="str">
        <f t="shared" si="47"/>
        <v>21375805 CENTRO COSTAR. PRODUCCIÓN CINEMATOGRÁFIC</v>
      </c>
      <c r="D1520" s="60" t="s">
        <v>18</v>
      </c>
      <c r="E1520" s="60" t="s">
        <v>51</v>
      </c>
      <c r="F1520" s="60" t="s">
        <v>52</v>
      </c>
      <c r="G1520" s="59">
        <v>19981706</v>
      </c>
      <c r="H1520" s="59">
        <v>19706938</v>
      </c>
      <c r="I1520" s="59">
        <v>19706938</v>
      </c>
      <c r="J1520" s="59">
        <v>0</v>
      </c>
      <c r="K1520" s="59">
        <v>0</v>
      </c>
      <c r="L1520" s="59">
        <v>0</v>
      </c>
      <c r="M1520" s="59">
        <v>15321913.949999999</v>
      </c>
      <c r="N1520" s="59">
        <v>14160477.09</v>
      </c>
      <c r="O1520" s="59">
        <v>4385024.05</v>
      </c>
      <c r="P1520" s="84">
        <f t="shared" si="48"/>
        <v>0.77748831147690212</v>
      </c>
    </row>
    <row r="1521" spans="1:16" ht="14.4" x14ac:dyDescent="0.2">
      <c r="A1521" s="60" t="s">
        <v>493</v>
      </c>
      <c r="B1521" s="60" t="s">
        <v>494</v>
      </c>
      <c r="C1521" s="83" t="str">
        <f t="shared" si="47"/>
        <v>21375805 CENTRO COSTAR. PRODUCCIÓN CINEMATOGRÁFIC</v>
      </c>
      <c r="D1521" s="60" t="s">
        <v>18</v>
      </c>
      <c r="E1521" s="60" t="s">
        <v>497</v>
      </c>
      <c r="F1521" s="60" t="s">
        <v>54</v>
      </c>
      <c r="G1521" s="59">
        <v>8731940</v>
      </c>
      <c r="H1521" s="59">
        <v>8581814</v>
      </c>
      <c r="I1521" s="59">
        <v>8581814</v>
      </c>
      <c r="J1521" s="59">
        <v>0</v>
      </c>
      <c r="K1521" s="59">
        <v>0</v>
      </c>
      <c r="L1521" s="59">
        <v>0</v>
      </c>
      <c r="M1521" s="59">
        <v>7452138.1500000004</v>
      </c>
      <c r="N1521" s="59">
        <v>6817563.21</v>
      </c>
      <c r="O1521" s="59">
        <v>1129675.8500000001</v>
      </c>
      <c r="P1521" s="84">
        <f t="shared" si="48"/>
        <v>0.86836397875787108</v>
      </c>
    </row>
    <row r="1522" spans="1:16" ht="14.4" x14ac:dyDescent="0.2">
      <c r="A1522" s="60" t="s">
        <v>493</v>
      </c>
      <c r="B1522" s="60" t="s">
        <v>494</v>
      </c>
      <c r="C1522" s="83" t="str">
        <f t="shared" si="47"/>
        <v>21375805 CENTRO COSTAR. PRODUCCIÓN CINEMATOGRÁFIC</v>
      </c>
      <c r="D1522" s="60" t="s">
        <v>18</v>
      </c>
      <c r="E1522" s="60" t="s">
        <v>498</v>
      </c>
      <c r="F1522" s="60" t="s">
        <v>56</v>
      </c>
      <c r="G1522" s="59">
        <v>4833177</v>
      </c>
      <c r="H1522" s="59">
        <v>4750083</v>
      </c>
      <c r="I1522" s="59">
        <v>4750083</v>
      </c>
      <c r="J1522" s="59">
        <v>0</v>
      </c>
      <c r="K1522" s="59">
        <v>0</v>
      </c>
      <c r="L1522" s="59">
        <v>0</v>
      </c>
      <c r="M1522" s="59">
        <v>4117728.71</v>
      </c>
      <c r="N1522" s="59">
        <v>3766487.43</v>
      </c>
      <c r="O1522" s="59">
        <v>632354.29</v>
      </c>
      <c r="P1522" s="84">
        <f t="shared" si="48"/>
        <v>0.8668751072349683</v>
      </c>
    </row>
    <row r="1523" spans="1:16" ht="14.4" x14ac:dyDescent="0.2">
      <c r="A1523" s="60" t="s">
        <v>493</v>
      </c>
      <c r="B1523" s="60" t="s">
        <v>494</v>
      </c>
      <c r="C1523" s="83" t="str">
        <f t="shared" si="47"/>
        <v>21375805 CENTRO COSTAR. PRODUCCIÓN CINEMATOGRÁFIC</v>
      </c>
      <c r="D1523" s="60" t="s">
        <v>18</v>
      </c>
      <c r="E1523" s="60" t="s">
        <v>499</v>
      </c>
      <c r="F1523" s="60" t="s">
        <v>58</v>
      </c>
      <c r="G1523" s="59">
        <v>2416589</v>
      </c>
      <c r="H1523" s="59">
        <v>2375041</v>
      </c>
      <c r="I1523" s="59">
        <v>2375041</v>
      </c>
      <c r="J1523" s="59">
        <v>0</v>
      </c>
      <c r="K1523" s="59">
        <v>0</v>
      </c>
      <c r="L1523" s="59">
        <v>0</v>
      </c>
      <c r="M1523" s="59">
        <v>2057440.96</v>
      </c>
      <c r="N1523" s="59">
        <v>1881820.32</v>
      </c>
      <c r="O1523" s="59">
        <v>317600.03999999998</v>
      </c>
      <c r="P1523" s="84">
        <f t="shared" si="48"/>
        <v>0.86627597586736393</v>
      </c>
    </row>
    <row r="1524" spans="1:16" ht="14.4" x14ac:dyDescent="0.2">
      <c r="A1524" s="60" t="s">
        <v>493</v>
      </c>
      <c r="B1524" s="60" t="s">
        <v>494</v>
      </c>
      <c r="C1524" s="83" t="str">
        <f t="shared" si="47"/>
        <v>21375805 CENTRO COSTAR. PRODUCCIÓN CINEMATOGRÁFIC</v>
      </c>
      <c r="D1524" s="60" t="s">
        <v>18</v>
      </c>
      <c r="E1524" s="60" t="s">
        <v>500</v>
      </c>
      <c r="F1524" s="60" t="s">
        <v>60</v>
      </c>
      <c r="G1524" s="59">
        <v>4000000</v>
      </c>
      <c r="H1524" s="59">
        <v>4000000</v>
      </c>
      <c r="I1524" s="59">
        <v>4000000</v>
      </c>
      <c r="J1524" s="59">
        <v>0</v>
      </c>
      <c r="K1524" s="59">
        <v>0</v>
      </c>
      <c r="L1524" s="59">
        <v>0</v>
      </c>
      <c r="M1524" s="59">
        <v>1694606.13</v>
      </c>
      <c r="N1524" s="59">
        <v>1694606.13</v>
      </c>
      <c r="O1524" s="59">
        <v>2305393.87</v>
      </c>
      <c r="P1524" s="84">
        <f t="shared" si="48"/>
        <v>0.42365153249999998</v>
      </c>
    </row>
    <row r="1525" spans="1:16" ht="14.4" x14ac:dyDescent="0.2">
      <c r="A1525" s="60" t="s">
        <v>493</v>
      </c>
      <c r="B1525" s="60" t="s">
        <v>494</v>
      </c>
      <c r="C1525" s="83" t="str">
        <f t="shared" si="47"/>
        <v>21375805 CENTRO COSTAR. PRODUCCIÓN CINEMATOGRÁFIC</v>
      </c>
      <c r="D1525" s="60" t="s">
        <v>18</v>
      </c>
      <c r="E1525" s="60" t="s">
        <v>61</v>
      </c>
      <c r="F1525" s="60" t="s">
        <v>62</v>
      </c>
      <c r="G1525" s="59">
        <v>474227605</v>
      </c>
      <c r="H1525" s="59">
        <v>467105846</v>
      </c>
      <c r="I1525" s="59">
        <v>467105846</v>
      </c>
      <c r="J1525" s="59">
        <v>0</v>
      </c>
      <c r="K1525" s="59">
        <v>0</v>
      </c>
      <c r="L1525" s="59">
        <v>0</v>
      </c>
      <c r="M1525" s="59">
        <v>417790031.67000002</v>
      </c>
      <c r="N1525" s="59">
        <v>417790031.67000002</v>
      </c>
      <c r="O1525" s="59">
        <v>49315814.329999998</v>
      </c>
      <c r="P1525" s="84">
        <f t="shared" si="48"/>
        <v>0.89442261373453247</v>
      </c>
    </row>
    <row r="1526" spans="1:16" ht="14.4" x14ac:dyDescent="0.2">
      <c r="A1526" s="60" t="s">
        <v>493</v>
      </c>
      <c r="B1526" s="60" t="s">
        <v>494</v>
      </c>
      <c r="C1526" s="83" t="str">
        <f t="shared" si="47"/>
        <v>21375805 CENTRO COSTAR. PRODUCCIÓN CINEMATOGRÁFIC</v>
      </c>
      <c r="D1526" s="60" t="s">
        <v>18</v>
      </c>
      <c r="E1526" s="60" t="s">
        <v>63</v>
      </c>
      <c r="F1526" s="60" t="s">
        <v>64</v>
      </c>
      <c r="G1526" s="59">
        <v>13000000</v>
      </c>
      <c r="H1526" s="59">
        <v>13000000</v>
      </c>
      <c r="I1526" s="59">
        <v>13000000</v>
      </c>
      <c r="J1526" s="59">
        <v>0</v>
      </c>
      <c r="K1526" s="59">
        <v>0</v>
      </c>
      <c r="L1526" s="59">
        <v>0</v>
      </c>
      <c r="M1526" s="59">
        <v>12999999.960000001</v>
      </c>
      <c r="N1526" s="59">
        <v>12999999.960000001</v>
      </c>
      <c r="O1526" s="59">
        <v>0.04</v>
      </c>
      <c r="P1526" s="84">
        <f t="shared" si="48"/>
        <v>0.99999999692307695</v>
      </c>
    </row>
    <row r="1527" spans="1:16" ht="14.4" x14ac:dyDescent="0.2">
      <c r="A1527" s="60" t="s">
        <v>493</v>
      </c>
      <c r="B1527" s="60" t="s">
        <v>494</v>
      </c>
      <c r="C1527" s="83" t="str">
        <f t="shared" si="47"/>
        <v>21375805 CENTRO COSTAR. PRODUCCIÓN CINEMATOGRÁFIC</v>
      </c>
      <c r="D1527" s="60" t="s">
        <v>18</v>
      </c>
      <c r="E1527" s="60" t="s">
        <v>283</v>
      </c>
      <c r="F1527" s="60" t="s">
        <v>284</v>
      </c>
      <c r="G1527" s="59">
        <v>13000000</v>
      </c>
      <c r="H1527" s="59">
        <v>13000000</v>
      </c>
      <c r="I1527" s="59">
        <v>13000000</v>
      </c>
      <c r="J1527" s="59">
        <v>0</v>
      </c>
      <c r="K1527" s="59">
        <v>0</v>
      </c>
      <c r="L1527" s="59">
        <v>0</v>
      </c>
      <c r="M1527" s="59">
        <v>12999999.960000001</v>
      </c>
      <c r="N1527" s="59">
        <v>12999999.960000001</v>
      </c>
      <c r="O1527" s="59">
        <v>0.04</v>
      </c>
      <c r="P1527" s="84">
        <f t="shared" si="48"/>
        <v>0.99999999692307695</v>
      </c>
    </row>
    <row r="1528" spans="1:16" ht="14.4" x14ac:dyDescent="0.2">
      <c r="A1528" s="60" t="s">
        <v>493</v>
      </c>
      <c r="B1528" s="60" t="s">
        <v>494</v>
      </c>
      <c r="C1528" s="83" t="str">
        <f t="shared" si="47"/>
        <v>21375805 CENTRO COSTAR. PRODUCCIÓN CINEMATOGRÁFIC</v>
      </c>
      <c r="D1528" s="60" t="s">
        <v>18</v>
      </c>
      <c r="E1528" s="60" t="s">
        <v>71</v>
      </c>
      <c r="F1528" s="60" t="s">
        <v>72</v>
      </c>
      <c r="G1528" s="59">
        <v>23706000</v>
      </c>
      <c r="H1528" s="59">
        <v>22955200</v>
      </c>
      <c r="I1528" s="59">
        <v>22955200</v>
      </c>
      <c r="J1528" s="59">
        <v>0</v>
      </c>
      <c r="K1528" s="59">
        <v>0</v>
      </c>
      <c r="L1528" s="59">
        <v>0</v>
      </c>
      <c r="M1528" s="59">
        <v>19035675.850000001</v>
      </c>
      <c r="N1528" s="59">
        <v>19035675.850000001</v>
      </c>
      <c r="O1528" s="59">
        <v>3919524.15</v>
      </c>
      <c r="P1528" s="84">
        <f t="shared" si="48"/>
        <v>0.82925332168746091</v>
      </c>
    </row>
    <row r="1529" spans="1:16" ht="14.4" x14ac:dyDescent="0.2">
      <c r="A1529" s="60" t="s">
        <v>493</v>
      </c>
      <c r="B1529" s="60" t="s">
        <v>494</v>
      </c>
      <c r="C1529" s="83" t="str">
        <f t="shared" si="47"/>
        <v>21375805 CENTRO COSTAR. PRODUCCIÓN CINEMATOGRÁFIC</v>
      </c>
      <c r="D1529" s="60" t="s">
        <v>18</v>
      </c>
      <c r="E1529" s="60" t="s">
        <v>73</v>
      </c>
      <c r="F1529" s="60" t="s">
        <v>74</v>
      </c>
      <c r="G1529" s="59">
        <v>858000</v>
      </c>
      <c r="H1529" s="59">
        <v>758000</v>
      </c>
      <c r="I1529" s="59">
        <v>758000</v>
      </c>
      <c r="J1529" s="59">
        <v>0</v>
      </c>
      <c r="K1529" s="59">
        <v>0</v>
      </c>
      <c r="L1529" s="59">
        <v>0</v>
      </c>
      <c r="M1529" s="59">
        <v>557941</v>
      </c>
      <c r="N1529" s="59">
        <v>557941</v>
      </c>
      <c r="O1529" s="59">
        <v>200059</v>
      </c>
      <c r="P1529" s="84">
        <f t="shared" si="48"/>
        <v>0.73606992084432721</v>
      </c>
    </row>
    <row r="1530" spans="1:16" ht="14.4" x14ac:dyDescent="0.2">
      <c r="A1530" s="60" t="s">
        <v>493</v>
      </c>
      <c r="B1530" s="60" t="s">
        <v>494</v>
      </c>
      <c r="C1530" s="83" t="str">
        <f t="shared" si="47"/>
        <v>21375805 CENTRO COSTAR. PRODUCCIÓN CINEMATOGRÁFIC</v>
      </c>
      <c r="D1530" s="60" t="s">
        <v>18</v>
      </c>
      <c r="E1530" s="60" t="s">
        <v>75</v>
      </c>
      <c r="F1530" s="60" t="s">
        <v>76</v>
      </c>
      <c r="G1530" s="59">
        <v>7128000</v>
      </c>
      <c r="H1530" s="59">
        <v>8197200</v>
      </c>
      <c r="I1530" s="59">
        <v>8197200</v>
      </c>
      <c r="J1530" s="59">
        <v>0</v>
      </c>
      <c r="K1530" s="59">
        <v>0</v>
      </c>
      <c r="L1530" s="59">
        <v>0</v>
      </c>
      <c r="M1530" s="59">
        <v>7051265</v>
      </c>
      <c r="N1530" s="59">
        <v>7051265</v>
      </c>
      <c r="O1530" s="59">
        <v>1145935</v>
      </c>
      <c r="P1530" s="84">
        <f t="shared" si="48"/>
        <v>0.8602040940809057</v>
      </c>
    </row>
    <row r="1531" spans="1:16" ht="14.4" x14ac:dyDescent="0.2">
      <c r="A1531" s="60" t="s">
        <v>493</v>
      </c>
      <c r="B1531" s="60" t="s">
        <v>494</v>
      </c>
      <c r="C1531" s="83" t="str">
        <f t="shared" si="47"/>
        <v>21375805 CENTRO COSTAR. PRODUCCIÓN CINEMATOGRÁFIC</v>
      </c>
      <c r="D1531" s="60" t="s">
        <v>18</v>
      </c>
      <c r="E1531" s="60" t="s">
        <v>79</v>
      </c>
      <c r="F1531" s="60" t="s">
        <v>80</v>
      </c>
      <c r="G1531" s="59">
        <v>9240000</v>
      </c>
      <c r="H1531" s="59">
        <v>7800000</v>
      </c>
      <c r="I1531" s="59">
        <v>7800000</v>
      </c>
      <c r="J1531" s="59">
        <v>0</v>
      </c>
      <c r="K1531" s="59">
        <v>0</v>
      </c>
      <c r="L1531" s="59">
        <v>0</v>
      </c>
      <c r="M1531" s="59">
        <v>6790043.2000000002</v>
      </c>
      <c r="N1531" s="59">
        <v>6790043.2000000002</v>
      </c>
      <c r="O1531" s="59">
        <v>1009956.8</v>
      </c>
      <c r="P1531" s="84">
        <f t="shared" si="48"/>
        <v>0.87051835897435903</v>
      </c>
    </row>
    <row r="1532" spans="1:16" ht="14.4" x14ac:dyDescent="0.2">
      <c r="A1532" s="60" t="s">
        <v>493</v>
      </c>
      <c r="B1532" s="60" t="s">
        <v>494</v>
      </c>
      <c r="C1532" s="83" t="str">
        <f t="shared" si="47"/>
        <v>21375805 CENTRO COSTAR. PRODUCCIÓN CINEMATOGRÁFIC</v>
      </c>
      <c r="D1532" s="60" t="s">
        <v>18</v>
      </c>
      <c r="E1532" s="60" t="s">
        <v>81</v>
      </c>
      <c r="F1532" s="60" t="s">
        <v>82</v>
      </c>
      <c r="G1532" s="59">
        <v>6480000</v>
      </c>
      <c r="H1532" s="59">
        <v>6200000</v>
      </c>
      <c r="I1532" s="59">
        <v>6200000</v>
      </c>
      <c r="J1532" s="59">
        <v>0</v>
      </c>
      <c r="K1532" s="59">
        <v>0</v>
      </c>
      <c r="L1532" s="59">
        <v>0</v>
      </c>
      <c r="M1532" s="59">
        <v>4636426.6500000004</v>
      </c>
      <c r="N1532" s="59">
        <v>4636426.6500000004</v>
      </c>
      <c r="O1532" s="59">
        <v>1563573.35</v>
      </c>
      <c r="P1532" s="84">
        <f t="shared" si="48"/>
        <v>0.74781075000000008</v>
      </c>
    </row>
    <row r="1533" spans="1:16" ht="14.4" x14ac:dyDescent="0.2">
      <c r="A1533" s="60" t="s">
        <v>493</v>
      </c>
      <c r="B1533" s="60" t="s">
        <v>494</v>
      </c>
      <c r="C1533" s="83" t="str">
        <f t="shared" si="47"/>
        <v>21375805 CENTRO COSTAR. PRODUCCIÓN CINEMATOGRÁFIC</v>
      </c>
      <c r="D1533" s="60" t="s">
        <v>18</v>
      </c>
      <c r="E1533" s="60" t="s">
        <v>83</v>
      </c>
      <c r="F1533" s="60" t="s">
        <v>84</v>
      </c>
      <c r="G1533" s="59">
        <v>58198241</v>
      </c>
      <c r="H1533" s="59">
        <v>43323163</v>
      </c>
      <c r="I1533" s="59">
        <v>43323163</v>
      </c>
      <c r="J1533" s="59">
        <v>0</v>
      </c>
      <c r="K1533" s="59">
        <v>0</v>
      </c>
      <c r="L1533" s="59">
        <v>0</v>
      </c>
      <c r="M1533" s="59">
        <v>34238932.5</v>
      </c>
      <c r="N1533" s="59">
        <v>34238932.5</v>
      </c>
      <c r="O1533" s="59">
        <v>9084230.5</v>
      </c>
      <c r="P1533" s="84">
        <f t="shared" si="48"/>
        <v>0.79031469839817559</v>
      </c>
    </row>
    <row r="1534" spans="1:16" ht="14.4" x14ac:dyDescent="0.2">
      <c r="A1534" s="60" t="s">
        <v>493</v>
      </c>
      <c r="B1534" s="60" t="s">
        <v>494</v>
      </c>
      <c r="C1534" s="83" t="str">
        <f t="shared" si="47"/>
        <v>21375805 CENTRO COSTAR. PRODUCCIÓN CINEMATOGRÁFIC</v>
      </c>
      <c r="D1534" s="60" t="s">
        <v>18</v>
      </c>
      <c r="E1534" s="60" t="s">
        <v>85</v>
      </c>
      <c r="F1534" s="60" t="s">
        <v>86</v>
      </c>
      <c r="G1534" s="59">
        <v>100000</v>
      </c>
      <c r="H1534" s="59">
        <v>600000</v>
      </c>
      <c r="I1534" s="59">
        <v>600000</v>
      </c>
      <c r="J1534" s="59">
        <v>0</v>
      </c>
      <c r="K1534" s="59">
        <v>0</v>
      </c>
      <c r="L1534" s="59">
        <v>0</v>
      </c>
      <c r="M1534" s="59">
        <v>582738.4</v>
      </c>
      <c r="N1534" s="59">
        <v>582738.4</v>
      </c>
      <c r="O1534" s="59">
        <v>17261.599999999999</v>
      </c>
      <c r="P1534" s="84">
        <f t="shared" si="48"/>
        <v>0.97123066666666669</v>
      </c>
    </row>
    <row r="1535" spans="1:16" ht="14.4" x14ac:dyDescent="0.2">
      <c r="A1535" s="60" t="s">
        <v>493</v>
      </c>
      <c r="B1535" s="60" t="s">
        <v>494</v>
      </c>
      <c r="C1535" s="83" t="str">
        <f t="shared" si="47"/>
        <v>21375805 CENTRO COSTAR. PRODUCCIÓN CINEMATOGRÁFIC</v>
      </c>
      <c r="D1535" s="60" t="s">
        <v>18</v>
      </c>
      <c r="E1535" s="60" t="s">
        <v>316</v>
      </c>
      <c r="F1535" s="60" t="s">
        <v>317</v>
      </c>
      <c r="G1535" s="59">
        <v>29000000</v>
      </c>
      <c r="H1535" s="59">
        <v>21560100</v>
      </c>
      <c r="I1535" s="59">
        <v>21560100</v>
      </c>
      <c r="J1535" s="59">
        <v>0</v>
      </c>
      <c r="K1535" s="59">
        <v>0</v>
      </c>
      <c r="L1535" s="59">
        <v>0</v>
      </c>
      <c r="M1535" s="59">
        <v>21560100</v>
      </c>
      <c r="N1535" s="59">
        <v>21560100</v>
      </c>
      <c r="O1535" s="59">
        <v>0</v>
      </c>
      <c r="P1535" s="84">
        <f t="shared" si="48"/>
        <v>1</v>
      </c>
    </row>
    <row r="1536" spans="1:16" ht="14.4" x14ac:dyDescent="0.2">
      <c r="A1536" s="60" t="s">
        <v>493</v>
      </c>
      <c r="B1536" s="60" t="s">
        <v>494</v>
      </c>
      <c r="C1536" s="83" t="str">
        <f t="shared" si="47"/>
        <v>21375805 CENTRO COSTAR. PRODUCCIÓN CINEMATOGRÁFIC</v>
      </c>
      <c r="D1536" s="60" t="s">
        <v>18</v>
      </c>
      <c r="E1536" s="60" t="s">
        <v>87</v>
      </c>
      <c r="F1536" s="60" t="s">
        <v>88</v>
      </c>
      <c r="G1536" s="59">
        <v>200000</v>
      </c>
      <c r="H1536" s="59">
        <v>150000</v>
      </c>
      <c r="I1536" s="59">
        <v>150000</v>
      </c>
      <c r="J1536" s="59">
        <v>0</v>
      </c>
      <c r="K1536" s="59">
        <v>0</v>
      </c>
      <c r="L1536" s="59">
        <v>0</v>
      </c>
      <c r="M1536" s="59">
        <v>29974.37</v>
      </c>
      <c r="N1536" s="59">
        <v>29974.37</v>
      </c>
      <c r="O1536" s="59">
        <v>120025.63</v>
      </c>
      <c r="P1536" s="84">
        <f t="shared" si="48"/>
        <v>0.19982913333333333</v>
      </c>
    </row>
    <row r="1537" spans="1:16" ht="14.4" x14ac:dyDescent="0.2">
      <c r="A1537" s="60" t="s">
        <v>493</v>
      </c>
      <c r="B1537" s="60" t="s">
        <v>494</v>
      </c>
      <c r="C1537" s="83" t="str">
        <f t="shared" si="47"/>
        <v>21375805 CENTRO COSTAR. PRODUCCIÓN CINEMATOGRÁFIC</v>
      </c>
      <c r="D1537" s="60" t="s">
        <v>18</v>
      </c>
      <c r="E1537" s="60" t="s">
        <v>89</v>
      </c>
      <c r="F1537" s="60" t="s">
        <v>90</v>
      </c>
      <c r="G1537" s="59">
        <v>2227400</v>
      </c>
      <c r="H1537" s="59">
        <v>2227400</v>
      </c>
      <c r="I1537" s="59">
        <v>2227400</v>
      </c>
      <c r="J1537" s="59">
        <v>0</v>
      </c>
      <c r="K1537" s="59">
        <v>0</v>
      </c>
      <c r="L1537" s="59">
        <v>0</v>
      </c>
      <c r="M1537" s="59">
        <v>782193.22</v>
      </c>
      <c r="N1537" s="59">
        <v>782193.22</v>
      </c>
      <c r="O1537" s="59">
        <v>1445206.78</v>
      </c>
      <c r="P1537" s="84">
        <f t="shared" si="48"/>
        <v>0.35116872586872588</v>
      </c>
    </row>
    <row r="1538" spans="1:16" ht="14.4" x14ac:dyDescent="0.2">
      <c r="A1538" s="60" t="s">
        <v>493</v>
      </c>
      <c r="B1538" s="60" t="s">
        <v>494</v>
      </c>
      <c r="C1538" s="83" t="str">
        <f t="shared" si="47"/>
        <v>21375805 CENTRO COSTAR. PRODUCCIÓN CINEMATOGRÁFIC</v>
      </c>
      <c r="D1538" s="60" t="s">
        <v>18</v>
      </c>
      <c r="E1538" s="60" t="s">
        <v>91</v>
      </c>
      <c r="F1538" s="60" t="s">
        <v>92</v>
      </c>
      <c r="G1538" s="59">
        <v>26670841</v>
      </c>
      <c r="H1538" s="59">
        <v>18785663</v>
      </c>
      <c r="I1538" s="59">
        <v>18785663</v>
      </c>
      <c r="J1538" s="59">
        <v>0</v>
      </c>
      <c r="K1538" s="59">
        <v>0</v>
      </c>
      <c r="L1538" s="59">
        <v>0</v>
      </c>
      <c r="M1538" s="59">
        <v>11283926.51</v>
      </c>
      <c r="N1538" s="59">
        <v>11283926.51</v>
      </c>
      <c r="O1538" s="59">
        <v>7501736.4900000002</v>
      </c>
      <c r="P1538" s="84">
        <f t="shared" si="48"/>
        <v>0.60066692934925958</v>
      </c>
    </row>
    <row r="1539" spans="1:16" ht="14.4" x14ac:dyDescent="0.2">
      <c r="A1539" s="60" t="s">
        <v>493</v>
      </c>
      <c r="B1539" s="60" t="s">
        <v>494</v>
      </c>
      <c r="C1539" s="83" t="str">
        <f t="shared" si="47"/>
        <v>21375805 CENTRO COSTAR. PRODUCCIÓN CINEMATOGRÁFIC</v>
      </c>
      <c r="D1539" s="60" t="s">
        <v>18</v>
      </c>
      <c r="E1539" s="60" t="s">
        <v>93</v>
      </c>
      <c r="F1539" s="60" t="s">
        <v>94</v>
      </c>
      <c r="G1539" s="59">
        <v>229108568</v>
      </c>
      <c r="H1539" s="59">
        <v>240182153</v>
      </c>
      <c r="I1539" s="59">
        <v>240182153</v>
      </c>
      <c r="J1539" s="59">
        <v>0</v>
      </c>
      <c r="K1539" s="59">
        <v>0</v>
      </c>
      <c r="L1539" s="59">
        <v>0</v>
      </c>
      <c r="M1539" s="59">
        <v>222867682.99000001</v>
      </c>
      <c r="N1539" s="59">
        <v>222867682.99000001</v>
      </c>
      <c r="O1539" s="59">
        <v>17314470.010000002</v>
      </c>
      <c r="P1539" s="84">
        <f t="shared" si="48"/>
        <v>0.92791108833969027</v>
      </c>
    </row>
    <row r="1540" spans="1:16" ht="14.4" x14ac:dyDescent="0.2">
      <c r="A1540" s="60" t="s">
        <v>493</v>
      </c>
      <c r="B1540" s="60" t="s">
        <v>494</v>
      </c>
      <c r="C1540" s="83" t="str">
        <f t="shared" si="47"/>
        <v>21375805 CENTRO COSTAR. PRODUCCIÓN CINEMATOGRÁFIC</v>
      </c>
      <c r="D1540" s="60" t="s">
        <v>18</v>
      </c>
      <c r="E1540" s="60" t="s">
        <v>99</v>
      </c>
      <c r="F1540" s="60" t="s">
        <v>100</v>
      </c>
      <c r="G1540" s="59">
        <v>113592568</v>
      </c>
      <c r="H1540" s="59">
        <v>126624568</v>
      </c>
      <c r="I1540" s="59">
        <v>126624568</v>
      </c>
      <c r="J1540" s="59">
        <v>0</v>
      </c>
      <c r="K1540" s="59">
        <v>0</v>
      </c>
      <c r="L1540" s="59">
        <v>0</v>
      </c>
      <c r="M1540" s="59">
        <v>114811915.27</v>
      </c>
      <c r="N1540" s="59">
        <v>114811915.27</v>
      </c>
      <c r="O1540" s="59">
        <v>11812652.73</v>
      </c>
      <c r="P1540" s="84">
        <f t="shared" si="48"/>
        <v>0.90671121002363453</v>
      </c>
    </row>
    <row r="1541" spans="1:16" ht="14.4" x14ac:dyDescent="0.2">
      <c r="A1541" s="60" t="s">
        <v>493</v>
      </c>
      <c r="B1541" s="60" t="s">
        <v>494</v>
      </c>
      <c r="C1541" s="83" t="str">
        <f t="shared" si="47"/>
        <v>21375805 CENTRO COSTAR. PRODUCCIÓN CINEMATOGRÁFIC</v>
      </c>
      <c r="D1541" s="60" t="s">
        <v>18</v>
      </c>
      <c r="E1541" s="60" t="s">
        <v>101</v>
      </c>
      <c r="F1541" s="60" t="s">
        <v>102</v>
      </c>
      <c r="G1541" s="59">
        <v>115516000</v>
      </c>
      <c r="H1541" s="59">
        <v>113557585</v>
      </c>
      <c r="I1541" s="59">
        <v>113557585</v>
      </c>
      <c r="J1541" s="59">
        <v>0</v>
      </c>
      <c r="K1541" s="59">
        <v>0</v>
      </c>
      <c r="L1541" s="59">
        <v>0</v>
      </c>
      <c r="M1541" s="59">
        <v>108055767.72</v>
      </c>
      <c r="N1541" s="59">
        <v>108055767.72</v>
      </c>
      <c r="O1541" s="59">
        <v>5501817.2800000003</v>
      </c>
      <c r="P1541" s="84">
        <f t="shared" si="48"/>
        <v>0.95155042016788216</v>
      </c>
    </row>
    <row r="1542" spans="1:16" ht="14.4" x14ac:dyDescent="0.2">
      <c r="A1542" s="60" t="s">
        <v>493</v>
      </c>
      <c r="B1542" s="60" t="s">
        <v>494</v>
      </c>
      <c r="C1542" s="83" t="str">
        <f t="shared" si="47"/>
        <v>21375805 CENTRO COSTAR. PRODUCCIÓN CINEMATOGRÁFIC</v>
      </c>
      <c r="D1542" s="60" t="s">
        <v>18</v>
      </c>
      <c r="E1542" s="60" t="s">
        <v>103</v>
      </c>
      <c r="F1542" s="60" t="s">
        <v>104</v>
      </c>
      <c r="G1542" s="59">
        <v>5250000</v>
      </c>
      <c r="H1542" s="59">
        <v>5550000</v>
      </c>
      <c r="I1542" s="59">
        <v>5550000</v>
      </c>
      <c r="J1542" s="59">
        <v>0</v>
      </c>
      <c r="K1542" s="59">
        <v>0</v>
      </c>
      <c r="L1542" s="59">
        <v>0</v>
      </c>
      <c r="M1542" s="59">
        <v>5102892.3</v>
      </c>
      <c r="N1542" s="59">
        <v>5102892.3</v>
      </c>
      <c r="O1542" s="59">
        <v>447107.7</v>
      </c>
      <c r="P1542" s="84">
        <f t="shared" si="48"/>
        <v>0.91944005405405405</v>
      </c>
    </row>
    <row r="1543" spans="1:16" ht="14.4" x14ac:dyDescent="0.2">
      <c r="A1543" s="60" t="s">
        <v>493</v>
      </c>
      <c r="B1543" s="60" t="s">
        <v>494</v>
      </c>
      <c r="C1543" s="83" t="str">
        <f t="shared" ref="C1543:C1606" si="49">+CONCATENATE(A1543," ",B1543)</f>
        <v>21375805 CENTRO COSTAR. PRODUCCIÓN CINEMATOGRÁFIC</v>
      </c>
      <c r="D1543" s="60" t="s">
        <v>18</v>
      </c>
      <c r="E1543" s="60" t="s">
        <v>105</v>
      </c>
      <c r="F1543" s="60" t="s">
        <v>106</v>
      </c>
      <c r="G1543" s="59">
        <v>100000</v>
      </c>
      <c r="H1543" s="59">
        <v>100000</v>
      </c>
      <c r="I1543" s="59">
        <v>100000</v>
      </c>
      <c r="J1543" s="59">
        <v>0</v>
      </c>
      <c r="K1543" s="59">
        <v>0</v>
      </c>
      <c r="L1543" s="59">
        <v>0</v>
      </c>
      <c r="M1543" s="59">
        <v>44765</v>
      </c>
      <c r="N1543" s="59">
        <v>44765</v>
      </c>
      <c r="O1543" s="59">
        <v>55235</v>
      </c>
      <c r="P1543" s="84">
        <f t="shared" ref="P1543:P1606" si="50">+IFERROR(M1543/H1543,0)</f>
        <v>0.44764999999999999</v>
      </c>
    </row>
    <row r="1544" spans="1:16" ht="14.4" x14ac:dyDescent="0.2">
      <c r="A1544" s="60" t="s">
        <v>493</v>
      </c>
      <c r="B1544" s="60" t="s">
        <v>494</v>
      </c>
      <c r="C1544" s="83" t="str">
        <f t="shared" si="49"/>
        <v>21375805 CENTRO COSTAR. PRODUCCIÓN CINEMATOGRÁFIC</v>
      </c>
      <c r="D1544" s="60" t="s">
        <v>18</v>
      </c>
      <c r="E1544" s="60" t="s">
        <v>107</v>
      </c>
      <c r="F1544" s="60" t="s">
        <v>108</v>
      </c>
      <c r="G1544" s="59">
        <v>1850000</v>
      </c>
      <c r="H1544" s="59">
        <v>1850000</v>
      </c>
      <c r="I1544" s="59">
        <v>1850000</v>
      </c>
      <c r="J1544" s="59">
        <v>0</v>
      </c>
      <c r="K1544" s="59">
        <v>0</v>
      </c>
      <c r="L1544" s="59">
        <v>0</v>
      </c>
      <c r="M1544" s="59">
        <v>1815900</v>
      </c>
      <c r="N1544" s="59">
        <v>1815900</v>
      </c>
      <c r="O1544" s="59">
        <v>34100</v>
      </c>
      <c r="P1544" s="84">
        <f t="shared" si="50"/>
        <v>0.98156756756756758</v>
      </c>
    </row>
    <row r="1545" spans="1:16" ht="14.4" x14ac:dyDescent="0.2">
      <c r="A1545" s="60" t="s">
        <v>493</v>
      </c>
      <c r="B1545" s="60" t="s">
        <v>494</v>
      </c>
      <c r="C1545" s="83" t="str">
        <f t="shared" si="49"/>
        <v>21375805 CENTRO COSTAR. PRODUCCIÓN CINEMATOGRÁFIC</v>
      </c>
      <c r="D1545" s="60" t="s">
        <v>18</v>
      </c>
      <c r="E1545" s="60" t="s">
        <v>501</v>
      </c>
      <c r="F1545" s="60" t="s">
        <v>502</v>
      </c>
      <c r="G1545" s="59">
        <v>3000000</v>
      </c>
      <c r="H1545" s="59">
        <v>3000000</v>
      </c>
      <c r="I1545" s="59">
        <v>3000000</v>
      </c>
      <c r="J1545" s="59">
        <v>0</v>
      </c>
      <c r="K1545" s="59">
        <v>0</v>
      </c>
      <c r="L1545" s="59">
        <v>0</v>
      </c>
      <c r="M1545" s="59">
        <v>2664616.7799999998</v>
      </c>
      <c r="N1545" s="59">
        <v>2664616.7799999998</v>
      </c>
      <c r="O1545" s="59">
        <v>335383.21999999997</v>
      </c>
      <c r="P1545" s="84">
        <f t="shared" si="50"/>
        <v>0.88820559333333327</v>
      </c>
    </row>
    <row r="1546" spans="1:16" ht="14.4" x14ac:dyDescent="0.2">
      <c r="A1546" s="60" t="s">
        <v>493</v>
      </c>
      <c r="B1546" s="60" t="s">
        <v>494</v>
      </c>
      <c r="C1546" s="83" t="str">
        <f t="shared" si="49"/>
        <v>21375805 CENTRO COSTAR. PRODUCCIÓN CINEMATOGRÁFIC</v>
      </c>
      <c r="D1546" s="60" t="s">
        <v>18</v>
      </c>
      <c r="E1546" s="60" t="s">
        <v>503</v>
      </c>
      <c r="F1546" s="60" t="s">
        <v>504</v>
      </c>
      <c r="G1546" s="59">
        <v>300000</v>
      </c>
      <c r="H1546" s="59">
        <v>600000</v>
      </c>
      <c r="I1546" s="59">
        <v>600000</v>
      </c>
      <c r="J1546" s="59">
        <v>0</v>
      </c>
      <c r="K1546" s="59">
        <v>0</v>
      </c>
      <c r="L1546" s="59">
        <v>0</v>
      </c>
      <c r="M1546" s="59">
        <v>577610.52</v>
      </c>
      <c r="N1546" s="59">
        <v>577610.52</v>
      </c>
      <c r="O1546" s="59">
        <v>22389.48</v>
      </c>
      <c r="P1546" s="84">
        <f t="shared" si="50"/>
        <v>0.96268419999999999</v>
      </c>
    </row>
    <row r="1547" spans="1:16" ht="14.4" x14ac:dyDescent="0.2">
      <c r="A1547" s="60" t="s">
        <v>493</v>
      </c>
      <c r="B1547" s="60" t="s">
        <v>494</v>
      </c>
      <c r="C1547" s="83" t="str">
        <f t="shared" si="49"/>
        <v>21375805 CENTRO COSTAR. PRODUCCIÓN CINEMATOGRÁFIC</v>
      </c>
      <c r="D1547" s="60" t="s">
        <v>18</v>
      </c>
      <c r="E1547" s="60" t="s">
        <v>109</v>
      </c>
      <c r="F1547" s="60" t="s">
        <v>110</v>
      </c>
      <c r="G1547" s="59">
        <v>5100000</v>
      </c>
      <c r="H1547" s="59">
        <v>4600000</v>
      </c>
      <c r="I1547" s="59">
        <v>4600000</v>
      </c>
      <c r="J1547" s="59">
        <v>0</v>
      </c>
      <c r="K1547" s="59">
        <v>0</v>
      </c>
      <c r="L1547" s="59">
        <v>0</v>
      </c>
      <c r="M1547" s="59">
        <v>2882204</v>
      </c>
      <c r="N1547" s="59">
        <v>2882204</v>
      </c>
      <c r="O1547" s="59">
        <v>1717796</v>
      </c>
      <c r="P1547" s="84">
        <f t="shared" si="50"/>
        <v>0.62656608695652172</v>
      </c>
    </row>
    <row r="1548" spans="1:16" ht="14.4" x14ac:dyDescent="0.2">
      <c r="A1548" s="60" t="s">
        <v>493</v>
      </c>
      <c r="B1548" s="60" t="s">
        <v>494</v>
      </c>
      <c r="C1548" s="83" t="str">
        <f t="shared" si="49"/>
        <v>21375805 CENTRO COSTAR. PRODUCCIÓN CINEMATOGRÁFIC</v>
      </c>
      <c r="D1548" s="60" t="s">
        <v>18</v>
      </c>
      <c r="E1548" s="60" t="s">
        <v>111</v>
      </c>
      <c r="F1548" s="60" t="s">
        <v>112</v>
      </c>
      <c r="G1548" s="59">
        <v>5100000</v>
      </c>
      <c r="H1548" s="59">
        <v>4600000</v>
      </c>
      <c r="I1548" s="59">
        <v>4600000</v>
      </c>
      <c r="J1548" s="59">
        <v>0</v>
      </c>
      <c r="K1548" s="59">
        <v>0</v>
      </c>
      <c r="L1548" s="59">
        <v>0</v>
      </c>
      <c r="M1548" s="59">
        <v>2882204</v>
      </c>
      <c r="N1548" s="59">
        <v>2882204</v>
      </c>
      <c r="O1548" s="59">
        <v>1717796</v>
      </c>
      <c r="P1548" s="84">
        <f t="shared" si="50"/>
        <v>0.62656608695652172</v>
      </c>
    </row>
    <row r="1549" spans="1:16" ht="14.4" x14ac:dyDescent="0.2">
      <c r="A1549" s="60" t="s">
        <v>493</v>
      </c>
      <c r="B1549" s="60" t="s">
        <v>494</v>
      </c>
      <c r="C1549" s="83" t="str">
        <f t="shared" si="49"/>
        <v>21375805 CENTRO COSTAR. PRODUCCIÓN CINEMATOGRÁFIC</v>
      </c>
      <c r="D1549" s="60" t="s">
        <v>18</v>
      </c>
      <c r="E1549" s="60" t="s">
        <v>113</v>
      </c>
      <c r="F1549" s="60" t="s">
        <v>114</v>
      </c>
      <c r="G1549" s="59">
        <v>91770296</v>
      </c>
      <c r="H1549" s="59">
        <v>79189717</v>
      </c>
      <c r="I1549" s="59">
        <v>79189717</v>
      </c>
      <c r="J1549" s="59">
        <v>0</v>
      </c>
      <c r="K1549" s="59">
        <v>0</v>
      </c>
      <c r="L1549" s="59">
        <v>0</v>
      </c>
      <c r="M1549" s="59">
        <v>79118246.549999997</v>
      </c>
      <c r="N1549" s="59">
        <v>79118246.549999997</v>
      </c>
      <c r="O1549" s="59">
        <v>71470.45</v>
      </c>
      <c r="P1549" s="84">
        <f t="shared" si="50"/>
        <v>0.9990974781485833</v>
      </c>
    </row>
    <row r="1550" spans="1:16" ht="14.4" x14ac:dyDescent="0.2">
      <c r="A1550" s="60" t="s">
        <v>493</v>
      </c>
      <c r="B1550" s="60" t="s">
        <v>494</v>
      </c>
      <c r="C1550" s="83" t="str">
        <f t="shared" si="49"/>
        <v>21375805 CENTRO COSTAR. PRODUCCIÓN CINEMATOGRÁFIC</v>
      </c>
      <c r="D1550" s="60" t="s">
        <v>18</v>
      </c>
      <c r="E1550" s="60" t="s">
        <v>117</v>
      </c>
      <c r="F1550" s="60" t="s">
        <v>118</v>
      </c>
      <c r="G1550" s="59">
        <v>91770296</v>
      </c>
      <c r="H1550" s="59">
        <v>79189717</v>
      </c>
      <c r="I1550" s="59">
        <v>79189717</v>
      </c>
      <c r="J1550" s="59">
        <v>0</v>
      </c>
      <c r="K1550" s="59">
        <v>0</v>
      </c>
      <c r="L1550" s="59">
        <v>0</v>
      </c>
      <c r="M1550" s="59">
        <v>79118246.549999997</v>
      </c>
      <c r="N1550" s="59">
        <v>79118246.549999997</v>
      </c>
      <c r="O1550" s="59">
        <v>71470.45</v>
      </c>
      <c r="P1550" s="84">
        <f t="shared" si="50"/>
        <v>0.9990974781485833</v>
      </c>
    </row>
    <row r="1551" spans="1:16" ht="14.4" x14ac:dyDescent="0.2">
      <c r="A1551" s="60" t="s">
        <v>493</v>
      </c>
      <c r="B1551" s="60" t="s">
        <v>494</v>
      </c>
      <c r="C1551" s="83" t="str">
        <f t="shared" si="49"/>
        <v>21375805 CENTRO COSTAR. PRODUCCIÓN CINEMATOGRÁFIC</v>
      </c>
      <c r="D1551" s="60" t="s">
        <v>18</v>
      </c>
      <c r="E1551" s="60" t="s">
        <v>121</v>
      </c>
      <c r="F1551" s="60" t="s">
        <v>122</v>
      </c>
      <c r="G1551" s="59">
        <v>12994500</v>
      </c>
      <c r="H1551" s="59">
        <v>21383631</v>
      </c>
      <c r="I1551" s="59">
        <v>21383631</v>
      </c>
      <c r="J1551" s="59">
        <v>0</v>
      </c>
      <c r="K1551" s="59">
        <v>0</v>
      </c>
      <c r="L1551" s="59">
        <v>0</v>
      </c>
      <c r="M1551" s="59">
        <v>5403557.0800000001</v>
      </c>
      <c r="N1551" s="59">
        <v>5403557.0800000001</v>
      </c>
      <c r="O1551" s="59">
        <v>15980073.92</v>
      </c>
      <c r="P1551" s="84">
        <f t="shared" si="50"/>
        <v>0.2526959560796761</v>
      </c>
    </row>
    <row r="1552" spans="1:16" ht="14.4" x14ac:dyDescent="0.2">
      <c r="A1552" s="60" t="s">
        <v>493</v>
      </c>
      <c r="B1552" s="60" t="s">
        <v>494</v>
      </c>
      <c r="C1552" s="83" t="str">
        <f t="shared" si="49"/>
        <v>21375805 CENTRO COSTAR. PRODUCCIÓN CINEMATOGRÁFIC</v>
      </c>
      <c r="D1552" s="60" t="s">
        <v>18</v>
      </c>
      <c r="E1552" s="60" t="s">
        <v>123</v>
      </c>
      <c r="F1552" s="60" t="s">
        <v>124</v>
      </c>
      <c r="G1552" s="59">
        <v>3000000</v>
      </c>
      <c r="H1552" s="59">
        <v>13083631</v>
      </c>
      <c r="I1552" s="59">
        <v>13083631</v>
      </c>
      <c r="J1552" s="59">
        <v>0</v>
      </c>
      <c r="K1552" s="59">
        <v>0</v>
      </c>
      <c r="L1552" s="59">
        <v>0</v>
      </c>
      <c r="M1552" s="59">
        <v>3860090.08</v>
      </c>
      <c r="N1552" s="59">
        <v>3860090.08</v>
      </c>
      <c r="O1552" s="59">
        <v>9223540.9199999999</v>
      </c>
      <c r="P1552" s="84">
        <f t="shared" si="50"/>
        <v>0.29503201978105315</v>
      </c>
    </row>
    <row r="1553" spans="1:16" ht="14.4" x14ac:dyDescent="0.2">
      <c r="A1553" s="60" t="s">
        <v>493</v>
      </c>
      <c r="B1553" s="60" t="s">
        <v>494</v>
      </c>
      <c r="C1553" s="83" t="str">
        <f t="shared" si="49"/>
        <v>21375805 CENTRO COSTAR. PRODUCCIÓN CINEMATOGRÁFIC</v>
      </c>
      <c r="D1553" s="60" t="s">
        <v>18</v>
      </c>
      <c r="E1553" s="60" t="s">
        <v>129</v>
      </c>
      <c r="F1553" s="60" t="s">
        <v>130</v>
      </c>
      <c r="G1553" s="59">
        <v>2994500</v>
      </c>
      <c r="H1553" s="59">
        <v>300000</v>
      </c>
      <c r="I1553" s="59">
        <v>300000</v>
      </c>
      <c r="J1553" s="59">
        <v>0</v>
      </c>
      <c r="K1553" s="59">
        <v>0</v>
      </c>
      <c r="L1553" s="59">
        <v>0</v>
      </c>
      <c r="M1553" s="59">
        <v>71077</v>
      </c>
      <c r="N1553" s="59">
        <v>71077</v>
      </c>
      <c r="O1553" s="59">
        <v>228923</v>
      </c>
      <c r="P1553" s="84">
        <f t="shared" si="50"/>
        <v>0.23692333333333335</v>
      </c>
    </row>
    <row r="1554" spans="1:16" ht="14.4" x14ac:dyDescent="0.2">
      <c r="A1554" s="60" t="s">
        <v>493</v>
      </c>
      <c r="B1554" s="60" t="s">
        <v>494</v>
      </c>
      <c r="C1554" s="83" t="str">
        <f t="shared" si="49"/>
        <v>21375805 CENTRO COSTAR. PRODUCCIÓN CINEMATOGRÁFIC</v>
      </c>
      <c r="D1554" s="60" t="s">
        <v>18</v>
      </c>
      <c r="E1554" s="60" t="s">
        <v>131</v>
      </c>
      <c r="F1554" s="60" t="s">
        <v>132</v>
      </c>
      <c r="G1554" s="59">
        <v>6000000</v>
      </c>
      <c r="H1554" s="59">
        <v>6000000</v>
      </c>
      <c r="I1554" s="59">
        <v>6000000</v>
      </c>
      <c r="J1554" s="59">
        <v>0</v>
      </c>
      <c r="K1554" s="59">
        <v>0</v>
      </c>
      <c r="L1554" s="59">
        <v>0</v>
      </c>
      <c r="M1554" s="59">
        <v>0</v>
      </c>
      <c r="N1554" s="59">
        <v>0</v>
      </c>
      <c r="O1554" s="59">
        <v>6000000</v>
      </c>
      <c r="P1554" s="84">
        <f t="shared" si="50"/>
        <v>0</v>
      </c>
    </row>
    <row r="1555" spans="1:16" ht="14.4" x14ac:dyDescent="0.2">
      <c r="A1555" s="60" t="s">
        <v>493</v>
      </c>
      <c r="B1555" s="60" t="s">
        <v>494</v>
      </c>
      <c r="C1555" s="83" t="str">
        <f t="shared" si="49"/>
        <v>21375805 CENTRO COSTAR. PRODUCCIÓN CINEMATOGRÁFIC</v>
      </c>
      <c r="D1555" s="60" t="s">
        <v>18</v>
      </c>
      <c r="E1555" s="60" t="s">
        <v>133</v>
      </c>
      <c r="F1555" s="60" t="s">
        <v>134</v>
      </c>
      <c r="G1555" s="59">
        <v>1000000</v>
      </c>
      <c r="H1555" s="59">
        <v>2000000</v>
      </c>
      <c r="I1555" s="59">
        <v>2000000</v>
      </c>
      <c r="J1555" s="59">
        <v>0</v>
      </c>
      <c r="K1555" s="59">
        <v>0</v>
      </c>
      <c r="L1555" s="59">
        <v>0</v>
      </c>
      <c r="M1555" s="59">
        <v>1472390</v>
      </c>
      <c r="N1555" s="59">
        <v>1472390</v>
      </c>
      <c r="O1555" s="59">
        <v>527610</v>
      </c>
      <c r="P1555" s="84">
        <f t="shared" si="50"/>
        <v>0.73619500000000004</v>
      </c>
    </row>
    <row r="1556" spans="1:16" ht="14.4" x14ac:dyDescent="0.2">
      <c r="A1556" s="60" t="s">
        <v>493</v>
      </c>
      <c r="B1556" s="60" t="s">
        <v>494</v>
      </c>
      <c r="C1556" s="83" t="str">
        <f t="shared" si="49"/>
        <v>21375805 CENTRO COSTAR. PRODUCCIÓN CINEMATOGRÁFIC</v>
      </c>
      <c r="D1556" s="60" t="s">
        <v>18</v>
      </c>
      <c r="E1556" s="60" t="s">
        <v>139</v>
      </c>
      <c r="F1556" s="60" t="s">
        <v>140</v>
      </c>
      <c r="G1556" s="59">
        <v>100000</v>
      </c>
      <c r="H1556" s="59">
        <v>70000</v>
      </c>
      <c r="I1556" s="59">
        <v>70000</v>
      </c>
      <c r="J1556" s="59">
        <v>0</v>
      </c>
      <c r="K1556" s="59">
        <v>0</v>
      </c>
      <c r="L1556" s="59">
        <v>0</v>
      </c>
      <c r="M1556" s="59">
        <v>57621</v>
      </c>
      <c r="N1556" s="59">
        <v>57621</v>
      </c>
      <c r="O1556" s="59">
        <v>12379</v>
      </c>
      <c r="P1556" s="84">
        <f t="shared" si="50"/>
        <v>0.82315714285714281</v>
      </c>
    </row>
    <row r="1557" spans="1:16" ht="14.4" x14ac:dyDescent="0.2">
      <c r="A1557" s="60" t="s">
        <v>493</v>
      </c>
      <c r="B1557" s="60" t="s">
        <v>494</v>
      </c>
      <c r="C1557" s="83" t="str">
        <f t="shared" si="49"/>
        <v>21375805 CENTRO COSTAR. PRODUCCIÓN CINEMATOGRÁFIC</v>
      </c>
      <c r="D1557" s="60" t="s">
        <v>18</v>
      </c>
      <c r="E1557" s="60" t="s">
        <v>143</v>
      </c>
      <c r="F1557" s="60" t="s">
        <v>144</v>
      </c>
      <c r="G1557" s="59">
        <v>100000</v>
      </c>
      <c r="H1557" s="59">
        <v>70000</v>
      </c>
      <c r="I1557" s="59">
        <v>70000</v>
      </c>
      <c r="J1557" s="59">
        <v>0</v>
      </c>
      <c r="K1557" s="59">
        <v>0</v>
      </c>
      <c r="L1557" s="59">
        <v>0</v>
      </c>
      <c r="M1557" s="59">
        <v>57621</v>
      </c>
      <c r="N1557" s="59">
        <v>57621</v>
      </c>
      <c r="O1557" s="59">
        <v>12379</v>
      </c>
      <c r="P1557" s="84">
        <f t="shared" si="50"/>
        <v>0.82315714285714281</v>
      </c>
    </row>
    <row r="1558" spans="1:16" ht="14.4" x14ac:dyDescent="0.2">
      <c r="A1558" s="60" t="s">
        <v>493</v>
      </c>
      <c r="B1558" s="60" t="s">
        <v>494</v>
      </c>
      <c r="C1558" s="83" t="str">
        <f t="shared" si="49"/>
        <v>21375805 CENTRO COSTAR. PRODUCCIÓN CINEMATOGRÁFIC</v>
      </c>
      <c r="D1558" s="60" t="s">
        <v>18</v>
      </c>
      <c r="E1558" s="60" t="s">
        <v>145</v>
      </c>
      <c r="F1558" s="60" t="s">
        <v>146</v>
      </c>
      <c r="G1558" s="59">
        <v>35000000</v>
      </c>
      <c r="H1558" s="59">
        <v>36851982</v>
      </c>
      <c r="I1558" s="59">
        <v>36851982</v>
      </c>
      <c r="J1558" s="59">
        <v>0</v>
      </c>
      <c r="K1558" s="59">
        <v>0</v>
      </c>
      <c r="L1558" s="59">
        <v>0</v>
      </c>
      <c r="M1558" s="59">
        <v>36083219.439999998</v>
      </c>
      <c r="N1558" s="59">
        <v>36083219.439999998</v>
      </c>
      <c r="O1558" s="59">
        <v>768762.56</v>
      </c>
      <c r="P1558" s="84">
        <f t="shared" si="50"/>
        <v>0.97913918008534784</v>
      </c>
    </row>
    <row r="1559" spans="1:16" ht="14.4" x14ac:dyDescent="0.2">
      <c r="A1559" s="60" t="s">
        <v>493</v>
      </c>
      <c r="B1559" s="60" t="s">
        <v>494</v>
      </c>
      <c r="C1559" s="83" t="str">
        <f t="shared" si="49"/>
        <v>21375805 CENTRO COSTAR. PRODUCCIÓN CINEMATOGRÁFIC</v>
      </c>
      <c r="D1559" s="60" t="s">
        <v>18</v>
      </c>
      <c r="E1559" s="60" t="s">
        <v>149</v>
      </c>
      <c r="F1559" s="60" t="s">
        <v>150</v>
      </c>
      <c r="G1559" s="59">
        <v>35000000</v>
      </c>
      <c r="H1559" s="59">
        <v>36851982</v>
      </c>
      <c r="I1559" s="59">
        <v>36851982</v>
      </c>
      <c r="J1559" s="59">
        <v>0</v>
      </c>
      <c r="K1559" s="59">
        <v>0</v>
      </c>
      <c r="L1559" s="59">
        <v>0</v>
      </c>
      <c r="M1559" s="59">
        <v>36083219.439999998</v>
      </c>
      <c r="N1559" s="59">
        <v>36083219.439999998</v>
      </c>
      <c r="O1559" s="59">
        <v>768762.56</v>
      </c>
      <c r="P1559" s="84">
        <f t="shared" si="50"/>
        <v>0.97913918008534784</v>
      </c>
    </row>
    <row r="1560" spans="1:16" ht="14.4" x14ac:dyDescent="0.2">
      <c r="A1560" s="60" t="s">
        <v>493</v>
      </c>
      <c r="B1560" s="60" t="s">
        <v>494</v>
      </c>
      <c r="C1560" s="83" t="str">
        <f t="shared" si="49"/>
        <v>21375805 CENTRO COSTAR. PRODUCCIÓN CINEMATOGRÁFIC</v>
      </c>
      <c r="D1560" s="60" t="s">
        <v>18</v>
      </c>
      <c r="E1560" s="60" t="s">
        <v>151</v>
      </c>
      <c r="F1560" s="60" t="s">
        <v>152</v>
      </c>
      <c r="G1560" s="59">
        <v>7700000</v>
      </c>
      <c r="H1560" s="59">
        <v>7700000</v>
      </c>
      <c r="I1560" s="59">
        <v>7700000</v>
      </c>
      <c r="J1560" s="59">
        <v>0</v>
      </c>
      <c r="K1560" s="59">
        <v>0</v>
      </c>
      <c r="L1560" s="59">
        <v>0</v>
      </c>
      <c r="M1560" s="59">
        <v>5865498.7800000003</v>
      </c>
      <c r="N1560" s="59">
        <v>5822301.7800000003</v>
      </c>
      <c r="O1560" s="59">
        <v>1834501.22</v>
      </c>
      <c r="P1560" s="84">
        <f t="shared" si="50"/>
        <v>0.76175308831168831</v>
      </c>
    </row>
    <row r="1561" spans="1:16" ht="14.4" x14ac:dyDescent="0.2">
      <c r="A1561" s="60" t="s">
        <v>493</v>
      </c>
      <c r="B1561" s="60" t="s">
        <v>494</v>
      </c>
      <c r="C1561" s="83" t="str">
        <f t="shared" si="49"/>
        <v>21375805 CENTRO COSTAR. PRODUCCIÓN CINEMATOGRÁFIC</v>
      </c>
      <c r="D1561" s="60" t="s">
        <v>18</v>
      </c>
      <c r="E1561" s="60" t="s">
        <v>153</v>
      </c>
      <c r="F1561" s="60" t="s">
        <v>154</v>
      </c>
      <c r="G1561" s="59">
        <v>1700000</v>
      </c>
      <c r="H1561" s="59">
        <v>1700000</v>
      </c>
      <c r="I1561" s="59">
        <v>1700000</v>
      </c>
      <c r="J1561" s="59">
        <v>0</v>
      </c>
      <c r="K1561" s="59">
        <v>0</v>
      </c>
      <c r="L1561" s="59">
        <v>0</v>
      </c>
      <c r="M1561" s="59">
        <v>1063799.52</v>
      </c>
      <c r="N1561" s="59">
        <v>1020602.52</v>
      </c>
      <c r="O1561" s="59">
        <v>636200.48</v>
      </c>
      <c r="P1561" s="84">
        <f t="shared" si="50"/>
        <v>0.62576442352941175</v>
      </c>
    </row>
    <row r="1562" spans="1:16" ht="14.4" x14ac:dyDescent="0.2">
      <c r="A1562" s="60" t="s">
        <v>493</v>
      </c>
      <c r="B1562" s="60" t="s">
        <v>494</v>
      </c>
      <c r="C1562" s="83" t="str">
        <f t="shared" si="49"/>
        <v>21375805 CENTRO COSTAR. PRODUCCIÓN CINEMATOGRÁFIC</v>
      </c>
      <c r="D1562" s="60" t="s">
        <v>18</v>
      </c>
      <c r="E1562" s="60" t="s">
        <v>155</v>
      </c>
      <c r="F1562" s="60" t="s">
        <v>156</v>
      </c>
      <c r="G1562" s="59">
        <v>700000</v>
      </c>
      <c r="H1562" s="59">
        <v>700000</v>
      </c>
      <c r="I1562" s="59">
        <v>700000</v>
      </c>
      <c r="J1562" s="59">
        <v>0</v>
      </c>
      <c r="K1562" s="59">
        <v>0</v>
      </c>
      <c r="L1562" s="59">
        <v>0</v>
      </c>
      <c r="M1562" s="59">
        <v>377621</v>
      </c>
      <c r="N1562" s="59">
        <v>334424</v>
      </c>
      <c r="O1562" s="59">
        <v>322379</v>
      </c>
      <c r="P1562" s="84">
        <f t="shared" si="50"/>
        <v>0.53945857142857145</v>
      </c>
    </row>
    <row r="1563" spans="1:16" ht="14.4" x14ac:dyDescent="0.2">
      <c r="A1563" s="60" t="s">
        <v>493</v>
      </c>
      <c r="B1563" s="60" t="s">
        <v>494</v>
      </c>
      <c r="C1563" s="83" t="str">
        <f t="shared" si="49"/>
        <v>21375805 CENTRO COSTAR. PRODUCCIÓN CINEMATOGRÁFIC</v>
      </c>
      <c r="D1563" s="60" t="s">
        <v>18</v>
      </c>
      <c r="E1563" s="60" t="s">
        <v>159</v>
      </c>
      <c r="F1563" s="60" t="s">
        <v>160</v>
      </c>
      <c r="G1563" s="59">
        <v>1000000</v>
      </c>
      <c r="H1563" s="59">
        <v>1000000</v>
      </c>
      <c r="I1563" s="59">
        <v>1000000</v>
      </c>
      <c r="J1563" s="59">
        <v>0</v>
      </c>
      <c r="K1563" s="59">
        <v>0</v>
      </c>
      <c r="L1563" s="59">
        <v>0</v>
      </c>
      <c r="M1563" s="59">
        <v>686178.52</v>
      </c>
      <c r="N1563" s="59">
        <v>686178.52</v>
      </c>
      <c r="O1563" s="59">
        <v>313821.48</v>
      </c>
      <c r="P1563" s="84">
        <f t="shared" si="50"/>
        <v>0.68617852000000001</v>
      </c>
    </row>
    <row r="1564" spans="1:16" ht="14.4" x14ac:dyDescent="0.2">
      <c r="A1564" s="60" t="s">
        <v>493</v>
      </c>
      <c r="B1564" s="60" t="s">
        <v>494</v>
      </c>
      <c r="C1564" s="83" t="str">
        <f t="shared" si="49"/>
        <v>21375805 CENTRO COSTAR. PRODUCCIÓN CINEMATOGRÁFIC</v>
      </c>
      <c r="D1564" s="60" t="s">
        <v>18</v>
      </c>
      <c r="E1564" s="60" t="s">
        <v>169</v>
      </c>
      <c r="F1564" s="60" t="s">
        <v>170</v>
      </c>
      <c r="G1564" s="59">
        <v>500000</v>
      </c>
      <c r="H1564" s="59">
        <v>500000</v>
      </c>
      <c r="I1564" s="59">
        <v>500000</v>
      </c>
      <c r="J1564" s="59">
        <v>0</v>
      </c>
      <c r="K1564" s="59">
        <v>0</v>
      </c>
      <c r="L1564" s="59">
        <v>0</v>
      </c>
      <c r="M1564" s="59">
        <v>382546.61</v>
      </c>
      <c r="N1564" s="59">
        <v>382546.61</v>
      </c>
      <c r="O1564" s="59">
        <v>117453.39</v>
      </c>
      <c r="P1564" s="84">
        <f t="shared" si="50"/>
        <v>0.76509322000000002</v>
      </c>
    </row>
    <row r="1565" spans="1:16" ht="14.4" x14ac:dyDescent="0.2">
      <c r="A1565" s="60" t="s">
        <v>493</v>
      </c>
      <c r="B1565" s="60" t="s">
        <v>494</v>
      </c>
      <c r="C1565" s="83" t="str">
        <f t="shared" si="49"/>
        <v>21375805 CENTRO COSTAR. PRODUCCIÓN CINEMATOGRÁFIC</v>
      </c>
      <c r="D1565" s="60" t="s">
        <v>18</v>
      </c>
      <c r="E1565" s="60" t="s">
        <v>171</v>
      </c>
      <c r="F1565" s="60" t="s">
        <v>172</v>
      </c>
      <c r="G1565" s="59">
        <v>100000</v>
      </c>
      <c r="H1565" s="59">
        <v>100000</v>
      </c>
      <c r="I1565" s="59">
        <v>100000</v>
      </c>
      <c r="J1565" s="59">
        <v>0</v>
      </c>
      <c r="K1565" s="59">
        <v>0</v>
      </c>
      <c r="L1565" s="59">
        <v>0</v>
      </c>
      <c r="M1565" s="59">
        <v>13550</v>
      </c>
      <c r="N1565" s="59">
        <v>13550</v>
      </c>
      <c r="O1565" s="59">
        <v>86450</v>
      </c>
      <c r="P1565" s="84">
        <f t="shared" si="50"/>
        <v>0.13550000000000001</v>
      </c>
    </row>
    <row r="1566" spans="1:16" ht="14.4" x14ac:dyDescent="0.2">
      <c r="A1566" s="60" t="s">
        <v>493</v>
      </c>
      <c r="B1566" s="60" t="s">
        <v>494</v>
      </c>
      <c r="C1566" s="83" t="str">
        <f t="shared" si="49"/>
        <v>21375805 CENTRO COSTAR. PRODUCCIÓN CINEMATOGRÁFIC</v>
      </c>
      <c r="D1566" s="60" t="s">
        <v>18</v>
      </c>
      <c r="E1566" s="60" t="s">
        <v>177</v>
      </c>
      <c r="F1566" s="60" t="s">
        <v>178</v>
      </c>
      <c r="G1566" s="59">
        <v>400000</v>
      </c>
      <c r="H1566" s="59">
        <v>400000</v>
      </c>
      <c r="I1566" s="59">
        <v>400000</v>
      </c>
      <c r="J1566" s="59">
        <v>0</v>
      </c>
      <c r="K1566" s="59">
        <v>0</v>
      </c>
      <c r="L1566" s="59">
        <v>0</v>
      </c>
      <c r="M1566" s="59">
        <v>368996.61</v>
      </c>
      <c r="N1566" s="59">
        <v>368996.61</v>
      </c>
      <c r="O1566" s="59">
        <v>31003.39</v>
      </c>
      <c r="P1566" s="84">
        <f t="shared" si="50"/>
        <v>0.92249152499999998</v>
      </c>
    </row>
    <row r="1567" spans="1:16" ht="14.4" x14ac:dyDescent="0.2">
      <c r="A1567" s="60" t="s">
        <v>493</v>
      </c>
      <c r="B1567" s="60" t="s">
        <v>494</v>
      </c>
      <c r="C1567" s="83" t="str">
        <f t="shared" si="49"/>
        <v>21375805 CENTRO COSTAR. PRODUCCIÓN CINEMATOGRÁFIC</v>
      </c>
      <c r="D1567" s="60" t="s">
        <v>18</v>
      </c>
      <c r="E1567" s="60" t="s">
        <v>183</v>
      </c>
      <c r="F1567" s="60" t="s">
        <v>184</v>
      </c>
      <c r="G1567" s="59">
        <v>3000000</v>
      </c>
      <c r="H1567" s="59">
        <v>3000000</v>
      </c>
      <c r="I1567" s="59">
        <v>3000000</v>
      </c>
      <c r="J1567" s="59">
        <v>0</v>
      </c>
      <c r="K1567" s="59">
        <v>0</v>
      </c>
      <c r="L1567" s="59">
        <v>0</v>
      </c>
      <c r="M1567" s="59">
        <v>2925715.75</v>
      </c>
      <c r="N1567" s="59">
        <v>2925715.75</v>
      </c>
      <c r="O1567" s="59">
        <v>74284.25</v>
      </c>
      <c r="P1567" s="84">
        <f t="shared" si="50"/>
        <v>0.97523858333333335</v>
      </c>
    </row>
    <row r="1568" spans="1:16" ht="14.4" x14ac:dyDescent="0.2">
      <c r="A1568" s="60" t="s">
        <v>493</v>
      </c>
      <c r="B1568" s="60" t="s">
        <v>494</v>
      </c>
      <c r="C1568" s="83" t="str">
        <f t="shared" si="49"/>
        <v>21375805 CENTRO COSTAR. PRODUCCIÓN CINEMATOGRÁFIC</v>
      </c>
      <c r="D1568" s="60" t="s">
        <v>18</v>
      </c>
      <c r="E1568" s="60" t="s">
        <v>187</v>
      </c>
      <c r="F1568" s="60" t="s">
        <v>188</v>
      </c>
      <c r="G1568" s="59">
        <v>3000000</v>
      </c>
      <c r="H1568" s="59">
        <v>3000000</v>
      </c>
      <c r="I1568" s="59">
        <v>3000000</v>
      </c>
      <c r="J1568" s="59">
        <v>0</v>
      </c>
      <c r="K1568" s="59">
        <v>0</v>
      </c>
      <c r="L1568" s="59">
        <v>0</v>
      </c>
      <c r="M1568" s="59">
        <v>2925715.75</v>
      </c>
      <c r="N1568" s="59">
        <v>2925715.75</v>
      </c>
      <c r="O1568" s="59">
        <v>74284.25</v>
      </c>
      <c r="P1568" s="84">
        <f t="shared" si="50"/>
        <v>0.97523858333333335</v>
      </c>
    </row>
    <row r="1569" spans="1:16" ht="14.4" x14ac:dyDescent="0.2">
      <c r="A1569" s="60" t="s">
        <v>493</v>
      </c>
      <c r="B1569" s="60" t="s">
        <v>494</v>
      </c>
      <c r="C1569" s="83" t="str">
        <f t="shared" si="49"/>
        <v>21375805 CENTRO COSTAR. PRODUCCIÓN CINEMATOGRÁFIC</v>
      </c>
      <c r="D1569" s="60" t="s">
        <v>18</v>
      </c>
      <c r="E1569" s="60" t="s">
        <v>189</v>
      </c>
      <c r="F1569" s="60" t="s">
        <v>190</v>
      </c>
      <c r="G1569" s="59">
        <v>2500000</v>
      </c>
      <c r="H1569" s="59">
        <v>2500000</v>
      </c>
      <c r="I1569" s="59">
        <v>2500000</v>
      </c>
      <c r="J1569" s="59">
        <v>0</v>
      </c>
      <c r="K1569" s="59">
        <v>0</v>
      </c>
      <c r="L1569" s="59">
        <v>0</v>
      </c>
      <c r="M1569" s="59">
        <v>1493436.9</v>
      </c>
      <c r="N1569" s="59">
        <v>1493436.9</v>
      </c>
      <c r="O1569" s="59">
        <v>1006563.1</v>
      </c>
      <c r="P1569" s="84">
        <f t="shared" si="50"/>
        <v>0.59737476</v>
      </c>
    </row>
    <row r="1570" spans="1:16" ht="14.4" x14ac:dyDescent="0.2">
      <c r="A1570" s="60" t="s">
        <v>493</v>
      </c>
      <c r="B1570" s="60" t="s">
        <v>494</v>
      </c>
      <c r="C1570" s="83" t="str">
        <f t="shared" si="49"/>
        <v>21375805 CENTRO COSTAR. PRODUCCIÓN CINEMATOGRÁFIC</v>
      </c>
      <c r="D1570" s="60" t="s">
        <v>18</v>
      </c>
      <c r="E1570" s="60" t="s">
        <v>191</v>
      </c>
      <c r="F1570" s="60" t="s">
        <v>192</v>
      </c>
      <c r="G1570" s="59">
        <v>500000</v>
      </c>
      <c r="H1570" s="59">
        <v>500000</v>
      </c>
      <c r="I1570" s="59">
        <v>500000</v>
      </c>
      <c r="J1570" s="59">
        <v>0</v>
      </c>
      <c r="K1570" s="59">
        <v>0</v>
      </c>
      <c r="L1570" s="59">
        <v>0</v>
      </c>
      <c r="M1570" s="59">
        <v>387099</v>
      </c>
      <c r="N1570" s="59">
        <v>387099</v>
      </c>
      <c r="O1570" s="59">
        <v>112901</v>
      </c>
      <c r="P1570" s="85">
        <f t="shared" si="50"/>
        <v>0.77419800000000005</v>
      </c>
    </row>
    <row r="1571" spans="1:16" ht="14.4" x14ac:dyDescent="0.2">
      <c r="A1571" s="60" t="s">
        <v>493</v>
      </c>
      <c r="B1571" s="60" t="s">
        <v>494</v>
      </c>
      <c r="C1571" s="83" t="str">
        <f t="shared" si="49"/>
        <v>21375805 CENTRO COSTAR. PRODUCCIÓN CINEMATOGRÁFIC</v>
      </c>
      <c r="D1571" s="60" t="s">
        <v>18</v>
      </c>
      <c r="E1571" s="60" t="s">
        <v>193</v>
      </c>
      <c r="F1571" s="60" t="s">
        <v>194</v>
      </c>
      <c r="G1571" s="59">
        <v>0</v>
      </c>
      <c r="H1571" s="59">
        <v>100000</v>
      </c>
      <c r="I1571" s="59">
        <v>100000</v>
      </c>
      <c r="J1571" s="59">
        <v>0</v>
      </c>
      <c r="K1571" s="59">
        <v>0</v>
      </c>
      <c r="L1571" s="59">
        <v>0</v>
      </c>
      <c r="M1571" s="59">
        <v>97772.5</v>
      </c>
      <c r="N1571" s="59">
        <v>97772.5</v>
      </c>
      <c r="O1571" s="59">
        <v>2227.5</v>
      </c>
      <c r="P1571" s="84">
        <f t="shared" si="50"/>
        <v>0.97772499999999996</v>
      </c>
    </row>
    <row r="1572" spans="1:16" ht="14.4" x14ac:dyDescent="0.2">
      <c r="A1572" s="60" t="s">
        <v>493</v>
      </c>
      <c r="B1572" s="60" t="s">
        <v>494</v>
      </c>
      <c r="C1572" s="83" t="str">
        <f t="shared" si="49"/>
        <v>21375805 CENTRO COSTAR. PRODUCCIÓN CINEMATOGRÁFIC</v>
      </c>
      <c r="D1572" s="60" t="s">
        <v>18</v>
      </c>
      <c r="E1572" s="60" t="s">
        <v>195</v>
      </c>
      <c r="F1572" s="60" t="s">
        <v>196</v>
      </c>
      <c r="G1572" s="59">
        <v>500000</v>
      </c>
      <c r="H1572" s="59">
        <v>200000</v>
      </c>
      <c r="I1572" s="59">
        <v>200000</v>
      </c>
      <c r="J1572" s="59">
        <v>0</v>
      </c>
      <c r="K1572" s="59">
        <v>0</v>
      </c>
      <c r="L1572" s="59">
        <v>0</v>
      </c>
      <c r="M1572" s="59">
        <v>113000</v>
      </c>
      <c r="N1572" s="59">
        <v>113000</v>
      </c>
      <c r="O1572" s="59">
        <v>87000</v>
      </c>
      <c r="P1572" s="84">
        <f t="shared" si="50"/>
        <v>0.56499999999999995</v>
      </c>
    </row>
    <row r="1573" spans="1:16" ht="14.4" x14ac:dyDescent="0.2">
      <c r="A1573" s="60" t="s">
        <v>493</v>
      </c>
      <c r="B1573" s="60" t="s">
        <v>494</v>
      </c>
      <c r="C1573" s="83" t="str">
        <f t="shared" si="49"/>
        <v>21375805 CENTRO COSTAR. PRODUCCIÓN CINEMATOGRÁFIC</v>
      </c>
      <c r="D1573" s="60" t="s">
        <v>18</v>
      </c>
      <c r="E1573" s="60" t="s">
        <v>199</v>
      </c>
      <c r="F1573" s="60" t="s">
        <v>200</v>
      </c>
      <c r="G1573" s="59">
        <v>1500000</v>
      </c>
      <c r="H1573" s="59">
        <v>1500000</v>
      </c>
      <c r="I1573" s="59">
        <v>1500000</v>
      </c>
      <c r="J1573" s="59">
        <v>0</v>
      </c>
      <c r="K1573" s="59">
        <v>0</v>
      </c>
      <c r="L1573" s="59">
        <v>0</v>
      </c>
      <c r="M1573" s="59">
        <v>695565.49</v>
      </c>
      <c r="N1573" s="59">
        <v>695565.49</v>
      </c>
      <c r="O1573" s="59">
        <v>804434.51</v>
      </c>
      <c r="P1573" s="84">
        <f t="shared" si="50"/>
        <v>0.46371032666666667</v>
      </c>
    </row>
    <row r="1574" spans="1:16" ht="14.4" x14ac:dyDescent="0.2">
      <c r="A1574" s="60" t="s">
        <v>493</v>
      </c>
      <c r="B1574" s="60" t="s">
        <v>494</v>
      </c>
      <c r="C1574" s="83" t="str">
        <f t="shared" si="49"/>
        <v>21375805 CENTRO COSTAR. PRODUCCIÓN CINEMATOGRÁFIC</v>
      </c>
      <c r="D1574" s="60" t="s">
        <v>18</v>
      </c>
      <c r="E1574" s="60" t="s">
        <v>201</v>
      </c>
      <c r="F1574" s="60" t="s">
        <v>202</v>
      </c>
      <c r="G1574" s="59">
        <v>0</v>
      </c>
      <c r="H1574" s="59">
        <v>200000</v>
      </c>
      <c r="I1574" s="59">
        <v>200000</v>
      </c>
      <c r="J1574" s="59">
        <v>0</v>
      </c>
      <c r="K1574" s="59">
        <v>0</v>
      </c>
      <c r="L1574" s="59">
        <v>0</v>
      </c>
      <c r="M1574" s="59">
        <v>199999.91</v>
      </c>
      <c r="N1574" s="59">
        <v>199999.91</v>
      </c>
      <c r="O1574" s="59">
        <v>0.09</v>
      </c>
      <c r="P1574" s="84">
        <f t="shared" si="50"/>
        <v>0.99999955000000007</v>
      </c>
    </row>
    <row r="1575" spans="1:16" ht="14.4" x14ac:dyDescent="0.2">
      <c r="A1575" s="60" t="s">
        <v>493</v>
      </c>
      <c r="B1575" s="60" t="s">
        <v>494</v>
      </c>
      <c r="C1575" s="83" t="str">
        <f t="shared" si="49"/>
        <v>21375805 CENTRO COSTAR. PRODUCCIÓN CINEMATOGRÁFIC</v>
      </c>
      <c r="D1575" s="60" t="s">
        <v>18</v>
      </c>
      <c r="E1575" s="60" t="s">
        <v>207</v>
      </c>
      <c r="F1575" s="60" t="s">
        <v>208</v>
      </c>
      <c r="G1575" s="59">
        <v>476453328</v>
      </c>
      <c r="H1575" s="59">
        <v>476402918</v>
      </c>
      <c r="I1575" s="59">
        <v>476402918</v>
      </c>
      <c r="J1575" s="59">
        <v>0</v>
      </c>
      <c r="K1575" s="59">
        <v>0</v>
      </c>
      <c r="L1575" s="59">
        <v>0</v>
      </c>
      <c r="M1575" s="59">
        <v>448064731.38999999</v>
      </c>
      <c r="N1575" s="59">
        <v>448064731.38999999</v>
      </c>
      <c r="O1575" s="59">
        <v>28338186.609999999</v>
      </c>
      <c r="P1575" s="84">
        <f t="shared" si="50"/>
        <v>0.94051634543094886</v>
      </c>
    </row>
    <row r="1576" spans="1:16" ht="14.4" x14ac:dyDescent="0.2">
      <c r="A1576" s="60" t="s">
        <v>493</v>
      </c>
      <c r="B1576" s="60" t="s">
        <v>494</v>
      </c>
      <c r="C1576" s="83" t="str">
        <f t="shared" si="49"/>
        <v>21375805 CENTRO COSTAR. PRODUCCIÓN CINEMATOGRÁFIC</v>
      </c>
      <c r="D1576" s="60" t="s">
        <v>18</v>
      </c>
      <c r="E1576" s="60" t="s">
        <v>209</v>
      </c>
      <c r="F1576" s="60" t="s">
        <v>210</v>
      </c>
      <c r="G1576" s="59">
        <v>2932128</v>
      </c>
      <c r="H1576" s="59">
        <v>2881718</v>
      </c>
      <c r="I1576" s="59">
        <v>2881718</v>
      </c>
      <c r="J1576" s="59">
        <v>0</v>
      </c>
      <c r="K1576" s="59">
        <v>0</v>
      </c>
      <c r="L1576" s="59">
        <v>0</v>
      </c>
      <c r="M1576" s="59">
        <v>2283275.34</v>
      </c>
      <c r="N1576" s="59">
        <v>2283275.34</v>
      </c>
      <c r="O1576" s="59">
        <v>598442.66</v>
      </c>
      <c r="P1576" s="84">
        <f t="shared" si="50"/>
        <v>0.79233128987638624</v>
      </c>
    </row>
    <row r="1577" spans="1:16" ht="14.4" x14ac:dyDescent="0.2">
      <c r="A1577" s="60" t="s">
        <v>493</v>
      </c>
      <c r="B1577" s="60" t="s">
        <v>494</v>
      </c>
      <c r="C1577" s="83" t="str">
        <f t="shared" si="49"/>
        <v>21375805 CENTRO COSTAR. PRODUCCIÓN CINEMATOGRÁFIC</v>
      </c>
      <c r="D1577" s="60" t="s">
        <v>18</v>
      </c>
      <c r="E1577" s="60" t="s">
        <v>505</v>
      </c>
      <c r="F1577" s="60" t="s">
        <v>212</v>
      </c>
      <c r="G1577" s="59">
        <v>2529363</v>
      </c>
      <c r="H1577" s="59">
        <v>2485877</v>
      </c>
      <c r="I1577" s="59">
        <v>2485877</v>
      </c>
      <c r="J1577" s="59">
        <v>0</v>
      </c>
      <c r="K1577" s="59">
        <v>0</v>
      </c>
      <c r="L1577" s="59">
        <v>0</v>
      </c>
      <c r="M1577" s="59">
        <v>1969638.6</v>
      </c>
      <c r="N1577" s="59">
        <v>1969638.6</v>
      </c>
      <c r="O1577" s="59">
        <v>516238.4</v>
      </c>
      <c r="P1577" s="84">
        <f t="shared" si="50"/>
        <v>0.79233147899111667</v>
      </c>
    </row>
    <row r="1578" spans="1:16" ht="14.4" x14ac:dyDescent="0.2">
      <c r="A1578" s="60" t="s">
        <v>493</v>
      </c>
      <c r="B1578" s="60" t="s">
        <v>494</v>
      </c>
      <c r="C1578" s="83" t="str">
        <f t="shared" si="49"/>
        <v>21375805 CENTRO COSTAR. PRODUCCIÓN CINEMATOGRÁFIC</v>
      </c>
      <c r="D1578" s="60" t="s">
        <v>18</v>
      </c>
      <c r="E1578" s="60" t="s">
        <v>506</v>
      </c>
      <c r="F1578" s="60" t="s">
        <v>214</v>
      </c>
      <c r="G1578" s="59">
        <v>402765</v>
      </c>
      <c r="H1578" s="59">
        <v>395841</v>
      </c>
      <c r="I1578" s="59">
        <v>395841</v>
      </c>
      <c r="J1578" s="59">
        <v>0</v>
      </c>
      <c r="K1578" s="59">
        <v>0</v>
      </c>
      <c r="L1578" s="59">
        <v>0</v>
      </c>
      <c r="M1578" s="59">
        <v>313636.74</v>
      </c>
      <c r="N1578" s="59">
        <v>313636.74</v>
      </c>
      <c r="O1578" s="59">
        <v>82204.259999999995</v>
      </c>
      <c r="P1578" s="84">
        <f t="shared" si="50"/>
        <v>0.79233010223801981</v>
      </c>
    </row>
    <row r="1579" spans="1:16" ht="14.4" x14ac:dyDescent="0.2">
      <c r="A1579" s="60" t="s">
        <v>493</v>
      </c>
      <c r="B1579" s="60" t="s">
        <v>494</v>
      </c>
      <c r="C1579" s="83" t="str">
        <f t="shared" si="49"/>
        <v>21375805 CENTRO COSTAR. PRODUCCIÓN CINEMATOGRÁFIC</v>
      </c>
      <c r="D1579" s="60" t="s">
        <v>18</v>
      </c>
      <c r="E1579" s="60" t="s">
        <v>217</v>
      </c>
      <c r="F1579" s="60" t="s">
        <v>218</v>
      </c>
      <c r="G1579" s="59">
        <v>390751200</v>
      </c>
      <c r="H1579" s="59">
        <v>390751200</v>
      </c>
      <c r="I1579" s="59">
        <v>390751200</v>
      </c>
      <c r="J1579" s="59">
        <v>0</v>
      </c>
      <c r="K1579" s="59">
        <v>0</v>
      </c>
      <c r="L1579" s="59">
        <v>0</v>
      </c>
      <c r="M1579" s="59">
        <v>364268069.16000003</v>
      </c>
      <c r="N1579" s="59">
        <v>364268069.16000003</v>
      </c>
      <c r="O1579" s="59">
        <v>26483130.84</v>
      </c>
      <c r="P1579" s="84">
        <f t="shared" si="50"/>
        <v>0.9322250812281575</v>
      </c>
    </row>
    <row r="1580" spans="1:16" ht="14.4" x14ac:dyDescent="0.2">
      <c r="A1580" s="60" t="s">
        <v>493</v>
      </c>
      <c r="B1580" s="60" t="s">
        <v>494</v>
      </c>
      <c r="C1580" s="83" t="str">
        <f t="shared" si="49"/>
        <v>21375805 CENTRO COSTAR. PRODUCCIÓN CINEMATOGRÁFIC</v>
      </c>
      <c r="D1580" s="60" t="s">
        <v>18</v>
      </c>
      <c r="E1580" s="60" t="s">
        <v>221</v>
      </c>
      <c r="F1580" s="60" t="s">
        <v>222</v>
      </c>
      <c r="G1580" s="59">
        <v>390751200</v>
      </c>
      <c r="H1580" s="59">
        <v>390751200</v>
      </c>
      <c r="I1580" s="59">
        <v>390751200</v>
      </c>
      <c r="J1580" s="59">
        <v>0</v>
      </c>
      <c r="K1580" s="59">
        <v>0</v>
      </c>
      <c r="L1580" s="59">
        <v>0</v>
      </c>
      <c r="M1580" s="59">
        <v>364268069.16000003</v>
      </c>
      <c r="N1580" s="59">
        <v>364268069.16000003</v>
      </c>
      <c r="O1580" s="59">
        <v>26483130.84</v>
      </c>
      <c r="P1580" s="84">
        <f t="shared" si="50"/>
        <v>0.9322250812281575</v>
      </c>
    </row>
    <row r="1581" spans="1:16" ht="14.4" x14ac:dyDescent="0.2">
      <c r="A1581" s="60" t="s">
        <v>493</v>
      </c>
      <c r="B1581" s="60" t="s">
        <v>494</v>
      </c>
      <c r="C1581" s="83" t="str">
        <f t="shared" si="49"/>
        <v>21375805 CENTRO COSTAR. PRODUCCIÓN CINEMATOGRÁFIC</v>
      </c>
      <c r="D1581" s="60" t="s">
        <v>18</v>
      </c>
      <c r="E1581" s="60" t="s">
        <v>223</v>
      </c>
      <c r="F1581" s="60" t="s">
        <v>224</v>
      </c>
      <c r="G1581" s="59">
        <v>1500000</v>
      </c>
      <c r="H1581" s="59">
        <v>1500000</v>
      </c>
      <c r="I1581" s="59">
        <v>1500000</v>
      </c>
      <c r="J1581" s="59">
        <v>0</v>
      </c>
      <c r="K1581" s="59">
        <v>0</v>
      </c>
      <c r="L1581" s="59">
        <v>0</v>
      </c>
      <c r="M1581" s="59">
        <v>243391.98</v>
      </c>
      <c r="N1581" s="59">
        <v>243391.98</v>
      </c>
      <c r="O1581" s="59">
        <v>1256608.02</v>
      </c>
      <c r="P1581" s="84">
        <f t="shared" si="50"/>
        <v>0.16226132000000001</v>
      </c>
    </row>
    <row r="1582" spans="1:16" ht="14.4" x14ac:dyDescent="0.2">
      <c r="A1582" s="60" t="s">
        <v>493</v>
      </c>
      <c r="B1582" s="60" t="s">
        <v>494</v>
      </c>
      <c r="C1582" s="83" t="str">
        <f t="shared" si="49"/>
        <v>21375805 CENTRO COSTAR. PRODUCCIÓN CINEMATOGRÁFIC</v>
      </c>
      <c r="D1582" s="60" t="s">
        <v>18</v>
      </c>
      <c r="E1582" s="60" t="s">
        <v>227</v>
      </c>
      <c r="F1582" s="60" t="s">
        <v>228</v>
      </c>
      <c r="G1582" s="59">
        <v>1500000</v>
      </c>
      <c r="H1582" s="59">
        <v>1500000</v>
      </c>
      <c r="I1582" s="59">
        <v>1500000</v>
      </c>
      <c r="J1582" s="59">
        <v>0</v>
      </c>
      <c r="K1582" s="59">
        <v>0</v>
      </c>
      <c r="L1582" s="59">
        <v>0</v>
      </c>
      <c r="M1582" s="59">
        <v>243391.98</v>
      </c>
      <c r="N1582" s="59">
        <v>243391.98</v>
      </c>
      <c r="O1582" s="59">
        <v>1256608.02</v>
      </c>
      <c r="P1582" s="84">
        <f t="shared" si="50"/>
        <v>0.16226132000000001</v>
      </c>
    </row>
    <row r="1583" spans="1:16" ht="14.4" x14ac:dyDescent="0.2">
      <c r="A1583" s="60" t="s">
        <v>493</v>
      </c>
      <c r="B1583" s="60" t="s">
        <v>494</v>
      </c>
      <c r="C1583" s="83" t="str">
        <f t="shared" si="49"/>
        <v>21375805 CENTRO COSTAR. PRODUCCIÓN CINEMATOGRÁFIC</v>
      </c>
      <c r="D1583" s="60" t="s">
        <v>18</v>
      </c>
      <c r="E1583" s="60" t="s">
        <v>241</v>
      </c>
      <c r="F1583" s="60" t="s">
        <v>242</v>
      </c>
      <c r="G1583" s="59">
        <v>81270000</v>
      </c>
      <c r="H1583" s="59">
        <v>81270000</v>
      </c>
      <c r="I1583" s="59">
        <v>81270000</v>
      </c>
      <c r="J1583" s="59">
        <v>0</v>
      </c>
      <c r="K1583" s="59">
        <v>0</v>
      </c>
      <c r="L1583" s="59">
        <v>0</v>
      </c>
      <c r="M1583" s="59">
        <v>81269994.909999996</v>
      </c>
      <c r="N1583" s="59">
        <v>81269994.909999996</v>
      </c>
      <c r="O1583" s="59">
        <v>5.09</v>
      </c>
      <c r="P1583" s="84">
        <f t="shared" si="50"/>
        <v>0.99999993736926296</v>
      </c>
    </row>
    <row r="1584" spans="1:16" ht="14.4" x14ac:dyDescent="0.2">
      <c r="A1584" s="60" t="s">
        <v>493</v>
      </c>
      <c r="B1584" s="60" t="s">
        <v>494</v>
      </c>
      <c r="C1584" s="83" t="str">
        <f t="shared" si="49"/>
        <v>21375805 CENTRO COSTAR. PRODUCCIÓN CINEMATOGRÁFIC</v>
      </c>
      <c r="D1584" s="60" t="s">
        <v>18</v>
      </c>
      <c r="E1584" s="60" t="s">
        <v>507</v>
      </c>
      <c r="F1584" s="60" t="s">
        <v>508</v>
      </c>
      <c r="G1584" s="59">
        <v>81270000</v>
      </c>
      <c r="H1584" s="59">
        <v>81270000</v>
      </c>
      <c r="I1584" s="59">
        <v>81270000</v>
      </c>
      <c r="J1584" s="59">
        <v>0</v>
      </c>
      <c r="K1584" s="59">
        <v>0</v>
      </c>
      <c r="L1584" s="59">
        <v>0</v>
      </c>
      <c r="M1584" s="59">
        <v>81269994.909999996</v>
      </c>
      <c r="N1584" s="59">
        <v>81269994.909999996</v>
      </c>
      <c r="O1584" s="59">
        <v>5.09</v>
      </c>
      <c r="P1584" s="84">
        <f t="shared" si="50"/>
        <v>0.99999993736926296</v>
      </c>
    </row>
    <row r="1585" spans="1:16" ht="14.4" x14ac:dyDescent="0.2">
      <c r="A1585" s="60" t="s">
        <v>493</v>
      </c>
      <c r="B1585" s="60" t="s">
        <v>494</v>
      </c>
      <c r="C1585" s="83" t="str">
        <f t="shared" si="49"/>
        <v>21375805 CENTRO COSTAR. PRODUCCIÓN CINEMATOGRÁFIC</v>
      </c>
      <c r="D1585" s="60" t="s">
        <v>251</v>
      </c>
      <c r="E1585" s="60" t="s">
        <v>252</v>
      </c>
      <c r="F1585" s="60" t="s">
        <v>253</v>
      </c>
      <c r="G1585" s="59">
        <v>9973000</v>
      </c>
      <c r="H1585" s="59">
        <v>21973000</v>
      </c>
      <c r="I1585" s="59">
        <v>21973000</v>
      </c>
      <c r="J1585" s="59">
        <v>0</v>
      </c>
      <c r="K1585" s="59">
        <v>0</v>
      </c>
      <c r="L1585" s="59">
        <v>0</v>
      </c>
      <c r="M1585" s="59">
        <v>5674753.1900000004</v>
      </c>
      <c r="N1585" s="59">
        <v>5674753.1900000004</v>
      </c>
      <c r="O1585" s="59">
        <v>16298246.810000001</v>
      </c>
      <c r="P1585" s="84">
        <f t="shared" si="50"/>
        <v>0.25826028261957862</v>
      </c>
    </row>
    <row r="1586" spans="1:16" ht="14.4" x14ac:dyDescent="0.2">
      <c r="A1586" s="60" t="s">
        <v>493</v>
      </c>
      <c r="B1586" s="60" t="s">
        <v>494</v>
      </c>
      <c r="C1586" s="83" t="str">
        <f t="shared" si="49"/>
        <v>21375805 CENTRO COSTAR. PRODUCCIÓN CINEMATOGRÁFIC</v>
      </c>
      <c r="D1586" s="60" t="s">
        <v>251</v>
      </c>
      <c r="E1586" s="60" t="s">
        <v>254</v>
      </c>
      <c r="F1586" s="60" t="s">
        <v>255</v>
      </c>
      <c r="G1586" s="59">
        <v>3958000</v>
      </c>
      <c r="H1586" s="59">
        <v>16958000</v>
      </c>
      <c r="I1586" s="59">
        <v>16958000</v>
      </c>
      <c r="J1586" s="59">
        <v>0</v>
      </c>
      <c r="K1586" s="59">
        <v>0</v>
      </c>
      <c r="L1586" s="59">
        <v>0</v>
      </c>
      <c r="M1586" s="59">
        <v>5674753.1900000004</v>
      </c>
      <c r="N1586" s="59">
        <v>5674753.1900000004</v>
      </c>
      <c r="O1586" s="59">
        <v>11283246.810000001</v>
      </c>
      <c r="P1586" s="82">
        <f t="shared" si="50"/>
        <v>0.33463575834414439</v>
      </c>
    </row>
    <row r="1587" spans="1:16" ht="14.4" x14ac:dyDescent="0.2">
      <c r="A1587" s="60" t="s">
        <v>493</v>
      </c>
      <c r="B1587" s="60" t="s">
        <v>494</v>
      </c>
      <c r="C1587" s="83" t="str">
        <f t="shared" si="49"/>
        <v>21375805 CENTRO COSTAR. PRODUCCIÓN CINEMATOGRÁFIC</v>
      </c>
      <c r="D1587" s="60" t="s">
        <v>251</v>
      </c>
      <c r="E1587" s="60" t="s">
        <v>262</v>
      </c>
      <c r="F1587" s="60" t="s">
        <v>263</v>
      </c>
      <c r="G1587" s="59">
        <v>2958000</v>
      </c>
      <c r="H1587" s="59">
        <v>15958000</v>
      </c>
      <c r="I1587" s="59">
        <v>15958000</v>
      </c>
      <c r="J1587" s="59">
        <v>0</v>
      </c>
      <c r="K1587" s="59">
        <v>0</v>
      </c>
      <c r="L1587" s="59">
        <v>0</v>
      </c>
      <c r="M1587" s="59">
        <v>5674753.1900000004</v>
      </c>
      <c r="N1587" s="59">
        <v>5674753.1900000004</v>
      </c>
      <c r="O1587" s="59">
        <v>10283246.810000001</v>
      </c>
      <c r="P1587" s="84">
        <f t="shared" si="50"/>
        <v>0.35560553891465096</v>
      </c>
    </row>
    <row r="1588" spans="1:16" ht="14.4" x14ac:dyDescent="0.2">
      <c r="A1588" s="60" t="s">
        <v>493</v>
      </c>
      <c r="B1588" s="60" t="s">
        <v>494</v>
      </c>
      <c r="C1588" s="83" t="str">
        <f t="shared" si="49"/>
        <v>21375805 CENTRO COSTAR. PRODUCCIÓN CINEMATOGRÁFIC</v>
      </c>
      <c r="D1588" s="60" t="s">
        <v>251</v>
      </c>
      <c r="E1588" s="60" t="s">
        <v>264</v>
      </c>
      <c r="F1588" s="60" t="s">
        <v>265</v>
      </c>
      <c r="G1588" s="59">
        <v>1000000</v>
      </c>
      <c r="H1588" s="59">
        <v>1000000</v>
      </c>
      <c r="I1588" s="59">
        <v>1000000</v>
      </c>
      <c r="J1588" s="59">
        <v>0</v>
      </c>
      <c r="K1588" s="59">
        <v>0</v>
      </c>
      <c r="L1588" s="59">
        <v>0</v>
      </c>
      <c r="M1588" s="59">
        <v>0</v>
      </c>
      <c r="N1588" s="59">
        <v>0</v>
      </c>
      <c r="O1588" s="59">
        <v>1000000</v>
      </c>
      <c r="P1588" s="84">
        <f t="shared" si="50"/>
        <v>0</v>
      </c>
    </row>
    <row r="1589" spans="1:16" ht="14.4" x14ac:dyDescent="0.2">
      <c r="A1589" s="60" t="s">
        <v>493</v>
      </c>
      <c r="B1589" s="60" t="s">
        <v>494</v>
      </c>
      <c r="C1589" s="83" t="str">
        <f t="shared" si="49"/>
        <v>21375805 CENTRO COSTAR. PRODUCCIÓN CINEMATOGRÁFIC</v>
      </c>
      <c r="D1589" s="60" t="s">
        <v>251</v>
      </c>
      <c r="E1589" s="60" t="s">
        <v>272</v>
      </c>
      <c r="F1589" s="60" t="s">
        <v>273</v>
      </c>
      <c r="G1589" s="59">
        <v>6015000</v>
      </c>
      <c r="H1589" s="59">
        <v>5015000</v>
      </c>
      <c r="I1589" s="59">
        <v>5015000</v>
      </c>
      <c r="J1589" s="59">
        <v>0</v>
      </c>
      <c r="K1589" s="59">
        <v>0</v>
      </c>
      <c r="L1589" s="59">
        <v>0</v>
      </c>
      <c r="M1589" s="59">
        <v>0</v>
      </c>
      <c r="N1589" s="59">
        <v>0</v>
      </c>
      <c r="O1589" s="59">
        <v>5015000</v>
      </c>
      <c r="P1589" s="84">
        <f t="shared" si="50"/>
        <v>0</v>
      </c>
    </row>
    <row r="1590" spans="1:16" ht="14.4" x14ac:dyDescent="0.2">
      <c r="A1590" s="60" t="s">
        <v>493</v>
      </c>
      <c r="B1590" s="60" t="s">
        <v>494</v>
      </c>
      <c r="C1590" s="83" t="str">
        <f t="shared" si="49"/>
        <v>21375805 CENTRO COSTAR. PRODUCCIÓN CINEMATOGRÁFIC</v>
      </c>
      <c r="D1590" s="60" t="s">
        <v>251</v>
      </c>
      <c r="E1590" s="60" t="s">
        <v>274</v>
      </c>
      <c r="F1590" s="60" t="s">
        <v>275</v>
      </c>
      <c r="G1590" s="59">
        <v>6015000</v>
      </c>
      <c r="H1590" s="59">
        <v>5015000</v>
      </c>
      <c r="I1590" s="59">
        <v>5015000</v>
      </c>
      <c r="J1590" s="59">
        <v>0</v>
      </c>
      <c r="K1590" s="59">
        <v>0</v>
      </c>
      <c r="L1590" s="59">
        <v>0</v>
      </c>
      <c r="M1590" s="59">
        <v>0</v>
      </c>
      <c r="N1590" s="59">
        <v>0</v>
      </c>
      <c r="O1590" s="59">
        <v>5015000</v>
      </c>
      <c r="P1590" s="84">
        <f t="shared" si="50"/>
        <v>0</v>
      </c>
    </row>
    <row r="1591" spans="1:16" ht="14.4" x14ac:dyDescent="0.2">
      <c r="A1591" s="74" t="s">
        <v>509</v>
      </c>
      <c r="B1591" s="74" t="s">
        <v>777</v>
      </c>
      <c r="C1591" s="83" t="str">
        <f t="shared" si="49"/>
        <v>21375806 CENTRO DE PRODUC. ARTÍSTICA Y CULTURAL</v>
      </c>
      <c r="D1591" s="74" t="s">
        <v>18</v>
      </c>
      <c r="E1591" s="74" t="s">
        <v>19</v>
      </c>
      <c r="F1591" s="74" t="s">
        <v>19</v>
      </c>
      <c r="G1591" s="75">
        <v>1736411988</v>
      </c>
      <c r="H1591" s="75">
        <v>1696969175</v>
      </c>
      <c r="I1591" s="59">
        <v>1696969175</v>
      </c>
      <c r="J1591" s="59">
        <v>48080099.640000001</v>
      </c>
      <c r="K1591" s="59">
        <v>574923419.73000002</v>
      </c>
      <c r="L1591" s="59">
        <v>114095515.14</v>
      </c>
      <c r="M1591" s="75">
        <v>777456176.76999998</v>
      </c>
      <c r="N1591" s="75">
        <v>667586190.12</v>
      </c>
      <c r="O1591" s="75">
        <v>182413963.72</v>
      </c>
      <c r="P1591" s="82">
        <f t="shared" si="50"/>
        <v>0.45814395937392322</v>
      </c>
    </row>
    <row r="1592" spans="1:16" ht="14.4" x14ac:dyDescent="0.2">
      <c r="A1592" s="60" t="s">
        <v>509</v>
      </c>
      <c r="B1592" s="60" t="s">
        <v>510</v>
      </c>
      <c r="C1592" s="83" t="str">
        <f t="shared" si="49"/>
        <v>21375806 CENTRO DE PRODUCCÓN ARTÍSTICA Y CULTURAL</v>
      </c>
      <c r="D1592" s="60" t="s">
        <v>18</v>
      </c>
      <c r="E1592" s="60" t="s">
        <v>21</v>
      </c>
      <c r="F1592" s="60" t="s">
        <v>22</v>
      </c>
      <c r="G1592" s="59">
        <v>252793878</v>
      </c>
      <c r="H1592" s="59">
        <v>256278616</v>
      </c>
      <c r="I1592" s="59">
        <v>256278616</v>
      </c>
      <c r="J1592" s="59">
        <v>0</v>
      </c>
      <c r="K1592" s="59">
        <v>8635203</v>
      </c>
      <c r="L1592" s="59">
        <v>0</v>
      </c>
      <c r="M1592" s="59">
        <v>193036516.43000001</v>
      </c>
      <c r="N1592" s="59">
        <v>193036516.43000001</v>
      </c>
      <c r="O1592" s="59">
        <v>54606896.57</v>
      </c>
      <c r="P1592" s="84">
        <f t="shared" si="50"/>
        <v>0.75322912009950926</v>
      </c>
    </row>
    <row r="1593" spans="1:16" ht="14.4" x14ac:dyDescent="0.2">
      <c r="A1593" s="60" t="s">
        <v>509</v>
      </c>
      <c r="B1593" s="60" t="s">
        <v>510</v>
      </c>
      <c r="C1593" s="83" t="str">
        <f t="shared" si="49"/>
        <v>21375806 CENTRO DE PRODUCCÓN ARTÍSTICA Y CULTURAL</v>
      </c>
      <c r="D1593" s="60" t="s">
        <v>18</v>
      </c>
      <c r="E1593" s="60" t="s">
        <v>23</v>
      </c>
      <c r="F1593" s="60" t="s">
        <v>24</v>
      </c>
      <c r="G1593" s="59">
        <v>115491000</v>
      </c>
      <c r="H1593" s="59">
        <v>122434137</v>
      </c>
      <c r="I1593" s="59">
        <v>122434137</v>
      </c>
      <c r="J1593" s="59">
        <v>0</v>
      </c>
      <c r="K1593" s="59">
        <v>0</v>
      </c>
      <c r="L1593" s="59">
        <v>0</v>
      </c>
      <c r="M1593" s="59">
        <v>101912581.11</v>
      </c>
      <c r="N1593" s="59">
        <v>101912581.11</v>
      </c>
      <c r="O1593" s="59">
        <v>20521555.890000001</v>
      </c>
      <c r="P1593" s="84">
        <f t="shared" si="50"/>
        <v>0.83238697643615522</v>
      </c>
    </row>
    <row r="1594" spans="1:16" ht="14.4" x14ac:dyDescent="0.2">
      <c r="A1594" s="60" t="s">
        <v>509</v>
      </c>
      <c r="B1594" s="60" t="s">
        <v>510</v>
      </c>
      <c r="C1594" s="83" t="str">
        <f t="shared" si="49"/>
        <v>21375806 CENTRO DE PRODUCCÓN ARTÍSTICA Y CULTURAL</v>
      </c>
      <c r="D1594" s="60" t="s">
        <v>18</v>
      </c>
      <c r="E1594" s="60" t="s">
        <v>25</v>
      </c>
      <c r="F1594" s="60" t="s">
        <v>26</v>
      </c>
      <c r="G1594" s="59">
        <v>113991000</v>
      </c>
      <c r="H1594" s="59">
        <v>122434137</v>
      </c>
      <c r="I1594" s="59">
        <v>122434137</v>
      </c>
      <c r="J1594" s="59">
        <v>0</v>
      </c>
      <c r="K1594" s="59">
        <v>0</v>
      </c>
      <c r="L1594" s="59">
        <v>0</v>
      </c>
      <c r="M1594" s="59">
        <v>101912581.11</v>
      </c>
      <c r="N1594" s="59">
        <v>101912581.11</v>
      </c>
      <c r="O1594" s="59">
        <v>20521555.890000001</v>
      </c>
      <c r="P1594" s="84">
        <f t="shared" si="50"/>
        <v>0.83238697643615522</v>
      </c>
    </row>
    <row r="1595" spans="1:16" ht="14.4" x14ac:dyDescent="0.2">
      <c r="A1595" s="60" t="s">
        <v>509</v>
      </c>
      <c r="B1595" s="60" t="s">
        <v>510</v>
      </c>
      <c r="C1595" s="83" t="str">
        <f t="shared" si="49"/>
        <v>21375806 CENTRO DE PRODUCCÓN ARTÍSTICA Y CULTURAL</v>
      </c>
      <c r="D1595" s="60" t="s">
        <v>18</v>
      </c>
      <c r="E1595" s="60" t="s">
        <v>27</v>
      </c>
      <c r="F1595" s="60" t="s">
        <v>28</v>
      </c>
      <c r="G1595" s="59">
        <v>1500000</v>
      </c>
      <c r="H1595" s="59">
        <v>0</v>
      </c>
      <c r="I1595" s="59">
        <v>0</v>
      </c>
      <c r="J1595" s="59">
        <v>0</v>
      </c>
      <c r="K1595" s="59">
        <v>0</v>
      </c>
      <c r="L1595" s="59">
        <v>0</v>
      </c>
      <c r="M1595" s="59">
        <v>0</v>
      </c>
      <c r="N1595" s="59">
        <v>0</v>
      </c>
      <c r="O1595" s="59">
        <v>0</v>
      </c>
      <c r="P1595" s="84">
        <f t="shared" si="50"/>
        <v>0</v>
      </c>
    </row>
    <row r="1596" spans="1:16" ht="14.4" x14ac:dyDescent="0.2">
      <c r="A1596" s="60" t="s">
        <v>509</v>
      </c>
      <c r="B1596" s="60" t="s">
        <v>510</v>
      </c>
      <c r="C1596" s="83" t="str">
        <f t="shared" si="49"/>
        <v>21375806 CENTRO DE PRODUCCÓN ARTÍSTICA Y CULTURAL</v>
      </c>
      <c r="D1596" s="60" t="s">
        <v>18</v>
      </c>
      <c r="E1596" s="60" t="s">
        <v>29</v>
      </c>
      <c r="F1596" s="60" t="s">
        <v>30</v>
      </c>
      <c r="G1596" s="59">
        <v>16500000</v>
      </c>
      <c r="H1596" s="59">
        <v>16500000</v>
      </c>
      <c r="I1596" s="59">
        <v>16500000</v>
      </c>
      <c r="J1596" s="59">
        <v>0</v>
      </c>
      <c r="K1596" s="59">
        <v>0</v>
      </c>
      <c r="L1596" s="59">
        <v>0</v>
      </c>
      <c r="M1596" s="59">
        <v>8748684.0600000005</v>
      </c>
      <c r="N1596" s="59">
        <v>8748684.0600000005</v>
      </c>
      <c r="O1596" s="59">
        <v>7751315.9400000004</v>
      </c>
      <c r="P1596" s="84">
        <f t="shared" si="50"/>
        <v>0.53022327636363642</v>
      </c>
    </row>
    <row r="1597" spans="1:16" ht="14.4" x14ac:dyDescent="0.2">
      <c r="A1597" s="60" t="s">
        <v>509</v>
      </c>
      <c r="B1597" s="60" t="s">
        <v>510</v>
      </c>
      <c r="C1597" s="83" t="str">
        <f t="shared" si="49"/>
        <v>21375806 CENTRO DE PRODUCCÓN ARTÍSTICA Y CULTURAL</v>
      </c>
      <c r="D1597" s="60" t="s">
        <v>18</v>
      </c>
      <c r="E1597" s="60" t="s">
        <v>31</v>
      </c>
      <c r="F1597" s="60" t="s">
        <v>32</v>
      </c>
      <c r="G1597" s="59">
        <v>16500000</v>
      </c>
      <c r="H1597" s="59">
        <v>16500000</v>
      </c>
      <c r="I1597" s="59">
        <v>16500000</v>
      </c>
      <c r="J1597" s="59">
        <v>0</v>
      </c>
      <c r="K1597" s="59">
        <v>0</v>
      </c>
      <c r="L1597" s="59">
        <v>0</v>
      </c>
      <c r="M1597" s="59">
        <v>8748684.0600000005</v>
      </c>
      <c r="N1597" s="59">
        <v>8748684.0600000005</v>
      </c>
      <c r="O1597" s="59">
        <v>7751315.9400000004</v>
      </c>
      <c r="P1597" s="84">
        <f t="shared" si="50"/>
        <v>0.53022327636363642</v>
      </c>
    </row>
    <row r="1598" spans="1:16" ht="14.4" x14ac:dyDescent="0.2">
      <c r="A1598" s="60" t="s">
        <v>509</v>
      </c>
      <c r="B1598" s="60" t="s">
        <v>510</v>
      </c>
      <c r="C1598" s="83" t="str">
        <f t="shared" si="49"/>
        <v>21375806 CENTRO DE PRODUCCÓN ARTÍSTICA Y CULTURAL</v>
      </c>
      <c r="D1598" s="60" t="s">
        <v>18</v>
      </c>
      <c r="E1598" s="60" t="s">
        <v>33</v>
      </c>
      <c r="F1598" s="60" t="s">
        <v>34</v>
      </c>
      <c r="G1598" s="59">
        <v>81923177</v>
      </c>
      <c r="H1598" s="59">
        <v>78323798</v>
      </c>
      <c r="I1598" s="59">
        <v>78323798</v>
      </c>
      <c r="J1598" s="59">
        <v>0</v>
      </c>
      <c r="K1598" s="59">
        <v>0</v>
      </c>
      <c r="L1598" s="59">
        <v>0</v>
      </c>
      <c r="M1598" s="59">
        <v>52130753.259999998</v>
      </c>
      <c r="N1598" s="59">
        <v>52130753.259999998</v>
      </c>
      <c r="O1598" s="59">
        <v>26193044.739999998</v>
      </c>
      <c r="P1598" s="84">
        <f t="shared" si="50"/>
        <v>0.66557999728256279</v>
      </c>
    </row>
    <row r="1599" spans="1:16" ht="14.4" x14ac:dyDescent="0.2">
      <c r="A1599" s="60" t="s">
        <v>509</v>
      </c>
      <c r="B1599" s="60" t="s">
        <v>510</v>
      </c>
      <c r="C1599" s="83" t="str">
        <f t="shared" si="49"/>
        <v>21375806 CENTRO DE PRODUCCÓN ARTÍSTICA Y CULTURAL</v>
      </c>
      <c r="D1599" s="60" t="s">
        <v>18</v>
      </c>
      <c r="E1599" s="60" t="s">
        <v>35</v>
      </c>
      <c r="F1599" s="60" t="s">
        <v>36</v>
      </c>
      <c r="G1599" s="59">
        <v>21000000</v>
      </c>
      <c r="H1599" s="59">
        <v>20175117</v>
      </c>
      <c r="I1599" s="59">
        <v>20175117</v>
      </c>
      <c r="J1599" s="59">
        <v>0</v>
      </c>
      <c r="K1599" s="59">
        <v>0</v>
      </c>
      <c r="L1599" s="59">
        <v>0</v>
      </c>
      <c r="M1599" s="59">
        <v>15771253.4</v>
      </c>
      <c r="N1599" s="59">
        <v>15771253.4</v>
      </c>
      <c r="O1599" s="59">
        <v>4403863.5999999996</v>
      </c>
      <c r="P1599" s="84">
        <f t="shared" si="50"/>
        <v>0.78171806389028631</v>
      </c>
    </row>
    <row r="1600" spans="1:16" ht="14.4" x14ac:dyDescent="0.2">
      <c r="A1600" s="60" t="s">
        <v>509</v>
      </c>
      <c r="B1600" s="60" t="s">
        <v>510</v>
      </c>
      <c r="C1600" s="83" t="str">
        <f t="shared" si="49"/>
        <v>21375806 CENTRO DE PRODUCCÓN ARTÍSTICA Y CULTURAL</v>
      </c>
      <c r="D1600" s="60" t="s">
        <v>18</v>
      </c>
      <c r="E1600" s="60" t="s">
        <v>37</v>
      </c>
      <c r="F1600" s="60" t="s">
        <v>38</v>
      </c>
      <c r="G1600" s="59">
        <v>27641870</v>
      </c>
      <c r="H1600" s="59">
        <v>22066120</v>
      </c>
      <c r="I1600" s="59">
        <v>22066120</v>
      </c>
      <c r="J1600" s="59">
        <v>0</v>
      </c>
      <c r="K1600" s="59">
        <v>0</v>
      </c>
      <c r="L1600" s="59">
        <v>0</v>
      </c>
      <c r="M1600" s="59">
        <v>19658958.25</v>
      </c>
      <c r="N1600" s="59">
        <v>19658958.25</v>
      </c>
      <c r="O1600" s="59">
        <v>2407161.75</v>
      </c>
      <c r="P1600" s="84">
        <f t="shared" si="50"/>
        <v>0.89091141759403103</v>
      </c>
    </row>
    <row r="1601" spans="1:16" ht="14.4" x14ac:dyDescent="0.2">
      <c r="A1601" s="60" t="s">
        <v>509</v>
      </c>
      <c r="B1601" s="60" t="s">
        <v>510</v>
      </c>
      <c r="C1601" s="83" t="str">
        <f t="shared" si="49"/>
        <v>21375806 CENTRO DE PRODUCCÓN ARTÍSTICA Y CULTURAL</v>
      </c>
      <c r="D1601" s="60" t="s">
        <v>18</v>
      </c>
      <c r="E1601" s="60" t="s">
        <v>39</v>
      </c>
      <c r="F1601" s="60" t="s">
        <v>40</v>
      </c>
      <c r="G1601" s="59">
        <v>16254304</v>
      </c>
      <c r="H1601" s="59">
        <v>16605558</v>
      </c>
      <c r="I1601" s="59">
        <v>16605558</v>
      </c>
      <c r="J1601" s="59">
        <v>0</v>
      </c>
      <c r="K1601" s="59">
        <v>0</v>
      </c>
      <c r="L1601" s="59">
        <v>0</v>
      </c>
      <c r="M1601" s="59">
        <v>462742.36</v>
      </c>
      <c r="N1601" s="59">
        <v>462742.36</v>
      </c>
      <c r="O1601" s="59">
        <v>16142815.640000001</v>
      </c>
      <c r="P1601" s="84">
        <f t="shared" si="50"/>
        <v>2.786671546960361E-2</v>
      </c>
    </row>
    <row r="1602" spans="1:16" ht="14.4" x14ac:dyDescent="0.2">
      <c r="A1602" s="60" t="s">
        <v>509</v>
      </c>
      <c r="B1602" s="60" t="s">
        <v>510</v>
      </c>
      <c r="C1602" s="83" t="str">
        <f t="shared" si="49"/>
        <v>21375806 CENTRO DE PRODUCCÓN ARTÍSTICA Y CULTURAL</v>
      </c>
      <c r="D1602" s="60" t="s">
        <v>18</v>
      </c>
      <c r="E1602" s="60" t="s">
        <v>41</v>
      </c>
      <c r="F1602" s="60" t="s">
        <v>42</v>
      </c>
      <c r="G1602" s="59">
        <v>13527003</v>
      </c>
      <c r="H1602" s="59">
        <v>14277003</v>
      </c>
      <c r="I1602" s="59">
        <v>14277003</v>
      </c>
      <c r="J1602" s="59">
        <v>0</v>
      </c>
      <c r="K1602" s="59">
        <v>0</v>
      </c>
      <c r="L1602" s="59">
        <v>0</v>
      </c>
      <c r="M1602" s="59">
        <v>12247736.939999999</v>
      </c>
      <c r="N1602" s="59">
        <v>12247736.939999999</v>
      </c>
      <c r="O1602" s="59">
        <v>2029266.06</v>
      </c>
      <c r="P1602" s="84">
        <f t="shared" si="50"/>
        <v>0.85786470311731389</v>
      </c>
    </row>
    <row r="1603" spans="1:16" ht="14.4" x14ac:dyDescent="0.2">
      <c r="A1603" s="60" t="s">
        <v>509</v>
      </c>
      <c r="B1603" s="60" t="s">
        <v>510</v>
      </c>
      <c r="C1603" s="83" t="str">
        <f t="shared" si="49"/>
        <v>21375806 CENTRO DE PRODUCCÓN ARTÍSTICA Y CULTURAL</v>
      </c>
      <c r="D1603" s="60" t="s">
        <v>18</v>
      </c>
      <c r="E1603" s="60" t="s">
        <v>43</v>
      </c>
      <c r="F1603" s="60" t="s">
        <v>44</v>
      </c>
      <c r="G1603" s="59">
        <v>3500000</v>
      </c>
      <c r="H1603" s="59">
        <v>5200000</v>
      </c>
      <c r="I1603" s="59">
        <v>5200000</v>
      </c>
      <c r="J1603" s="59">
        <v>0</v>
      </c>
      <c r="K1603" s="59">
        <v>0</v>
      </c>
      <c r="L1603" s="59">
        <v>0</v>
      </c>
      <c r="M1603" s="59">
        <v>3990062.31</v>
      </c>
      <c r="N1603" s="59">
        <v>3990062.31</v>
      </c>
      <c r="O1603" s="59">
        <v>1209937.69</v>
      </c>
      <c r="P1603" s="84">
        <f t="shared" si="50"/>
        <v>0.76731967499999998</v>
      </c>
    </row>
    <row r="1604" spans="1:16" ht="14.4" x14ac:dyDescent="0.2">
      <c r="A1604" s="60" t="s">
        <v>509</v>
      </c>
      <c r="B1604" s="60" t="s">
        <v>510</v>
      </c>
      <c r="C1604" s="83" t="str">
        <f t="shared" si="49"/>
        <v>21375806 CENTRO DE PRODUCCÓN ARTÍSTICA Y CULTURAL</v>
      </c>
      <c r="D1604" s="60" t="s">
        <v>18</v>
      </c>
      <c r="E1604" s="60" t="s">
        <v>45</v>
      </c>
      <c r="F1604" s="60" t="s">
        <v>46</v>
      </c>
      <c r="G1604" s="59">
        <v>19271839</v>
      </c>
      <c r="H1604" s="59">
        <v>19341720</v>
      </c>
      <c r="I1604" s="59">
        <v>19341720</v>
      </c>
      <c r="J1604" s="59">
        <v>0</v>
      </c>
      <c r="K1604" s="59">
        <v>4280292</v>
      </c>
      <c r="L1604" s="59">
        <v>0</v>
      </c>
      <c r="M1604" s="59">
        <v>14991547</v>
      </c>
      <c r="N1604" s="59">
        <v>14991547</v>
      </c>
      <c r="O1604" s="59">
        <v>69881</v>
      </c>
      <c r="P1604" s="84">
        <f t="shared" si="50"/>
        <v>0.77508861673108698</v>
      </c>
    </row>
    <row r="1605" spans="1:16" ht="14.4" x14ac:dyDescent="0.2">
      <c r="A1605" s="60" t="s">
        <v>509</v>
      </c>
      <c r="B1605" s="60" t="s">
        <v>510</v>
      </c>
      <c r="C1605" s="83" t="str">
        <f t="shared" si="49"/>
        <v>21375806 CENTRO DE PRODUCCÓN ARTÍSTICA Y CULTURAL</v>
      </c>
      <c r="D1605" s="60" t="s">
        <v>18</v>
      </c>
      <c r="E1605" s="60" t="s">
        <v>511</v>
      </c>
      <c r="F1605" s="60" t="s">
        <v>48</v>
      </c>
      <c r="G1605" s="59">
        <v>18283539</v>
      </c>
      <c r="H1605" s="59">
        <v>18349837</v>
      </c>
      <c r="I1605" s="59">
        <v>18349837</v>
      </c>
      <c r="J1605" s="59">
        <v>0</v>
      </c>
      <c r="K1605" s="59">
        <v>4060783</v>
      </c>
      <c r="L1605" s="59">
        <v>0</v>
      </c>
      <c r="M1605" s="59">
        <v>14222756</v>
      </c>
      <c r="N1605" s="59">
        <v>14222756</v>
      </c>
      <c r="O1605" s="59">
        <v>66298</v>
      </c>
      <c r="P1605" s="84">
        <f t="shared" si="50"/>
        <v>0.77508895583105175</v>
      </c>
    </row>
    <row r="1606" spans="1:16" ht="14.4" x14ac:dyDescent="0.2">
      <c r="A1606" s="60" t="s">
        <v>509</v>
      </c>
      <c r="B1606" s="60" t="s">
        <v>510</v>
      </c>
      <c r="C1606" s="83" t="str">
        <f t="shared" si="49"/>
        <v>21375806 CENTRO DE PRODUCCÓN ARTÍSTICA Y CULTURAL</v>
      </c>
      <c r="D1606" s="60" t="s">
        <v>18</v>
      </c>
      <c r="E1606" s="60" t="s">
        <v>512</v>
      </c>
      <c r="F1606" s="60" t="s">
        <v>50</v>
      </c>
      <c r="G1606" s="59">
        <v>988300</v>
      </c>
      <c r="H1606" s="59">
        <v>991883</v>
      </c>
      <c r="I1606" s="59">
        <v>991883</v>
      </c>
      <c r="J1606" s="59">
        <v>0</v>
      </c>
      <c r="K1606" s="59">
        <v>219509</v>
      </c>
      <c r="L1606" s="59">
        <v>0</v>
      </c>
      <c r="M1606" s="59">
        <v>768791</v>
      </c>
      <c r="N1606" s="59">
        <v>768791</v>
      </c>
      <c r="O1606" s="59">
        <v>3583</v>
      </c>
      <c r="P1606" s="84">
        <f t="shared" si="50"/>
        <v>0.77508234338122539</v>
      </c>
    </row>
    <row r="1607" spans="1:16" ht="14.4" x14ac:dyDescent="0.2">
      <c r="A1607" s="60" t="s">
        <v>509</v>
      </c>
      <c r="B1607" s="60" t="s">
        <v>510</v>
      </c>
      <c r="C1607" s="83" t="str">
        <f t="shared" ref="C1607:C1670" si="51">+CONCATENATE(A1607," ",B1607)</f>
        <v>21375806 CENTRO DE PRODUCCÓN ARTÍSTICA Y CULTURAL</v>
      </c>
      <c r="D1607" s="60" t="s">
        <v>18</v>
      </c>
      <c r="E1607" s="60" t="s">
        <v>51</v>
      </c>
      <c r="F1607" s="60" t="s">
        <v>52</v>
      </c>
      <c r="G1607" s="59">
        <v>19607862</v>
      </c>
      <c r="H1607" s="59">
        <v>19678961</v>
      </c>
      <c r="I1607" s="59">
        <v>19678961</v>
      </c>
      <c r="J1607" s="59">
        <v>0</v>
      </c>
      <c r="K1607" s="59">
        <v>4354911</v>
      </c>
      <c r="L1607" s="59">
        <v>0</v>
      </c>
      <c r="M1607" s="59">
        <v>15252951</v>
      </c>
      <c r="N1607" s="59">
        <v>15252951</v>
      </c>
      <c r="O1607" s="59">
        <v>71099</v>
      </c>
      <c r="P1607" s="84">
        <f t="shared" ref="P1607:P1670" si="52">+IFERROR(M1607/H1607,0)</f>
        <v>0.77508924378680355</v>
      </c>
    </row>
    <row r="1608" spans="1:16" ht="14.4" x14ac:dyDescent="0.2">
      <c r="A1608" s="60" t="s">
        <v>509</v>
      </c>
      <c r="B1608" s="60" t="s">
        <v>510</v>
      </c>
      <c r="C1608" s="83" t="str">
        <f t="shared" si="51"/>
        <v>21375806 CENTRO DE PRODUCCÓN ARTÍSTICA Y CULTURAL</v>
      </c>
      <c r="D1608" s="60" t="s">
        <v>18</v>
      </c>
      <c r="E1608" s="60" t="s">
        <v>513</v>
      </c>
      <c r="F1608" s="60" t="s">
        <v>54</v>
      </c>
      <c r="G1608" s="59">
        <v>10713166</v>
      </c>
      <c r="H1608" s="59">
        <v>10752013</v>
      </c>
      <c r="I1608" s="59">
        <v>10752013</v>
      </c>
      <c r="J1608" s="59">
        <v>0</v>
      </c>
      <c r="K1608" s="59">
        <v>2379399</v>
      </c>
      <c r="L1608" s="59">
        <v>0</v>
      </c>
      <c r="M1608" s="59">
        <v>8333767</v>
      </c>
      <c r="N1608" s="59">
        <v>8333767</v>
      </c>
      <c r="O1608" s="59">
        <v>38847</v>
      </c>
      <c r="P1608" s="84">
        <f t="shared" si="52"/>
        <v>0.77508899961337474</v>
      </c>
    </row>
    <row r="1609" spans="1:16" ht="14.4" x14ac:dyDescent="0.2">
      <c r="A1609" s="60" t="s">
        <v>509</v>
      </c>
      <c r="B1609" s="60" t="s">
        <v>510</v>
      </c>
      <c r="C1609" s="83" t="str">
        <f t="shared" si="51"/>
        <v>21375806 CENTRO DE PRODUCCÓN ARTÍSTICA Y CULTURAL</v>
      </c>
      <c r="D1609" s="60" t="s">
        <v>18</v>
      </c>
      <c r="E1609" s="60" t="s">
        <v>514</v>
      </c>
      <c r="F1609" s="60" t="s">
        <v>56</v>
      </c>
      <c r="G1609" s="59">
        <v>5929797</v>
      </c>
      <c r="H1609" s="59">
        <v>5951299</v>
      </c>
      <c r="I1609" s="59">
        <v>5951299</v>
      </c>
      <c r="J1609" s="59">
        <v>0</v>
      </c>
      <c r="K1609" s="59">
        <v>1317004</v>
      </c>
      <c r="L1609" s="59">
        <v>0</v>
      </c>
      <c r="M1609" s="59">
        <v>4612793</v>
      </c>
      <c r="N1609" s="59">
        <v>4612793</v>
      </c>
      <c r="O1609" s="59">
        <v>21502</v>
      </c>
      <c r="P1609" s="84">
        <f t="shared" si="52"/>
        <v>0.77509011057921973</v>
      </c>
    </row>
    <row r="1610" spans="1:16" ht="14.4" x14ac:dyDescent="0.2">
      <c r="A1610" s="60" t="s">
        <v>509</v>
      </c>
      <c r="B1610" s="60" t="s">
        <v>510</v>
      </c>
      <c r="C1610" s="83" t="str">
        <f t="shared" si="51"/>
        <v>21375806 CENTRO DE PRODUCCÓN ARTÍSTICA Y CULTURAL</v>
      </c>
      <c r="D1610" s="60" t="s">
        <v>18</v>
      </c>
      <c r="E1610" s="60" t="s">
        <v>515</v>
      </c>
      <c r="F1610" s="60" t="s">
        <v>58</v>
      </c>
      <c r="G1610" s="59">
        <v>2964899</v>
      </c>
      <c r="H1610" s="59">
        <v>2975649</v>
      </c>
      <c r="I1610" s="59">
        <v>2975649</v>
      </c>
      <c r="J1610" s="59">
        <v>0</v>
      </c>
      <c r="K1610" s="59">
        <v>658508</v>
      </c>
      <c r="L1610" s="59">
        <v>0</v>
      </c>
      <c r="M1610" s="59">
        <v>2306391</v>
      </c>
      <c r="N1610" s="59">
        <v>2306391</v>
      </c>
      <c r="O1610" s="59">
        <v>10750</v>
      </c>
      <c r="P1610" s="84">
        <f t="shared" si="52"/>
        <v>0.77508839248177452</v>
      </c>
    </row>
    <row r="1611" spans="1:16" ht="14.4" x14ac:dyDescent="0.2">
      <c r="A1611" s="60" t="s">
        <v>509</v>
      </c>
      <c r="B1611" s="60" t="s">
        <v>510</v>
      </c>
      <c r="C1611" s="83" t="str">
        <f t="shared" si="51"/>
        <v>21375806 CENTRO DE PRODUCCÓN ARTÍSTICA Y CULTURAL</v>
      </c>
      <c r="D1611" s="60" t="s">
        <v>18</v>
      </c>
      <c r="E1611" s="60" t="s">
        <v>61</v>
      </c>
      <c r="F1611" s="60" t="s">
        <v>62</v>
      </c>
      <c r="G1611" s="59">
        <v>1165686091</v>
      </c>
      <c r="H1611" s="59">
        <v>1189234295</v>
      </c>
      <c r="I1611" s="59">
        <v>1189234295</v>
      </c>
      <c r="J1611" s="59">
        <v>42936325.390000001</v>
      </c>
      <c r="K1611" s="59">
        <v>496181613.31999999</v>
      </c>
      <c r="L1611" s="59">
        <v>113332765.14</v>
      </c>
      <c r="M1611" s="59">
        <v>415431965.5</v>
      </c>
      <c r="N1611" s="59">
        <v>305612828.85000002</v>
      </c>
      <c r="O1611" s="59">
        <v>121351625.65000001</v>
      </c>
      <c r="P1611" s="84">
        <f t="shared" si="52"/>
        <v>0.34932726649965978</v>
      </c>
    </row>
    <row r="1612" spans="1:16" ht="14.4" x14ac:dyDescent="0.2">
      <c r="A1612" s="60" t="s">
        <v>509</v>
      </c>
      <c r="B1612" s="60" t="s">
        <v>510</v>
      </c>
      <c r="C1612" s="83" t="str">
        <f t="shared" si="51"/>
        <v>21375806 CENTRO DE PRODUCCÓN ARTÍSTICA Y CULTURAL</v>
      </c>
      <c r="D1612" s="60" t="s">
        <v>18</v>
      </c>
      <c r="E1612" s="60" t="s">
        <v>63</v>
      </c>
      <c r="F1612" s="60" t="s">
        <v>64</v>
      </c>
      <c r="G1612" s="59">
        <v>305455000</v>
      </c>
      <c r="H1612" s="59">
        <v>265200000</v>
      </c>
      <c r="I1612" s="59">
        <v>265200000</v>
      </c>
      <c r="J1612" s="59">
        <v>0</v>
      </c>
      <c r="K1612" s="59">
        <v>162068289.44999999</v>
      </c>
      <c r="L1612" s="59">
        <v>84580500</v>
      </c>
      <c r="M1612" s="59">
        <v>18499908</v>
      </c>
      <c r="N1612" s="59">
        <v>0</v>
      </c>
      <c r="O1612" s="59">
        <v>51302.55</v>
      </c>
      <c r="P1612" s="84">
        <f t="shared" si="52"/>
        <v>6.9758325791855202E-2</v>
      </c>
    </row>
    <row r="1613" spans="1:16" ht="14.4" x14ac:dyDescent="0.2">
      <c r="A1613" s="60" t="s">
        <v>509</v>
      </c>
      <c r="B1613" s="60" t="s">
        <v>510</v>
      </c>
      <c r="C1613" s="83" t="str">
        <f t="shared" si="51"/>
        <v>21375806 CENTRO DE PRODUCCÓN ARTÍSTICA Y CULTURAL</v>
      </c>
      <c r="D1613" s="60" t="s">
        <v>18</v>
      </c>
      <c r="E1613" s="60" t="s">
        <v>314</v>
      </c>
      <c r="F1613" s="60" t="s">
        <v>315</v>
      </c>
      <c r="G1613" s="59">
        <v>157000000</v>
      </c>
      <c r="H1613" s="59">
        <v>144100000</v>
      </c>
      <c r="I1613" s="59">
        <v>144100000</v>
      </c>
      <c r="J1613" s="59">
        <v>0</v>
      </c>
      <c r="K1613" s="59">
        <v>40999790</v>
      </c>
      <c r="L1613" s="59">
        <v>84580500</v>
      </c>
      <c r="M1613" s="59">
        <v>18499908</v>
      </c>
      <c r="N1613" s="59">
        <v>0</v>
      </c>
      <c r="O1613" s="59">
        <v>19802</v>
      </c>
      <c r="P1613" s="84">
        <f t="shared" si="52"/>
        <v>0.12838242886884108</v>
      </c>
    </row>
    <row r="1614" spans="1:16" ht="14.4" x14ac:dyDescent="0.2">
      <c r="A1614" s="60" t="s">
        <v>509</v>
      </c>
      <c r="B1614" s="60" t="s">
        <v>510</v>
      </c>
      <c r="C1614" s="83" t="str">
        <f t="shared" si="51"/>
        <v>21375806 CENTRO DE PRODUCCÓN ARTÍSTICA Y CULTURAL</v>
      </c>
      <c r="D1614" s="60" t="s">
        <v>18</v>
      </c>
      <c r="E1614" s="60" t="s">
        <v>65</v>
      </c>
      <c r="F1614" s="60" t="s">
        <v>66</v>
      </c>
      <c r="G1614" s="59">
        <v>1455000</v>
      </c>
      <c r="H1614" s="59">
        <v>0</v>
      </c>
      <c r="I1614" s="59">
        <v>0</v>
      </c>
      <c r="J1614" s="59">
        <v>0</v>
      </c>
      <c r="K1614" s="59">
        <v>0</v>
      </c>
      <c r="L1614" s="59">
        <v>0</v>
      </c>
      <c r="M1614" s="59">
        <v>0</v>
      </c>
      <c r="N1614" s="59">
        <v>0</v>
      </c>
      <c r="O1614" s="59">
        <v>0</v>
      </c>
      <c r="P1614" s="84">
        <f t="shared" si="52"/>
        <v>0</v>
      </c>
    </row>
    <row r="1615" spans="1:16" ht="14.4" x14ac:dyDescent="0.2">
      <c r="A1615" s="60" t="s">
        <v>509</v>
      </c>
      <c r="B1615" s="60" t="s">
        <v>510</v>
      </c>
      <c r="C1615" s="83" t="str">
        <f t="shared" si="51"/>
        <v>21375806 CENTRO DE PRODUCCÓN ARTÍSTICA Y CULTURAL</v>
      </c>
      <c r="D1615" s="60" t="s">
        <v>18</v>
      </c>
      <c r="E1615" s="60" t="s">
        <v>69</v>
      </c>
      <c r="F1615" s="60" t="s">
        <v>70</v>
      </c>
      <c r="G1615" s="59">
        <v>147000000</v>
      </c>
      <c r="H1615" s="59">
        <v>121100000</v>
      </c>
      <c r="I1615" s="59">
        <v>121100000</v>
      </c>
      <c r="J1615" s="59">
        <v>0</v>
      </c>
      <c r="K1615" s="59">
        <v>121068499.45</v>
      </c>
      <c r="L1615" s="59">
        <v>0</v>
      </c>
      <c r="M1615" s="59">
        <v>0</v>
      </c>
      <c r="N1615" s="59">
        <v>0</v>
      </c>
      <c r="O1615" s="59">
        <v>31500.55</v>
      </c>
      <c r="P1615" s="84">
        <f t="shared" si="52"/>
        <v>0</v>
      </c>
    </row>
    <row r="1616" spans="1:16" ht="14.4" x14ac:dyDescent="0.2">
      <c r="A1616" s="60" t="s">
        <v>509</v>
      </c>
      <c r="B1616" s="60" t="s">
        <v>510</v>
      </c>
      <c r="C1616" s="83" t="str">
        <f t="shared" si="51"/>
        <v>21375806 CENTRO DE PRODUCCÓN ARTÍSTICA Y CULTURAL</v>
      </c>
      <c r="D1616" s="60" t="s">
        <v>18</v>
      </c>
      <c r="E1616" s="60" t="s">
        <v>71</v>
      </c>
      <c r="F1616" s="60" t="s">
        <v>72</v>
      </c>
      <c r="G1616" s="59">
        <v>28462679</v>
      </c>
      <c r="H1616" s="59">
        <v>25580520</v>
      </c>
      <c r="I1616" s="59">
        <v>25580520</v>
      </c>
      <c r="J1616" s="59">
        <v>0</v>
      </c>
      <c r="K1616" s="59">
        <v>5257752.28</v>
      </c>
      <c r="L1616" s="59">
        <v>45641.64</v>
      </c>
      <c r="M1616" s="59">
        <v>18643782</v>
      </c>
      <c r="N1616" s="59">
        <v>18598174.280000001</v>
      </c>
      <c r="O1616" s="59">
        <v>1633344.08</v>
      </c>
      <c r="P1616" s="84">
        <f t="shared" si="52"/>
        <v>0.72882732641869674</v>
      </c>
    </row>
    <row r="1617" spans="1:16" ht="14.4" x14ac:dyDescent="0.2">
      <c r="A1617" s="60" t="s">
        <v>509</v>
      </c>
      <c r="B1617" s="60" t="s">
        <v>510</v>
      </c>
      <c r="C1617" s="83" t="str">
        <f t="shared" si="51"/>
        <v>21375806 CENTRO DE PRODUCCÓN ARTÍSTICA Y CULTURAL</v>
      </c>
      <c r="D1617" s="60" t="s">
        <v>18</v>
      </c>
      <c r="E1617" s="60" t="s">
        <v>75</v>
      </c>
      <c r="F1617" s="60" t="s">
        <v>76</v>
      </c>
      <c r="G1617" s="59">
        <v>1300000</v>
      </c>
      <c r="H1617" s="59">
        <v>1000000</v>
      </c>
      <c r="I1617" s="59">
        <v>1000000</v>
      </c>
      <c r="J1617" s="59">
        <v>0</v>
      </c>
      <c r="K1617" s="59">
        <v>11795</v>
      </c>
      <c r="L1617" s="59">
        <v>0</v>
      </c>
      <c r="M1617" s="59">
        <v>772205</v>
      </c>
      <c r="N1617" s="59">
        <v>772205</v>
      </c>
      <c r="O1617" s="59">
        <v>216000</v>
      </c>
      <c r="P1617" s="84">
        <f t="shared" si="52"/>
        <v>0.77220500000000003</v>
      </c>
    </row>
    <row r="1618" spans="1:16" ht="14.4" x14ac:dyDescent="0.2">
      <c r="A1618" s="60" t="s">
        <v>509</v>
      </c>
      <c r="B1618" s="60" t="s">
        <v>510</v>
      </c>
      <c r="C1618" s="83" t="str">
        <f t="shared" si="51"/>
        <v>21375806 CENTRO DE PRODUCCÓN ARTÍSTICA Y CULTURAL</v>
      </c>
      <c r="D1618" s="60" t="s">
        <v>18</v>
      </c>
      <c r="E1618" s="60" t="s">
        <v>79</v>
      </c>
      <c r="F1618" s="60" t="s">
        <v>80</v>
      </c>
      <c r="G1618" s="59">
        <v>27162679</v>
      </c>
      <c r="H1618" s="59">
        <v>24580520</v>
      </c>
      <c r="I1618" s="59">
        <v>24580520</v>
      </c>
      <c r="J1618" s="59">
        <v>0</v>
      </c>
      <c r="K1618" s="59">
        <v>5245957.28</v>
      </c>
      <c r="L1618" s="59">
        <v>45641.64</v>
      </c>
      <c r="M1618" s="59">
        <v>17871577</v>
      </c>
      <c r="N1618" s="59">
        <v>17825969.280000001</v>
      </c>
      <c r="O1618" s="59">
        <v>1417344.08</v>
      </c>
      <c r="P1618" s="84">
        <f t="shared" si="52"/>
        <v>0.72706260892772001</v>
      </c>
    </row>
    <row r="1619" spans="1:16" ht="14.4" x14ac:dyDescent="0.2">
      <c r="A1619" s="60" t="s">
        <v>509</v>
      </c>
      <c r="B1619" s="60" t="s">
        <v>510</v>
      </c>
      <c r="C1619" s="83" t="str">
        <f t="shared" si="51"/>
        <v>21375806 CENTRO DE PRODUCCÓN ARTÍSTICA Y CULTURAL</v>
      </c>
      <c r="D1619" s="60" t="s">
        <v>18</v>
      </c>
      <c r="E1619" s="60" t="s">
        <v>83</v>
      </c>
      <c r="F1619" s="60" t="s">
        <v>84</v>
      </c>
      <c r="G1619" s="59">
        <v>92285000</v>
      </c>
      <c r="H1619" s="59">
        <v>42185000</v>
      </c>
      <c r="I1619" s="59">
        <v>42185000</v>
      </c>
      <c r="J1619" s="59">
        <v>0</v>
      </c>
      <c r="K1619" s="59">
        <v>38365879.689999998</v>
      </c>
      <c r="L1619" s="59">
        <v>0</v>
      </c>
      <c r="M1619" s="59">
        <v>0</v>
      </c>
      <c r="N1619" s="59">
        <v>0</v>
      </c>
      <c r="O1619" s="59">
        <v>3819120.31</v>
      </c>
      <c r="P1619" s="84">
        <f t="shared" si="52"/>
        <v>0</v>
      </c>
    </row>
    <row r="1620" spans="1:16" ht="14.4" x14ac:dyDescent="0.2">
      <c r="A1620" s="60" t="s">
        <v>509</v>
      </c>
      <c r="B1620" s="60" t="s">
        <v>510</v>
      </c>
      <c r="C1620" s="83" t="str">
        <f t="shared" si="51"/>
        <v>21375806 CENTRO DE PRODUCCÓN ARTÍSTICA Y CULTURAL</v>
      </c>
      <c r="D1620" s="60" t="s">
        <v>18</v>
      </c>
      <c r="E1620" s="60" t="s">
        <v>85</v>
      </c>
      <c r="F1620" s="60" t="s">
        <v>86</v>
      </c>
      <c r="G1620" s="59">
        <v>18000000</v>
      </c>
      <c r="H1620" s="59">
        <v>100000</v>
      </c>
      <c r="I1620" s="59">
        <v>100000</v>
      </c>
      <c r="J1620" s="59">
        <v>0</v>
      </c>
      <c r="K1620" s="59">
        <v>0</v>
      </c>
      <c r="L1620" s="59">
        <v>0</v>
      </c>
      <c r="M1620" s="59">
        <v>0</v>
      </c>
      <c r="N1620" s="59">
        <v>0</v>
      </c>
      <c r="O1620" s="59">
        <v>100000</v>
      </c>
      <c r="P1620" s="84">
        <f t="shared" si="52"/>
        <v>0</v>
      </c>
    </row>
    <row r="1621" spans="1:16" ht="14.4" x14ac:dyDescent="0.2">
      <c r="A1621" s="60" t="s">
        <v>509</v>
      </c>
      <c r="B1621" s="60" t="s">
        <v>510</v>
      </c>
      <c r="C1621" s="83" t="str">
        <f t="shared" si="51"/>
        <v>21375806 CENTRO DE PRODUCCÓN ARTÍSTICA Y CULTURAL</v>
      </c>
      <c r="D1621" s="60" t="s">
        <v>18</v>
      </c>
      <c r="E1621" s="60" t="s">
        <v>316</v>
      </c>
      <c r="F1621" s="60" t="s">
        <v>317</v>
      </c>
      <c r="G1621" s="59">
        <v>7000000</v>
      </c>
      <c r="H1621" s="59">
        <v>13000000</v>
      </c>
      <c r="I1621" s="59">
        <v>13000000</v>
      </c>
      <c r="J1621" s="59">
        <v>0</v>
      </c>
      <c r="K1621" s="59">
        <v>11851220.689999999</v>
      </c>
      <c r="L1621" s="59">
        <v>0</v>
      </c>
      <c r="M1621" s="59">
        <v>0</v>
      </c>
      <c r="N1621" s="59">
        <v>0</v>
      </c>
      <c r="O1621" s="59">
        <v>1148779.31</v>
      </c>
      <c r="P1621" s="84">
        <f t="shared" si="52"/>
        <v>0</v>
      </c>
    </row>
    <row r="1622" spans="1:16" ht="14.4" x14ac:dyDescent="0.2">
      <c r="A1622" s="60" t="s">
        <v>509</v>
      </c>
      <c r="B1622" s="60" t="s">
        <v>510</v>
      </c>
      <c r="C1622" s="83" t="str">
        <f t="shared" si="51"/>
        <v>21375806 CENTRO DE PRODUCCÓN ARTÍSTICA Y CULTURAL</v>
      </c>
      <c r="D1622" s="60" t="s">
        <v>18</v>
      </c>
      <c r="E1622" s="60" t="s">
        <v>87</v>
      </c>
      <c r="F1622" s="60" t="s">
        <v>88</v>
      </c>
      <c r="G1622" s="59">
        <v>30000000</v>
      </c>
      <c r="H1622" s="59">
        <v>29000000</v>
      </c>
      <c r="I1622" s="59">
        <v>29000000</v>
      </c>
      <c r="J1622" s="59">
        <v>0</v>
      </c>
      <c r="K1622" s="59">
        <v>26514659</v>
      </c>
      <c r="L1622" s="59">
        <v>0</v>
      </c>
      <c r="M1622" s="59">
        <v>0</v>
      </c>
      <c r="N1622" s="59">
        <v>0</v>
      </c>
      <c r="O1622" s="59">
        <v>2485341</v>
      </c>
      <c r="P1622" s="84">
        <f t="shared" si="52"/>
        <v>0</v>
      </c>
    </row>
    <row r="1623" spans="1:16" ht="14.4" x14ac:dyDescent="0.2">
      <c r="A1623" s="60" t="s">
        <v>509</v>
      </c>
      <c r="B1623" s="60" t="s">
        <v>510</v>
      </c>
      <c r="C1623" s="83" t="str">
        <f t="shared" si="51"/>
        <v>21375806 CENTRO DE PRODUCCÓN ARTÍSTICA Y CULTURAL</v>
      </c>
      <c r="D1623" s="60" t="s">
        <v>18</v>
      </c>
      <c r="E1623" s="60" t="s">
        <v>320</v>
      </c>
      <c r="F1623" s="60" t="s">
        <v>321</v>
      </c>
      <c r="G1623" s="59">
        <v>29200000</v>
      </c>
      <c r="H1623" s="59">
        <v>0</v>
      </c>
      <c r="I1623" s="59">
        <v>0</v>
      </c>
      <c r="J1623" s="59">
        <v>0</v>
      </c>
      <c r="K1623" s="59">
        <v>0</v>
      </c>
      <c r="L1623" s="59">
        <v>0</v>
      </c>
      <c r="M1623" s="59">
        <v>0</v>
      </c>
      <c r="N1623" s="59">
        <v>0</v>
      </c>
      <c r="O1623" s="59">
        <v>0</v>
      </c>
      <c r="P1623" s="84">
        <f t="shared" si="52"/>
        <v>0</v>
      </c>
    </row>
    <row r="1624" spans="1:16" ht="14.4" x14ac:dyDescent="0.2">
      <c r="A1624" s="60" t="s">
        <v>509</v>
      </c>
      <c r="B1624" s="60" t="s">
        <v>510</v>
      </c>
      <c r="C1624" s="83" t="str">
        <f t="shared" si="51"/>
        <v>21375806 CENTRO DE PRODUCCÓN ARTÍSTICA Y CULTURAL</v>
      </c>
      <c r="D1624" s="60" t="s">
        <v>18</v>
      </c>
      <c r="E1624" s="60" t="s">
        <v>89</v>
      </c>
      <c r="F1624" s="60" t="s">
        <v>90</v>
      </c>
      <c r="G1624" s="59">
        <v>8000000</v>
      </c>
      <c r="H1624" s="59">
        <v>0</v>
      </c>
      <c r="I1624" s="59">
        <v>0</v>
      </c>
      <c r="J1624" s="59">
        <v>0</v>
      </c>
      <c r="K1624" s="59">
        <v>0</v>
      </c>
      <c r="L1624" s="59">
        <v>0</v>
      </c>
      <c r="M1624" s="59">
        <v>0</v>
      </c>
      <c r="N1624" s="59">
        <v>0</v>
      </c>
      <c r="O1624" s="59">
        <v>0</v>
      </c>
      <c r="P1624" s="84">
        <f t="shared" si="52"/>
        <v>0</v>
      </c>
    </row>
    <row r="1625" spans="1:16" ht="14.4" x14ac:dyDescent="0.2">
      <c r="A1625" s="60" t="s">
        <v>509</v>
      </c>
      <c r="B1625" s="60" t="s">
        <v>510</v>
      </c>
      <c r="C1625" s="83" t="str">
        <f t="shared" si="51"/>
        <v>21375806 CENTRO DE PRODUCCÓN ARTÍSTICA Y CULTURAL</v>
      </c>
      <c r="D1625" s="60" t="s">
        <v>18</v>
      </c>
      <c r="E1625" s="60" t="s">
        <v>91</v>
      </c>
      <c r="F1625" s="60" t="s">
        <v>92</v>
      </c>
      <c r="G1625" s="59">
        <v>85000</v>
      </c>
      <c r="H1625" s="59">
        <v>85000</v>
      </c>
      <c r="I1625" s="59">
        <v>85000</v>
      </c>
      <c r="J1625" s="59">
        <v>0</v>
      </c>
      <c r="K1625" s="59">
        <v>0</v>
      </c>
      <c r="L1625" s="59">
        <v>0</v>
      </c>
      <c r="M1625" s="59">
        <v>0</v>
      </c>
      <c r="N1625" s="59">
        <v>0</v>
      </c>
      <c r="O1625" s="59">
        <v>85000</v>
      </c>
      <c r="P1625" s="84">
        <f t="shared" si="52"/>
        <v>0</v>
      </c>
    </row>
    <row r="1626" spans="1:16" ht="14.4" x14ac:dyDescent="0.2">
      <c r="A1626" s="60" t="s">
        <v>509</v>
      </c>
      <c r="B1626" s="60" t="s">
        <v>510</v>
      </c>
      <c r="C1626" s="83" t="str">
        <f t="shared" si="51"/>
        <v>21375806 CENTRO DE PRODUCCÓN ARTÍSTICA Y CULTURAL</v>
      </c>
      <c r="D1626" s="60" t="s">
        <v>18</v>
      </c>
      <c r="E1626" s="60" t="s">
        <v>93</v>
      </c>
      <c r="F1626" s="60" t="s">
        <v>94</v>
      </c>
      <c r="G1626" s="59">
        <v>515985551</v>
      </c>
      <c r="H1626" s="59">
        <v>823092301</v>
      </c>
      <c r="I1626" s="59">
        <v>823092301</v>
      </c>
      <c r="J1626" s="59">
        <v>42936325.390000001</v>
      </c>
      <c r="K1626" s="59">
        <v>265181444.50999999</v>
      </c>
      <c r="L1626" s="59">
        <v>28706623.5</v>
      </c>
      <c r="M1626" s="59">
        <v>371207387.06999999</v>
      </c>
      <c r="N1626" s="59">
        <v>279933766.13999999</v>
      </c>
      <c r="O1626" s="59">
        <v>115060520.53</v>
      </c>
      <c r="P1626" s="84">
        <f t="shared" si="52"/>
        <v>0.45099120307529156</v>
      </c>
    </row>
    <row r="1627" spans="1:16" ht="14.4" x14ac:dyDescent="0.2">
      <c r="A1627" s="60" t="s">
        <v>509</v>
      </c>
      <c r="B1627" s="60" t="s">
        <v>510</v>
      </c>
      <c r="C1627" s="83" t="str">
        <f t="shared" si="51"/>
        <v>21375806 CENTRO DE PRODUCCÓN ARTÍSTICA Y CULTURAL</v>
      </c>
      <c r="D1627" s="60" t="s">
        <v>18</v>
      </c>
      <c r="E1627" s="60" t="s">
        <v>95</v>
      </c>
      <c r="F1627" s="60" t="s">
        <v>96</v>
      </c>
      <c r="G1627" s="59">
        <v>60000000</v>
      </c>
      <c r="H1627" s="59">
        <v>35900000</v>
      </c>
      <c r="I1627" s="59">
        <v>35900000</v>
      </c>
      <c r="J1627" s="59">
        <v>0</v>
      </c>
      <c r="K1627" s="59">
        <v>35894847.759999998</v>
      </c>
      <c r="L1627" s="59">
        <v>0</v>
      </c>
      <c r="M1627" s="59">
        <v>0</v>
      </c>
      <c r="N1627" s="59">
        <v>0</v>
      </c>
      <c r="O1627" s="59">
        <v>5152.24</v>
      </c>
      <c r="P1627" s="84">
        <f t="shared" si="52"/>
        <v>0</v>
      </c>
    </row>
    <row r="1628" spans="1:16" ht="14.4" x14ac:dyDescent="0.2">
      <c r="A1628" s="60" t="s">
        <v>509</v>
      </c>
      <c r="B1628" s="60" t="s">
        <v>510</v>
      </c>
      <c r="C1628" s="83" t="str">
        <f t="shared" si="51"/>
        <v>21375806 CENTRO DE PRODUCCÓN ARTÍSTICA Y CULTURAL</v>
      </c>
      <c r="D1628" s="60" t="s">
        <v>18</v>
      </c>
      <c r="E1628" s="60" t="s">
        <v>97</v>
      </c>
      <c r="F1628" s="60" t="s">
        <v>98</v>
      </c>
      <c r="G1628" s="59">
        <v>32105551</v>
      </c>
      <c r="H1628" s="59">
        <v>28105551</v>
      </c>
      <c r="I1628" s="59">
        <v>28105551</v>
      </c>
      <c r="J1628" s="59">
        <v>0</v>
      </c>
      <c r="K1628" s="59">
        <v>4366178.7</v>
      </c>
      <c r="L1628" s="59">
        <v>0</v>
      </c>
      <c r="M1628" s="59">
        <v>22026050.640000001</v>
      </c>
      <c r="N1628" s="59">
        <v>22026050.640000001</v>
      </c>
      <c r="O1628" s="59">
        <v>1713321.66</v>
      </c>
      <c r="P1628" s="84">
        <f t="shared" si="52"/>
        <v>0.78369040478871954</v>
      </c>
    </row>
    <row r="1629" spans="1:16" ht="14.4" x14ac:dyDescent="0.2">
      <c r="A1629" s="60" t="s">
        <v>509</v>
      </c>
      <c r="B1629" s="60" t="s">
        <v>510</v>
      </c>
      <c r="C1629" s="83" t="str">
        <f t="shared" si="51"/>
        <v>21375806 CENTRO DE PRODUCCÓN ARTÍSTICA Y CULTURAL</v>
      </c>
      <c r="D1629" s="60" t="s">
        <v>18</v>
      </c>
      <c r="E1629" s="60" t="s">
        <v>99</v>
      </c>
      <c r="F1629" s="60" t="s">
        <v>100</v>
      </c>
      <c r="G1629" s="59">
        <v>74100000</v>
      </c>
      <c r="H1629" s="59">
        <v>107155653</v>
      </c>
      <c r="I1629" s="59">
        <v>107155653</v>
      </c>
      <c r="J1629" s="59">
        <v>0</v>
      </c>
      <c r="K1629" s="59">
        <v>84973753.780000001</v>
      </c>
      <c r="L1629" s="59">
        <v>0</v>
      </c>
      <c r="M1629" s="59">
        <v>20638878.57</v>
      </c>
      <c r="N1629" s="59">
        <v>40500</v>
      </c>
      <c r="O1629" s="59">
        <v>1543020.65</v>
      </c>
      <c r="P1629" s="84">
        <f t="shared" si="52"/>
        <v>0.1926065307072507</v>
      </c>
    </row>
    <row r="1630" spans="1:16" ht="14.4" x14ac:dyDescent="0.2">
      <c r="A1630" s="60" t="s">
        <v>509</v>
      </c>
      <c r="B1630" s="60" t="s">
        <v>510</v>
      </c>
      <c r="C1630" s="83" t="str">
        <f t="shared" si="51"/>
        <v>21375806 CENTRO DE PRODUCCÓN ARTÍSTICA Y CULTURAL</v>
      </c>
      <c r="D1630" s="60" t="s">
        <v>18</v>
      </c>
      <c r="E1630" s="60" t="s">
        <v>101</v>
      </c>
      <c r="F1630" s="60" t="s">
        <v>102</v>
      </c>
      <c r="G1630" s="59">
        <v>349780000</v>
      </c>
      <c r="H1630" s="59">
        <v>651931097</v>
      </c>
      <c r="I1630" s="59">
        <v>651931097</v>
      </c>
      <c r="J1630" s="59">
        <v>42936325.390000001</v>
      </c>
      <c r="K1630" s="59">
        <v>139946664.27000001</v>
      </c>
      <c r="L1630" s="59">
        <v>28706623.5</v>
      </c>
      <c r="M1630" s="59">
        <v>328542457.86000001</v>
      </c>
      <c r="N1630" s="59">
        <v>257867215.5</v>
      </c>
      <c r="O1630" s="59">
        <v>111799025.98</v>
      </c>
      <c r="P1630" s="84">
        <f t="shared" si="52"/>
        <v>0.50395273269193352</v>
      </c>
    </row>
    <row r="1631" spans="1:16" ht="14.4" x14ac:dyDescent="0.2">
      <c r="A1631" s="60" t="s">
        <v>509</v>
      </c>
      <c r="B1631" s="60" t="s">
        <v>510</v>
      </c>
      <c r="C1631" s="83" t="str">
        <f t="shared" si="51"/>
        <v>21375806 CENTRO DE PRODUCCÓN ARTÍSTICA Y CULTURAL</v>
      </c>
      <c r="D1631" s="60" t="s">
        <v>18</v>
      </c>
      <c r="E1631" s="60" t="s">
        <v>103</v>
      </c>
      <c r="F1631" s="60" t="s">
        <v>104</v>
      </c>
      <c r="G1631" s="59">
        <v>197150000</v>
      </c>
      <c r="H1631" s="59">
        <v>18500000</v>
      </c>
      <c r="I1631" s="59">
        <v>18500000</v>
      </c>
      <c r="J1631" s="59">
        <v>0</v>
      </c>
      <c r="K1631" s="59">
        <v>16730851.23</v>
      </c>
      <c r="L1631" s="59">
        <v>0</v>
      </c>
      <c r="M1631" s="59">
        <v>1669148.77</v>
      </c>
      <c r="N1631" s="59">
        <v>1669148.77</v>
      </c>
      <c r="O1631" s="59">
        <v>100000</v>
      </c>
      <c r="P1631" s="84">
        <f t="shared" si="52"/>
        <v>9.0224257837837843E-2</v>
      </c>
    </row>
    <row r="1632" spans="1:16" ht="14.4" x14ac:dyDescent="0.2">
      <c r="A1632" s="60" t="s">
        <v>509</v>
      </c>
      <c r="B1632" s="60" t="s">
        <v>510</v>
      </c>
      <c r="C1632" s="83" t="str">
        <f t="shared" si="51"/>
        <v>21375806 CENTRO DE PRODUCCÓN ARTÍSTICA Y CULTURAL</v>
      </c>
      <c r="D1632" s="60" t="s">
        <v>18</v>
      </c>
      <c r="E1632" s="60" t="s">
        <v>105</v>
      </c>
      <c r="F1632" s="60" t="s">
        <v>106</v>
      </c>
      <c r="G1632" s="59">
        <v>41150000</v>
      </c>
      <c r="H1632" s="59">
        <v>300000</v>
      </c>
      <c r="I1632" s="59">
        <v>300000</v>
      </c>
      <c r="J1632" s="59">
        <v>0</v>
      </c>
      <c r="K1632" s="59">
        <v>153551.23000000001</v>
      </c>
      <c r="L1632" s="59">
        <v>0</v>
      </c>
      <c r="M1632" s="59">
        <v>46448.77</v>
      </c>
      <c r="N1632" s="59">
        <v>46448.77</v>
      </c>
      <c r="O1632" s="59">
        <v>100000</v>
      </c>
      <c r="P1632" s="84">
        <f t="shared" si="52"/>
        <v>0.15482923333333332</v>
      </c>
    </row>
    <row r="1633" spans="1:16" ht="14.4" x14ac:dyDescent="0.2">
      <c r="A1633" s="60" t="s">
        <v>509</v>
      </c>
      <c r="B1633" s="60" t="s">
        <v>510</v>
      </c>
      <c r="C1633" s="83" t="str">
        <f t="shared" si="51"/>
        <v>21375806 CENTRO DE PRODUCCÓN ARTÍSTICA Y CULTURAL</v>
      </c>
      <c r="D1633" s="60" t="s">
        <v>18</v>
      </c>
      <c r="E1633" s="60" t="s">
        <v>107</v>
      </c>
      <c r="F1633" s="60" t="s">
        <v>108</v>
      </c>
      <c r="G1633" s="59">
        <v>56000000</v>
      </c>
      <c r="H1633" s="59">
        <v>17000000</v>
      </c>
      <c r="I1633" s="59">
        <v>17000000</v>
      </c>
      <c r="J1633" s="59">
        <v>0</v>
      </c>
      <c r="K1633" s="59">
        <v>15377300</v>
      </c>
      <c r="L1633" s="59">
        <v>0</v>
      </c>
      <c r="M1633" s="59">
        <v>1622700</v>
      </c>
      <c r="N1633" s="59">
        <v>1622700</v>
      </c>
      <c r="O1633" s="59">
        <v>0</v>
      </c>
      <c r="P1633" s="84">
        <f t="shared" si="52"/>
        <v>9.5452941176470588E-2</v>
      </c>
    </row>
    <row r="1634" spans="1:16" ht="14.4" x14ac:dyDescent="0.2">
      <c r="A1634" s="60" t="s">
        <v>509</v>
      </c>
      <c r="B1634" s="60" t="s">
        <v>510</v>
      </c>
      <c r="C1634" s="83" t="str">
        <f t="shared" si="51"/>
        <v>21375806 CENTRO DE PRODUCCÓN ARTÍSTICA Y CULTURAL</v>
      </c>
      <c r="D1634" s="60" t="s">
        <v>18</v>
      </c>
      <c r="E1634" s="60" t="s">
        <v>501</v>
      </c>
      <c r="F1634" s="60" t="s">
        <v>502</v>
      </c>
      <c r="G1634" s="59">
        <v>85000000</v>
      </c>
      <c r="H1634" s="59">
        <v>0</v>
      </c>
      <c r="I1634" s="59">
        <v>0</v>
      </c>
      <c r="J1634" s="59">
        <v>0</v>
      </c>
      <c r="K1634" s="59">
        <v>0</v>
      </c>
      <c r="L1634" s="59">
        <v>0</v>
      </c>
      <c r="M1634" s="59">
        <v>0</v>
      </c>
      <c r="N1634" s="59">
        <v>0</v>
      </c>
      <c r="O1634" s="59">
        <v>0</v>
      </c>
      <c r="P1634" s="84">
        <f t="shared" si="52"/>
        <v>0</v>
      </c>
    </row>
    <row r="1635" spans="1:16" ht="14.4" x14ac:dyDescent="0.2">
      <c r="A1635" s="60" t="s">
        <v>509</v>
      </c>
      <c r="B1635" s="60" t="s">
        <v>510</v>
      </c>
      <c r="C1635" s="83" t="str">
        <f t="shared" si="51"/>
        <v>21375806 CENTRO DE PRODUCCÓN ARTÍSTICA Y CULTURAL</v>
      </c>
      <c r="D1635" s="60" t="s">
        <v>18</v>
      </c>
      <c r="E1635" s="60" t="s">
        <v>503</v>
      </c>
      <c r="F1635" s="60" t="s">
        <v>504</v>
      </c>
      <c r="G1635" s="59">
        <v>15000000</v>
      </c>
      <c r="H1635" s="59">
        <v>1200000</v>
      </c>
      <c r="I1635" s="59">
        <v>1200000</v>
      </c>
      <c r="J1635" s="59">
        <v>0</v>
      </c>
      <c r="K1635" s="59">
        <v>1200000</v>
      </c>
      <c r="L1635" s="59">
        <v>0</v>
      </c>
      <c r="M1635" s="59">
        <v>0</v>
      </c>
      <c r="N1635" s="59">
        <v>0</v>
      </c>
      <c r="O1635" s="59">
        <v>0</v>
      </c>
      <c r="P1635" s="84">
        <f t="shared" si="52"/>
        <v>0</v>
      </c>
    </row>
    <row r="1636" spans="1:16" ht="14.4" x14ac:dyDescent="0.2">
      <c r="A1636" s="60" t="s">
        <v>509</v>
      </c>
      <c r="B1636" s="60" t="s">
        <v>510</v>
      </c>
      <c r="C1636" s="83" t="str">
        <f t="shared" si="51"/>
        <v>21375806 CENTRO DE PRODUCCÓN ARTÍSTICA Y CULTURAL</v>
      </c>
      <c r="D1636" s="60" t="s">
        <v>18</v>
      </c>
      <c r="E1636" s="60" t="s">
        <v>109</v>
      </c>
      <c r="F1636" s="60" t="s">
        <v>110</v>
      </c>
      <c r="G1636" s="59">
        <v>4000000</v>
      </c>
      <c r="H1636" s="59">
        <v>4000000</v>
      </c>
      <c r="I1636" s="59">
        <v>4000000</v>
      </c>
      <c r="J1636" s="59">
        <v>0</v>
      </c>
      <c r="K1636" s="59">
        <v>0</v>
      </c>
      <c r="L1636" s="59">
        <v>0</v>
      </c>
      <c r="M1636" s="59">
        <v>3718922.01</v>
      </c>
      <c r="N1636" s="59">
        <v>3718922.01</v>
      </c>
      <c r="O1636" s="59">
        <v>281077.99</v>
      </c>
      <c r="P1636" s="84">
        <f t="shared" si="52"/>
        <v>0.92973050249999989</v>
      </c>
    </row>
    <row r="1637" spans="1:16" ht="14.4" x14ac:dyDescent="0.2">
      <c r="A1637" s="60" t="s">
        <v>509</v>
      </c>
      <c r="B1637" s="60" t="s">
        <v>510</v>
      </c>
      <c r="C1637" s="83" t="str">
        <f t="shared" si="51"/>
        <v>21375806 CENTRO DE PRODUCCÓN ARTÍSTICA Y CULTURAL</v>
      </c>
      <c r="D1637" s="60" t="s">
        <v>18</v>
      </c>
      <c r="E1637" s="60" t="s">
        <v>111</v>
      </c>
      <c r="F1637" s="60" t="s">
        <v>112</v>
      </c>
      <c r="G1637" s="59">
        <v>4000000</v>
      </c>
      <c r="H1637" s="59">
        <v>4000000</v>
      </c>
      <c r="I1637" s="59">
        <v>4000000</v>
      </c>
      <c r="J1637" s="59">
        <v>0</v>
      </c>
      <c r="K1637" s="59">
        <v>0</v>
      </c>
      <c r="L1637" s="59">
        <v>0</v>
      </c>
      <c r="M1637" s="59">
        <v>3718922.01</v>
      </c>
      <c r="N1637" s="59">
        <v>3718922.01</v>
      </c>
      <c r="O1637" s="59">
        <v>281077.99</v>
      </c>
      <c r="P1637" s="84">
        <f t="shared" si="52"/>
        <v>0.92973050249999989</v>
      </c>
    </row>
    <row r="1638" spans="1:16" ht="14.4" x14ac:dyDescent="0.2">
      <c r="A1638" s="60" t="s">
        <v>509</v>
      </c>
      <c r="B1638" s="60" t="s">
        <v>510</v>
      </c>
      <c r="C1638" s="83" t="str">
        <f t="shared" si="51"/>
        <v>21375806 CENTRO DE PRODUCCÓN ARTÍSTICA Y CULTURAL</v>
      </c>
      <c r="D1638" s="60" t="s">
        <v>18</v>
      </c>
      <c r="E1638" s="60" t="s">
        <v>113</v>
      </c>
      <c r="F1638" s="60" t="s">
        <v>114</v>
      </c>
      <c r="G1638" s="59">
        <v>17000000</v>
      </c>
      <c r="H1638" s="59">
        <v>8570000</v>
      </c>
      <c r="I1638" s="59">
        <v>8570000</v>
      </c>
      <c r="J1638" s="59">
        <v>0</v>
      </c>
      <c r="K1638" s="59">
        <v>8563896.5</v>
      </c>
      <c r="L1638" s="59">
        <v>0</v>
      </c>
      <c r="M1638" s="59">
        <v>0</v>
      </c>
      <c r="N1638" s="59">
        <v>0</v>
      </c>
      <c r="O1638" s="59">
        <v>6103.5</v>
      </c>
      <c r="P1638" s="84">
        <f t="shared" si="52"/>
        <v>0</v>
      </c>
    </row>
    <row r="1639" spans="1:16" ht="14.4" x14ac:dyDescent="0.2">
      <c r="A1639" s="60" t="s">
        <v>509</v>
      </c>
      <c r="B1639" s="60" t="s">
        <v>510</v>
      </c>
      <c r="C1639" s="83" t="str">
        <f t="shared" si="51"/>
        <v>21375806 CENTRO DE PRODUCCÓN ARTÍSTICA Y CULTURAL</v>
      </c>
      <c r="D1639" s="60" t="s">
        <v>18</v>
      </c>
      <c r="E1639" s="60" t="s">
        <v>115</v>
      </c>
      <c r="F1639" s="60" t="s">
        <v>116</v>
      </c>
      <c r="G1639" s="59">
        <v>0</v>
      </c>
      <c r="H1639" s="59">
        <v>0</v>
      </c>
      <c r="I1639" s="59">
        <v>0</v>
      </c>
      <c r="J1639" s="59">
        <v>0</v>
      </c>
      <c r="K1639" s="59">
        <v>0</v>
      </c>
      <c r="L1639" s="59">
        <v>0</v>
      </c>
      <c r="M1639" s="59">
        <v>0</v>
      </c>
      <c r="N1639" s="59">
        <v>0</v>
      </c>
      <c r="O1639" s="59">
        <v>0</v>
      </c>
      <c r="P1639" s="84">
        <f t="shared" si="52"/>
        <v>0</v>
      </c>
    </row>
    <row r="1640" spans="1:16" ht="14.4" x14ac:dyDescent="0.2">
      <c r="A1640" s="60" t="s">
        <v>509</v>
      </c>
      <c r="B1640" s="60" t="s">
        <v>510</v>
      </c>
      <c r="C1640" s="83" t="str">
        <f t="shared" si="51"/>
        <v>21375806 CENTRO DE PRODUCCÓN ARTÍSTICA Y CULTURAL</v>
      </c>
      <c r="D1640" s="60" t="s">
        <v>18</v>
      </c>
      <c r="E1640" s="60" t="s">
        <v>117</v>
      </c>
      <c r="F1640" s="60" t="s">
        <v>118</v>
      </c>
      <c r="G1640" s="59">
        <v>17000000</v>
      </c>
      <c r="H1640" s="59">
        <v>8570000</v>
      </c>
      <c r="I1640" s="59">
        <v>8570000</v>
      </c>
      <c r="J1640" s="59">
        <v>0</v>
      </c>
      <c r="K1640" s="59">
        <v>8563896.5</v>
      </c>
      <c r="L1640" s="59">
        <v>0</v>
      </c>
      <c r="M1640" s="59">
        <v>0</v>
      </c>
      <c r="N1640" s="59">
        <v>0</v>
      </c>
      <c r="O1640" s="59">
        <v>6103.5</v>
      </c>
      <c r="P1640" s="84">
        <f t="shared" si="52"/>
        <v>0</v>
      </c>
    </row>
    <row r="1641" spans="1:16" ht="14.4" x14ac:dyDescent="0.2">
      <c r="A1641" s="60" t="s">
        <v>509</v>
      </c>
      <c r="B1641" s="60" t="s">
        <v>510</v>
      </c>
      <c r="C1641" s="83" t="str">
        <f t="shared" si="51"/>
        <v>21375806 CENTRO DE PRODUCCÓN ARTÍSTICA Y CULTURAL</v>
      </c>
      <c r="D1641" s="60" t="s">
        <v>18</v>
      </c>
      <c r="E1641" s="60" t="s">
        <v>121</v>
      </c>
      <c r="F1641" s="60" t="s">
        <v>122</v>
      </c>
      <c r="G1641" s="59">
        <v>5197861</v>
      </c>
      <c r="H1641" s="59">
        <v>1656474</v>
      </c>
      <c r="I1641" s="59">
        <v>1656474</v>
      </c>
      <c r="J1641" s="59">
        <v>0</v>
      </c>
      <c r="K1641" s="59">
        <v>13499.66</v>
      </c>
      <c r="L1641" s="59">
        <v>0</v>
      </c>
      <c r="M1641" s="59">
        <v>1642973.65</v>
      </c>
      <c r="N1641" s="59">
        <v>1642973.65</v>
      </c>
      <c r="O1641" s="59">
        <v>0.69</v>
      </c>
      <c r="P1641" s="84">
        <f t="shared" si="52"/>
        <v>0.99184994753917044</v>
      </c>
    </row>
    <row r="1642" spans="1:16" ht="14.4" x14ac:dyDescent="0.2">
      <c r="A1642" s="60" t="s">
        <v>509</v>
      </c>
      <c r="B1642" s="60" t="s">
        <v>510</v>
      </c>
      <c r="C1642" s="83" t="str">
        <f t="shared" si="51"/>
        <v>21375806 CENTRO DE PRODUCCÓN ARTÍSTICA Y CULTURAL</v>
      </c>
      <c r="D1642" s="60" t="s">
        <v>18</v>
      </c>
      <c r="E1642" s="60" t="s">
        <v>127</v>
      </c>
      <c r="F1642" s="60" t="s">
        <v>128</v>
      </c>
      <c r="G1642" s="59">
        <v>1000000</v>
      </c>
      <c r="H1642" s="59">
        <v>0</v>
      </c>
      <c r="I1642" s="59">
        <v>0</v>
      </c>
      <c r="J1642" s="59">
        <v>0</v>
      </c>
      <c r="K1642" s="59">
        <v>0</v>
      </c>
      <c r="L1642" s="59">
        <v>0</v>
      </c>
      <c r="M1642" s="59">
        <v>0</v>
      </c>
      <c r="N1642" s="59">
        <v>0</v>
      </c>
      <c r="O1642" s="59">
        <v>0</v>
      </c>
      <c r="P1642" s="84">
        <f t="shared" si="52"/>
        <v>0</v>
      </c>
    </row>
    <row r="1643" spans="1:16" ht="14.4" x14ac:dyDescent="0.2">
      <c r="A1643" s="60" t="s">
        <v>509</v>
      </c>
      <c r="B1643" s="60" t="s">
        <v>510</v>
      </c>
      <c r="C1643" s="83" t="str">
        <f t="shared" si="51"/>
        <v>21375806 CENTRO DE PRODUCCÓN ARTÍSTICA Y CULTURAL</v>
      </c>
      <c r="D1643" s="60" t="s">
        <v>18</v>
      </c>
      <c r="E1643" s="60" t="s">
        <v>129</v>
      </c>
      <c r="F1643" s="60" t="s">
        <v>130</v>
      </c>
      <c r="G1643" s="59">
        <v>1500000</v>
      </c>
      <c r="H1643" s="59">
        <v>1498613</v>
      </c>
      <c r="I1643" s="59">
        <v>1498613</v>
      </c>
      <c r="J1643" s="59">
        <v>0</v>
      </c>
      <c r="K1643" s="59">
        <v>13499.66</v>
      </c>
      <c r="L1643" s="59">
        <v>0</v>
      </c>
      <c r="M1643" s="59">
        <v>1485112.65</v>
      </c>
      <c r="N1643" s="59">
        <v>1485112.65</v>
      </c>
      <c r="O1643" s="59">
        <v>0.69</v>
      </c>
      <c r="P1643" s="84">
        <f t="shared" si="52"/>
        <v>0.99099143674851342</v>
      </c>
    </row>
    <row r="1644" spans="1:16" ht="14.4" x14ac:dyDescent="0.2">
      <c r="A1644" s="60" t="s">
        <v>509</v>
      </c>
      <c r="B1644" s="60" t="s">
        <v>510</v>
      </c>
      <c r="C1644" s="83" t="str">
        <f t="shared" si="51"/>
        <v>21375806 CENTRO DE PRODUCCÓN ARTÍSTICA Y CULTURAL</v>
      </c>
      <c r="D1644" s="60" t="s">
        <v>18</v>
      </c>
      <c r="E1644" s="60" t="s">
        <v>135</v>
      </c>
      <c r="F1644" s="60" t="s">
        <v>136</v>
      </c>
      <c r="G1644" s="59">
        <v>1540000</v>
      </c>
      <c r="H1644" s="59">
        <v>0</v>
      </c>
      <c r="I1644" s="59">
        <v>0</v>
      </c>
      <c r="J1644" s="59">
        <v>0</v>
      </c>
      <c r="K1644" s="59">
        <v>0</v>
      </c>
      <c r="L1644" s="59">
        <v>0</v>
      </c>
      <c r="M1644" s="59">
        <v>0</v>
      </c>
      <c r="N1644" s="59">
        <v>0</v>
      </c>
      <c r="O1644" s="59">
        <v>0</v>
      </c>
      <c r="P1644" s="84">
        <f t="shared" si="52"/>
        <v>0</v>
      </c>
    </row>
    <row r="1645" spans="1:16" ht="14.4" x14ac:dyDescent="0.2">
      <c r="A1645" s="60" t="s">
        <v>509</v>
      </c>
      <c r="B1645" s="60" t="s">
        <v>510</v>
      </c>
      <c r="C1645" s="83" t="str">
        <f t="shared" si="51"/>
        <v>21375806 CENTRO DE PRODUCCÓN ARTÍSTICA Y CULTURAL</v>
      </c>
      <c r="D1645" s="60" t="s">
        <v>18</v>
      </c>
      <c r="E1645" s="60" t="s">
        <v>137</v>
      </c>
      <c r="F1645" s="60" t="s">
        <v>138</v>
      </c>
      <c r="G1645" s="59">
        <v>1157861</v>
      </c>
      <c r="H1645" s="59">
        <v>157861</v>
      </c>
      <c r="I1645" s="59">
        <v>157861</v>
      </c>
      <c r="J1645" s="59">
        <v>0</v>
      </c>
      <c r="K1645" s="59">
        <v>0</v>
      </c>
      <c r="L1645" s="59">
        <v>0</v>
      </c>
      <c r="M1645" s="59">
        <v>157861</v>
      </c>
      <c r="N1645" s="59">
        <v>157861</v>
      </c>
      <c r="O1645" s="59">
        <v>0</v>
      </c>
      <c r="P1645" s="84">
        <f t="shared" si="52"/>
        <v>1</v>
      </c>
    </row>
    <row r="1646" spans="1:16" ht="14.4" x14ac:dyDescent="0.2">
      <c r="A1646" s="60" t="s">
        <v>509</v>
      </c>
      <c r="B1646" s="60" t="s">
        <v>510</v>
      </c>
      <c r="C1646" s="83" t="str">
        <f t="shared" si="51"/>
        <v>21375806 CENTRO DE PRODUCCÓN ARTÍSTICA Y CULTURAL</v>
      </c>
      <c r="D1646" s="60" t="s">
        <v>18</v>
      </c>
      <c r="E1646" s="60" t="s">
        <v>139</v>
      </c>
      <c r="F1646" s="60" t="s">
        <v>140</v>
      </c>
      <c r="G1646" s="59">
        <v>150000</v>
      </c>
      <c r="H1646" s="59">
        <v>150000</v>
      </c>
      <c r="I1646" s="59">
        <v>150000</v>
      </c>
      <c r="J1646" s="59">
        <v>0</v>
      </c>
      <c r="K1646" s="59">
        <v>0</v>
      </c>
      <c r="L1646" s="59">
        <v>0</v>
      </c>
      <c r="M1646" s="59">
        <v>49844</v>
      </c>
      <c r="N1646" s="59">
        <v>49844</v>
      </c>
      <c r="O1646" s="59">
        <v>100156</v>
      </c>
      <c r="P1646" s="84">
        <f t="shared" si="52"/>
        <v>0.33229333333333333</v>
      </c>
    </row>
    <row r="1647" spans="1:16" ht="14.4" x14ac:dyDescent="0.2">
      <c r="A1647" s="60" t="s">
        <v>509</v>
      </c>
      <c r="B1647" s="60" t="s">
        <v>510</v>
      </c>
      <c r="C1647" s="83" t="str">
        <f t="shared" si="51"/>
        <v>21375806 CENTRO DE PRODUCCÓN ARTÍSTICA Y CULTURAL</v>
      </c>
      <c r="D1647" s="60" t="s">
        <v>18</v>
      </c>
      <c r="E1647" s="60" t="s">
        <v>143</v>
      </c>
      <c r="F1647" s="60" t="s">
        <v>144</v>
      </c>
      <c r="G1647" s="59">
        <v>150000</v>
      </c>
      <c r="H1647" s="59">
        <v>150000</v>
      </c>
      <c r="I1647" s="59">
        <v>150000</v>
      </c>
      <c r="J1647" s="59">
        <v>0</v>
      </c>
      <c r="K1647" s="59">
        <v>0</v>
      </c>
      <c r="L1647" s="59">
        <v>0</v>
      </c>
      <c r="M1647" s="59">
        <v>49844</v>
      </c>
      <c r="N1647" s="59">
        <v>49844</v>
      </c>
      <c r="O1647" s="59">
        <v>100156</v>
      </c>
      <c r="P1647" s="84">
        <f t="shared" si="52"/>
        <v>0.33229333333333333</v>
      </c>
    </row>
    <row r="1648" spans="1:16" ht="14.4" x14ac:dyDescent="0.2">
      <c r="A1648" s="60" t="s">
        <v>509</v>
      </c>
      <c r="B1648" s="60" t="s">
        <v>510</v>
      </c>
      <c r="C1648" s="83" t="str">
        <f t="shared" si="51"/>
        <v>21375806 CENTRO DE PRODUCCÓN ARTÍSTICA Y CULTURAL</v>
      </c>
      <c r="D1648" s="60" t="s">
        <v>18</v>
      </c>
      <c r="E1648" s="60" t="s">
        <v>145</v>
      </c>
      <c r="F1648" s="60" t="s">
        <v>146</v>
      </c>
      <c r="G1648" s="59">
        <v>0</v>
      </c>
      <c r="H1648" s="59">
        <v>300000</v>
      </c>
      <c r="I1648" s="59">
        <v>300000</v>
      </c>
      <c r="J1648" s="59">
        <v>0</v>
      </c>
      <c r="K1648" s="59">
        <v>0</v>
      </c>
      <c r="L1648" s="59">
        <v>0</v>
      </c>
      <c r="M1648" s="59">
        <v>0</v>
      </c>
      <c r="N1648" s="59">
        <v>0</v>
      </c>
      <c r="O1648" s="59">
        <v>300000</v>
      </c>
      <c r="P1648" s="84">
        <f t="shared" si="52"/>
        <v>0</v>
      </c>
    </row>
    <row r="1649" spans="1:16" ht="14.4" x14ac:dyDescent="0.2">
      <c r="A1649" s="60" t="s">
        <v>509</v>
      </c>
      <c r="B1649" s="60" t="s">
        <v>510</v>
      </c>
      <c r="C1649" s="83" t="str">
        <f t="shared" si="51"/>
        <v>21375806 CENTRO DE PRODUCCÓN ARTÍSTICA Y CULTURAL</v>
      </c>
      <c r="D1649" s="60" t="s">
        <v>18</v>
      </c>
      <c r="E1649" s="60" t="s">
        <v>147</v>
      </c>
      <c r="F1649" s="60" t="s">
        <v>148</v>
      </c>
      <c r="G1649" s="59">
        <v>0</v>
      </c>
      <c r="H1649" s="59">
        <v>300000</v>
      </c>
      <c r="I1649" s="59">
        <v>300000</v>
      </c>
      <c r="J1649" s="59">
        <v>0</v>
      </c>
      <c r="K1649" s="59">
        <v>0</v>
      </c>
      <c r="L1649" s="59">
        <v>0</v>
      </c>
      <c r="M1649" s="59">
        <v>0</v>
      </c>
      <c r="N1649" s="59">
        <v>0</v>
      </c>
      <c r="O1649" s="59">
        <v>300000</v>
      </c>
      <c r="P1649" s="84">
        <f t="shared" si="52"/>
        <v>0</v>
      </c>
    </row>
    <row r="1650" spans="1:16" ht="14.4" x14ac:dyDescent="0.2">
      <c r="A1650" s="60" t="s">
        <v>509</v>
      </c>
      <c r="B1650" s="60" t="s">
        <v>510</v>
      </c>
      <c r="C1650" s="83" t="str">
        <f t="shared" si="51"/>
        <v>21375806 CENTRO DE PRODUCCÓN ARTÍSTICA Y CULTURAL</v>
      </c>
      <c r="D1650" s="60" t="s">
        <v>18</v>
      </c>
      <c r="E1650" s="60" t="s">
        <v>151</v>
      </c>
      <c r="F1650" s="60" t="s">
        <v>152</v>
      </c>
      <c r="G1650" s="59">
        <v>7416404</v>
      </c>
      <c r="H1650" s="59">
        <v>7107757</v>
      </c>
      <c r="I1650" s="59">
        <v>7107757</v>
      </c>
      <c r="J1650" s="59">
        <v>0</v>
      </c>
      <c r="K1650" s="59">
        <v>2393967.69</v>
      </c>
      <c r="L1650" s="59">
        <v>0</v>
      </c>
      <c r="M1650" s="59">
        <v>3327257.03</v>
      </c>
      <c r="N1650" s="59">
        <v>3327257.03</v>
      </c>
      <c r="O1650" s="59">
        <v>1386532.28</v>
      </c>
      <c r="P1650" s="84">
        <f t="shared" si="52"/>
        <v>0.46811631714477575</v>
      </c>
    </row>
    <row r="1651" spans="1:16" ht="14.4" x14ac:dyDescent="0.2">
      <c r="A1651" s="60" t="s">
        <v>509</v>
      </c>
      <c r="B1651" s="60" t="s">
        <v>510</v>
      </c>
      <c r="C1651" s="83" t="str">
        <f t="shared" si="51"/>
        <v>21375806 CENTRO DE PRODUCCÓN ARTÍSTICA Y CULTURAL</v>
      </c>
      <c r="D1651" s="60" t="s">
        <v>18</v>
      </c>
      <c r="E1651" s="60" t="s">
        <v>153</v>
      </c>
      <c r="F1651" s="60" t="s">
        <v>154</v>
      </c>
      <c r="G1651" s="59">
        <v>5000000</v>
      </c>
      <c r="H1651" s="59">
        <v>5000000</v>
      </c>
      <c r="I1651" s="59">
        <v>5000000</v>
      </c>
      <c r="J1651" s="59">
        <v>0</v>
      </c>
      <c r="K1651" s="59">
        <v>1922836.62</v>
      </c>
      <c r="L1651" s="59">
        <v>0</v>
      </c>
      <c r="M1651" s="59">
        <v>2649551.5499999998</v>
      </c>
      <c r="N1651" s="59">
        <v>2649551.5499999998</v>
      </c>
      <c r="O1651" s="59">
        <v>427611.83</v>
      </c>
      <c r="P1651" s="84">
        <f t="shared" si="52"/>
        <v>0.52991031</v>
      </c>
    </row>
    <row r="1652" spans="1:16" ht="14.4" x14ac:dyDescent="0.2">
      <c r="A1652" s="60" t="s">
        <v>509</v>
      </c>
      <c r="B1652" s="60" t="s">
        <v>510</v>
      </c>
      <c r="C1652" s="83" t="str">
        <f t="shared" si="51"/>
        <v>21375806 CENTRO DE PRODUCCÓN ARTÍSTICA Y CULTURAL</v>
      </c>
      <c r="D1652" s="60" t="s">
        <v>18</v>
      </c>
      <c r="E1652" s="60" t="s">
        <v>155</v>
      </c>
      <c r="F1652" s="60" t="s">
        <v>156</v>
      </c>
      <c r="G1652" s="59">
        <v>4000000</v>
      </c>
      <c r="H1652" s="59">
        <v>4000000</v>
      </c>
      <c r="I1652" s="59">
        <v>4000000</v>
      </c>
      <c r="J1652" s="59">
        <v>0</v>
      </c>
      <c r="K1652" s="59">
        <v>1856896</v>
      </c>
      <c r="L1652" s="59">
        <v>0</v>
      </c>
      <c r="M1652" s="59">
        <v>2099340</v>
      </c>
      <c r="N1652" s="59">
        <v>2099340</v>
      </c>
      <c r="O1652" s="59">
        <v>43764</v>
      </c>
      <c r="P1652" s="84">
        <f t="shared" si="52"/>
        <v>0.52483500000000005</v>
      </c>
    </row>
    <row r="1653" spans="1:16" ht="14.4" x14ac:dyDescent="0.2">
      <c r="A1653" s="60" t="s">
        <v>509</v>
      </c>
      <c r="B1653" s="60" t="s">
        <v>510</v>
      </c>
      <c r="C1653" s="83" t="str">
        <f t="shared" si="51"/>
        <v>21375806 CENTRO DE PRODUCCÓN ARTÍSTICA Y CULTURAL</v>
      </c>
      <c r="D1653" s="60" t="s">
        <v>18</v>
      </c>
      <c r="E1653" s="60" t="s">
        <v>159</v>
      </c>
      <c r="F1653" s="60" t="s">
        <v>160</v>
      </c>
      <c r="G1653" s="59">
        <v>1000000</v>
      </c>
      <c r="H1653" s="59">
        <v>1000000</v>
      </c>
      <c r="I1653" s="59">
        <v>1000000</v>
      </c>
      <c r="J1653" s="59">
        <v>0</v>
      </c>
      <c r="K1653" s="59">
        <v>65940.62</v>
      </c>
      <c r="L1653" s="59">
        <v>0</v>
      </c>
      <c r="M1653" s="59">
        <v>550211.55000000005</v>
      </c>
      <c r="N1653" s="59">
        <v>550211.55000000005</v>
      </c>
      <c r="O1653" s="59">
        <v>383847.83</v>
      </c>
      <c r="P1653" s="84">
        <f t="shared" si="52"/>
        <v>0.55021154999999999</v>
      </c>
    </row>
    <row r="1654" spans="1:16" ht="14.4" x14ac:dyDescent="0.2">
      <c r="A1654" s="60" t="s">
        <v>509</v>
      </c>
      <c r="B1654" s="60" t="s">
        <v>510</v>
      </c>
      <c r="C1654" s="83" t="str">
        <f t="shared" si="51"/>
        <v>21375806 CENTRO DE PRODUCCÓN ARTÍSTICA Y CULTURAL</v>
      </c>
      <c r="D1654" s="60" t="s">
        <v>18</v>
      </c>
      <c r="E1654" s="60" t="s">
        <v>183</v>
      </c>
      <c r="F1654" s="60" t="s">
        <v>184</v>
      </c>
      <c r="G1654" s="59">
        <v>1000000</v>
      </c>
      <c r="H1654" s="59">
        <v>1270000</v>
      </c>
      <c r="I1654" s="59">
        <v>1270000</v>
      </c>
      <c r="J1654" s="59">
        <v>0</v>
      </c>
      <c r="K1654" s="59">
        <v>446646.49</v>
      </c>
      <c r="L1654" s="59">
        <v>0</v>
      </c>
      <c r="M1654" s="59">
        <v>17840</v>
      </c>
      <c r="N1654" s="59">
        <v>17840</v>
      </c>
      <c r="O1654" s="59">
        <v>805513.51</v>
      </c>
      <c r="P1654" s="84">
        <f t="shared" si="52"/>
        <v>1.4047244094488189E-2</v>
      </c>
    </row>
    <row r="1655" spans="1:16" ht="14.4" x14ac:dyDescent="0.2">
      <c r="A1655" s="60" t="s">
        <v>509</v>
      </c>
      <c r="B1655" s="60" t="s">
        <v>510</v>
      </c>
      <c r="C1655" s="83" t="str">
        <f t="shared" si="51"/>
        <v>21375806 CENTRO DE PRODUCCÓN ARTÍSTICA Y CULTURAL</v>
      </c>
      <c r="D1655" s="60" t="s">
        <v>18</v>
      </c>
      <c r="E1655" s="60" t="s">
        <v>187</v>
      </c>
      <c r="F1655" s="60" t="s">
        <v>188</v>
      </c>
      <c r="G1655" s="59">
        <v>1000000</v>
      </c>
      <c r="H1655" s="59">
        <v>1270000</v>
      </c>
      <c r="I1655" s="59">
        <v>1270000</v>
      </c>
      <c r="J1655" s="59">
        <v>0</v>
      </c>
      <c r="K1655" s="59">
        <v>446646.49</v>
      </c>
      <c r="L1655" s="59">
        <v>0</v>
      </c>
      <c r="M1655" s="59">
        <v>17840</v>
      </c>
      <c r="N1655" s="59">
        <v>17840</v>
      </c>
      <c r="O1655" s="59">
        <v>805513.51</v>
      </c>
      <c r="P1655" s="84">
        <f t="shared" si="52"/>
        <v>1.4047244094488189E-2</v>
      </c>
    </row>
    <row r="1656" spans="1:16" ht="14.4" x14ac:dyDescent="0.2">
      <c r="A1656" s="60" t="s">
        <v>509</v>
      </c>
      <c r="B1656" s="60" t="s">
        <v>510</v>
      </c>
      <c r="C1656" s="83" t="str">
        <f t="shared" si="51"/>
        <v>21375806 CENTRO DE PRODUCCÓN ARTÍSTICA Y CULTURAL</v>
      </c>
      <c r="D1656" s="60" t="s">
        <v>18</v>
      </c>
      <c r="E1656" s="60" t="s">
        <v>189</v>
      </c>
      <c r="F1656" s="60" t="s">
        <v>190</v>
      </c>
      <c r="G1656" s="59">
        <v>1416404</v>
      </c>
      <c r="H1656" s="59">
        <v>837757</v>
      </c>
      <c r="I1656" s="59">
        <v>837757</v>
      </c>
      <c r="J1656" s="59">
        <v>0</v>
      </c>
      <c r="K1656" s="59">
        <v>24484.58</v>
      </c>
      <c r="L1656" s="59">
        <v>0</v>
      </c>
      <c r="M1656" s="59">
        <v>659865.48</v>
      </c>
      <c r="N1656" s="59">
        <v>659865.48</v>
      </c>
      <c r="O1656" s="59">
        <v>153406.94</v>
      </c>
      <c r="P1656" s="84">
        <f t="shared" si="52"/>
        <v>0.78765737558743165</v>
      </c>
    </row>
    <row r="1657" spans="1:16" ht="14.4" x14ac:dyDescent="0.2">
      <c r="A1657" s="60" t="s">
        <v>509</v>
      </c>
      <c r="B1657" s="60" t="s">
        <v>510</v>
      </c>
      <c r="C1657" s="83" t="str">
        <f t="shared" si="51"/>
        <v>21375806 CENTRO DE PRODUCCÓN ARTÍSTICA Y CULTURAL</v>
      </c>
      <c r="D1657" s="60" t="s">
        <v>18</v>
      </c>
      <c r="E1657" s="60" t="s">
        <v>191</v>
      </c>
      <c r="F1657" s="60" t="s">
        <v>192</v>
      </c>
      <c r="G1657" s="59">
        <v>416404</v>
      </c>
      <c r="H1657" s="59">
        <v>95164</v>
      </c>
      <c r="I1657" s="59">
        <v>95164</v>
      </c>
      <c r="J1657" s="59">
        <v>0</v>
      </c>
      <c r="K1657" s="59">
        <v>0</v>
      </c>
      <c r="L1657" s="59">
        <v>0</v>
      </c>
      <c r="M1657" s="59">
        <v>58900.29</v>
      </c>
      <c r="N1657" s="59">
        <v>58900.29</v>
      </c>
      <c r="O1657" s="59">
        <v>36263.71</v>
      </c>
      <c r="P1657" s="84">
        <f t="shared" si="52"/>
        <v>0.61893457610020597</v>
      </c>
    </row>
    <row r="1658" spans="1:16" ht="14.4" x14ac:dyDescent="0.2">
      <c r="A1658" s="60" t="s">
        <v>509</v>
      </c>
      <c r="B1658" s="60" t="s">
        <v>510</v>
      </c>
      <c r="C1658" s="83" t="str">
        <f t="shared" si="51"/>
        <v>21375806 CENTRO DE PRODUCCÓN ARTÍSTICA Y CULTURAL</v>
      </c>
      <c r="D1658" s="60" t="s">
        <v>18</v>
      </c>
      <c r="E1658" s="60" t="s">
        <v>195</v>
      </c>
      <c r="F1658" s="60" t="s">
        <v>196</v>
      </c>
      <c r="G1658" s="59">
        <v>500000</v>
      </c>
      <c r="H1658" s="59">
        <v>250000</v>
      </c>
      <c r="I1658" s="59">
        <v>250000</v>
      </c>
      <c r="J1658" s="59">
        <v>0</v>
      </c>
      <c r="K1658" s="59">
        <v>12978.85</v>
      </c>
      <c r="L1658" s="59">
        <v>0</v>
      </c>
      <c r="M1658" s="59">
        <v>119878.24</v>
      </c>
      <c r="N1658" s="59">
        <v>119878.24</v>
      </c>
      <c r="O1658" s="59">
        <v>117142.91</v>
      </c>
      <c r="P1658" s="85">
        <f t="shared" si="52"/>
        <v>0.47951296000000004</v>
      </c>
    </row>
    <row r="1659" spans="1:16" ht="14.4" x14ac:dyDescent="0.2">
      <c r="A1659" s="60" t="s">
        <v>509</v>
      </c>
      <c r="B1659" s="60" t="s">
        <v>510</v>
      </c>
      <c r="C1659" s="83" t="str">
        <f t="shared" si="51"/>
        <v>21375806 CENTRO DE PRODUCCÓN ARTÍSTICA Y CULTURAL</v>
      </c>
      <c r="D1659" s="60" t="s">
        <v>18</v>
      </c>
      <c r="E1659" s="60" t="s">
        <v>199</v>
      </c>
      <c r="F1659" s="60" t="s">
        <v>200</v>
      </c>
      <c r="G1659" s="59">
        <v>500000</v>
      </c>
      <c r="H1659" s="59">
        <v>492593</v>
      </c>
      <c r="I1659" s="59">
        <v>492593</v>
      </c>
      <c r="J1659" s="59">
        <v>0</v>
      </c>
      <c r="K1659" s="59">
        <v>11505.73</v>
      </c>
      <c r="L1659" s="59">
        <v>0</v>
      </c>
      <c r="M1659" s="59">
        <v>481086.95</v>
      </c>
      <c r="N1659" s="59">
        <v>481086.95</v>
      </c>
      <c r="O1659" s="59">
        <v>0.32</v>
      </c>
      <c r="P1659" s="84">
        <f t="shared" si="52"/>
        <v>0.97664187270221059</v>
      </c>
    </row>
    <row r="1660" spans="1:16" ht="14.4" x14ac:dyDescent="0.2">
      <c r="A1660" s="60" t="s">
        <v>509</v>
      </c>
      <c r="B1660" s="60" t="s">
        <v>510</v>
      </c>
      <c r="C1660" s="83" t="str">
        <f t="shared" si="51"/>
        <v>21375806 CENTRO DE PRODUCCÓN ARTÍSTICA Y CULTURAL</v>
      </c>
      <c r="D1660" s="60" t="s">
        <v>18</v>
      </c>
      <c r="E1660" s="60" t="s">
        <v>207</v>
      </c>
      <c r="F1660" s="60" t="s">
        <v>208</v>
      </c>
      <c r="G1660" s="59">
        <v>263745615</v>
      </c>
      <c r="H1660" s="59">
        <v>229029607</v>
      </c>
      <c r="I1660" s="59">
        <v>229029607</v>
      </c>
      <c r="J1660" s="59">
        <v>0</v>
      </c>
      <c r="K1660" s="59">
        <v>62003017.609999999</v>
      </c>
      <c r="L1660" s="59">
        <v>0</v>
      </c>
      <c r="M1660" s="59">
        <v>164455271.38999999</v>
      </c>
      <c r="N1660" s="59">
        <v>164455271.38999999</v>
      </c>
      <c r="O1660" s="59">
        <v>2571318</v>
      </c>
      <c r="P1660" s="84">
        <f t="shared" si="52"/>
        <v>0.71805245419645669</v>
      </c>
    </row>
    <row r="1661" spans="1:16" ht="14.4" x14ac:dyDescent="0.2">
      <c r="A1661" s="60" t="s">
        <v>509</v>
      </c>
      <c r="B1661" s="60" t="s">
        <v>510</v>
      </c>
      <c r="C1661" s="83" t="str">
        <f t="shared" si="51"/>
        <v>21375806 CENTRO DE PRODUCCÓN ARTÍSTICA Y CULTURAL</v>
      </c>
      <c r="D1661" s="60" t="s">
        <v>18</v>
      </c>
      <c r="E1661" s="60" t="s">
        <v>209</v>
      </c>
      <c r="F1661" s="60" t="s">
        <v>210</v>
      </c>
      <c r="G1661" s="59">
        <v>3597411</v>
      </c>
      <c r="H1661" s="59">
        <v>3610457</v>
      </c>
      <c r="I1661" s="59">
        <v>3610457</v>
      </c>
      <c r="J1661" s="59">
        <v>0</v>
      </c>
      <c r="K1661" s="59">
        <v>798987.36</v>
      </c>
      <c r="L1661" s="59">
        <v>0</v>
      </c>
      <c r="M1661" s="59">
        <v>2798423.64</v>
      </c>
      <c r="N1661" s="59">
        <v>2798423.64</v>
      </c>
      <c r="O1661" s="59">
        <v>13046</v>
      </c>
      <c r="P1661" s="84">
        <f t="shared" si="52"/>
        <v>0.77508848325849056</v>
      </c>
    </row>
    <row r="1662" spans="1:16" ht="14.4" x14ac:dyDescent="0.2">
      <c r="A1662" s="60" t="s">
        <v>509</v>
      </c>
      <c r="B1662" s="60" t="s">
        <v>510</v>
      </c>
      <c r="C1662" s="83" t="str">
        <f t="shared" si="51"/>
        <v>21375806 CENTRO DE PRODUCCÓN ARTÍSTICA Y CULTURAL</v>
      </c>
      <c r="D1662" s="60" t="s">
        <v>18</v>
      </c>
      <c r="E1662" s="60" t="s">
        <v>516</v>
      </c>
      <c r="F1662" s="60" t="s">
        <v>212</v>
      </c>
      <c r="G1662" s="59">
        <v>3103261</v>
      </c>
      <c r="H1662" s="59">
        <v>3114514</v>
      </c>
      <c r="I1662" s="59">
        <v>3114514</v>
      </c>
      <c r="J1662" s="59">
        <v>0</v>
      </c>
      <c r="K1662" s="59">
        <v>689236.21</v>
      </c>
      <c r="L1662" s="59">
        <v>0</v>
      </c>
      <c r="M1662" s="59">
        <v>2414024.79</v>
      </c>
      <c r="N1662" s="59">
        <v>2414024.79</v>
      </c>
      <c r="O1662" s="59">
        <v>11253</v>
      </c>
      <c r="P1662" s="84">
        <f t="shared" si="52"/>
        <v>0.77508875863136273</v>
      </c>
    </row>
    <row r="1663" spans="1:16" ht="14.4" x14ac:dyDescent="0.2">
      <c r="A1663" s="60" t="s">
        <v>509</v>
      </c>
      <c r="B1663" s="60" t="s">
        <v>510</v>
      </c>
      <c r="C1663" s="83" t="str">
        <f t="shared" si="51"/>
        <v>21375806 CENTRO DE PRODUCCÓN ARTÍSTICA Y CULTURAL</v>
      </c>
      <c r="D1663" s="60" t="s">
        <v>18</v>
      </c>
      <c r="E1663" s="60" t="s">
        <v>517</v>
      </c>
      <c r="F1663" s="60" t="s">
        <v>214</v>
      </c>
      <c r="G1663" s="59">
        <v>494150</v>
      </c>
      <c r="H1663" s="59">
        <v>495943</v>
      </c>
      <c r="I1663" s="59">
        <v>495943</v>
      </c>
      <c r="J1663" s="59">
        <v>0</v>
      </c>
      <c r="K1663" s="59">
        <v>109751.15</v>
      </c>
      <c r="L1663" s="59">
        <v>0</v>
      </c>
      <c r="M1663" s="59">
        <v>384398.85</v>
      </c>
      <c r="N1663" s="59">
        <v>384398.85</v>
      </c>
      <c r="O1663" s="59">
        <v>1793</v>
      </c>
      <c r="P1663" s="84">
        <f t="shared" si="52"/>
        <v>0.77508675392131754</v>
      </c>
    </row>
    <row r="1664" spans="1:16" ht="14.4" x14ac:dyDescent="0.2">
      <c r="A1664" s="60" t="s">
        <v>509</v>
      </c>
      <c r="B1664" s="60" t="s">
        <v>510</v>
      </c>
      <c r="C1664" s="83" t="str">
        <f t="shared" si="51"/>
        <v>21375806 CENTRO DE PRODUCCÓN ARTÍSTICA Y CULTURAL</v>
      </c>
      <c r="D1664" s="60" t="s">
        <v>18</v>
      </c>
      <c r="E1664" s="60" t="s">
        <v>217</v>
      </c>
      <c r="F1664" s="60" t="s">
        <v>218</v>
      </c>
      <c r="G1664" s="59">
        <v>204000000</v>
      </c>
      <c r="H1664" s="59">
        <v>204000000</v>
      </c>
      <c r="I1664" s="59">
        <v>204000000</v>
      </c>
      <c r="J1664" s="59">
        <v>0</v>
      </c>
      <c r="K1664" s="59">
        <v>61204030.25</v>
      </c>
      <c r="L1664" s="59">
        <v>0</v>
      </c>
      <c r="M1664" s="59">
        <v>142795969.75</v>
      </c>
      <c r="N1664" s="59">
        <v>142795969.75</v>
      </c>
      <c r="O1664" s="59">
        <v>0</v>
      </c>
      <c r="P1664" s="84">
        <f t="shared" si="52"/>
        <v>0.69998024387254898</v>
      </c>
    </row>
    <row r="1665" spans="1:16" ht="14.4" x14ac:dyDescent="0.2">
      <c r="A1665" s="60" t="s">
        <v>509</v>
      </c>
      <c r="B1665" s="60" t="s">
        <v>510</v>
      </c>
      <c r="C1665" s="83" t="str">
        <f t="shared" si="51"/>
        <v>21375806 CENTRO DE PRODUCCÓN ARTÍSTICA Y CULTURAL</v>
      </c>
      <c r="D1665" s="60" t="s">
        <v>18</v>
      </c>
      <c r="E1665" s="60" t="s">
        <v>221</v>
      </c>
      <c r="F1665" s="60" t="s">
        <v>222</v>
      </c>
      <c r="G1665" s="59">
        <v>204000000</v>
      </c>
      <c r="H1665" s="59">
        <v>204000000</v>
      </c>
      <c r="I1665" s="59">
        <v>204000000</v>
      </c>
      <c r="J1665" s="59">
        <v>0</v>
      </c>
      <c r="K1665" s="59">
        <v>61204030.25</v>
      </c>
      <c r="L1665" s="59">
        <v>0</v>
      </c>
      <c r="M1665" s="59">
        <v>142795969.75</v>
      </c>
      <c r="N1665" s="59">
        <v>142795969.75</v>
      </c>
      <c r="O1665" s="59">
        <v>0</v>
      </c>
      <c r="P1665" s="84">
        <f t="shared" si="52"/>
        <v>0.69998024387254898</v>
      </c>
    </row>
    <row r="1666" spans="1:16" ht="14.4" x14ac:dyDescent="0.2">
      <c r="A1666" s="60" t="s">
        <v>509</v>
      </c>
      <c r="B1666" s="60" t="s">
        <v>510</v>
      </c>
      <c r="C1666" s="83" t="str">
        <f t="shared" si="51"/>
        <v>21375806 CENTRO DE PRODUCCÓN ARTÍSTICA Y CULTURAL</v>
      </c>
      <c r="D1666" s="60" t="s">
        <v>18</v>
      </c>
      <c r="E1666" s="60" t="s">
        <v>223</v>
      </c>
      <c r="F1666" s="60" t="s">
        <v>224</v>
      </c>
      <c r="G1666" s="59">
        <v>2100000</v>
      </c>
      <c r="H1666" s="59">
        <v>2919150</v>
      </c>
      <c r="I1666" s="59">
        <v>2919150</v>
      </c>
      <c r="J1666" s="59">
        <v>0</v>
      </c>
      <c r="K1666" s="59">
        <v>0</v>
      </c>
      <c r="L1666" s="59">
        <v>0</v>
      </c>
      <c r="M1666" s="59">
        <v>360878</v>
      </c>
      <c r="N1666" s="59">
        <v>360878</v>
      </c>
      <c r="O1666" s="59">
        <v>2558272</v>
      </c>
      <c r="P1666" s="84">
        <f t="shared" si="52"/>
        <v>0.12362434270249902</v>
      </c>
    </row>
    <row r="1667" spans="1:16" ht="14.4" x14ac:dyDescent="0.2">
      <c r="A1667" s="60" t="s">
        <v>509</v>
      </c>
      <c r="B1667" s="60" t="s">
        <v>510</v>
      </c>
      <c r="C1667" s="83" t="str">
        <f t="shared" si="51"/>
        <v>21375806 CENTRO DE PRODUCCÓN ARTÍSTICA Y CULTURAL</v>
      </c>
      <c r="D1667" s="60" t="s">
        <v>18</v>
      </c>
      <c r="E1667" s="60" t="s">
        <v>225</v>
      </c>
      <c r="F1667" s="60" t="s">
        <v>226</v>
      </c>
      <c r="G1667" s="59">
        <v>100000</v>
      </c>
      <c r="H1667" s="59">
        <v>1919150</v>
      </c>
      <c r="I1667" s="59">
        <v>1919150</v>
      </c>
      <c r="J1667" s="59">
        <v>0</v>
      </c>
      <c r="K1667" s="59">
        <v>0</v>
      </c>
      <c r="L1667" s="59">
        <v>0</v>
      </c>
      <c r="M1667" s="59">
        <v>0</v>
      </c>
      <c r="N1667" s="59">
        <v>0</v>
      </c>
      <c r="O1667" s="59">
        <v>1919150</v>
      </c>
      <c r="P1667" s="84">
        <f t="shared" si="52"/>
        <v>0</v>
      </c>
    </row>
    <row r="1668" spans="1:16" ht="14.4" x14ac:dyDescent="0.2">
      <c r="A1668" s="60" t="s">
        <v>509</v>
      </c>
      <c r="B1668" s="60" t="s">
        <v>510</v>
      </c>
      <c r="C1668" s="83" t="str">
        <f t="shared" si="51"/>
        <v>21375806 CENTRO DE PRODUCCÓN ARTÍSTICA Y CULTURAL</v>
      </c>
      <c r="D1668" s="60" t="s">
        <v>18</v>
      </c>
      <c r="E1668" s="60" t="s">
        <v>227</v>
      </c>
      <c r="F1668" s="60" t="s">
        <v>228</v>
      </c>
      <c r="G1668" s="59">
        <v>2000000</v>
      </c>
      <c r="H1668" s="59">
        <v>1000000</v>
      </c>
      <c r="I1668" s="59">
        <v>1000000</v>
      </c>
      <c r="J1668" s="59">
        <v>0</v>
      </c>
      <c r="K1668" s="59">
        <v>0</v>
      </c>
      <c r="L1668" s="59">
        <v>0</v>
      </c>
      <c r="M1668" s="59">
        <v>360878</v>
      </c>
      <c r="N1668" s="59">
        <v>360878</v>
      </c>
      <c r="O1668" s="59">
        <v>639122</v>
      </c>
      <c r="P1668" s="84">
        <f t="shared" si="52"/>
        <v>0.36087799999999998</v>
      </c>
    </row>
    <row r="1669" spans="1:16" ht="14.4" x14ac:dyDescent="0.2">
      <c r="A1669" s="60" t="s">
        <v>509</v>
      </c>
      <c r="B1669" s="60" t="s">
        <v>510</v>
      </c>
      <c r="C1669" s="83" t="str">
        <f t="shared" si="51"/>
        <v>21375806 CENTRO DE PRODUCCÓN ARTÍSTICA Y CULTURAL</v>
      </c>
      <c r="D1669" s="60" t="s">
        <v>18</v>
      </c>
      <c r="E1669" s="60" t="s">
        <v>229</v>
      </c>
      <c r="F1669" s="60" t="s">
        <v>230</v>
      </c>
      <c r="G1669" s="59">
        <v>54048204</v>
      </c>
      <c r="H1669" s="59">
        <v>18500000</v>
      </c>
      <c r="I1669" s="59">
        <v>18500000</v>
      </c>
      <c r="J1669" s="59">
        <v>0</v>
      </c>
      <c r="K1669" s="59">
        <v>0</v>
      </c>
      <c r="L1669" s="59">
        <v>0</v>
      </c>
      <c r="M1669" s="59">
        <v>18500000</v>
      </c>
      <c r="N1669" s="59">
        <v>18500000</v>
      </c>
      <c r="O1669" s="59">
        <v>0</v>
      </c>
      <c r="P1669" s="84">
        <f t="shared" si="52"/>
        <v>1</v>
      </c>
    </row>
    <row r="1670" spans="1:16" ht="14.4" x14ac:dyDescent="0.2">
      <c r="A1670" s="60" t="s">
        <v>509</v>
      </c>
      <c r="B1670" s="60" t="s">
        <v>510</v>
      </c>
      <c r="C1670" s="83" t="str">
        <f t="shared" si="51"/>
        <v>21375806 CENTRO DE PRODUCCÓN ARTÍSTICA Y CULTURAL</v>
      </c>
      <c r="D1670" s="60" t="s">
        <v>18</v>
      </c>
      <c r="E1670" s="60" t="s">
        <v>518</v>
      </c>
      <c r="F1670" s="60" t="s">
        <v>752</v>
      </c>
      <c r="G1670" s="59">
        <v>54048204</v>
      </c>
      <c r="H1670" s="59">
        <v>18500000</v>
      </c>
      <c r="I1670" s="59">
        <v>18500000</v>
      </c>
      <c r="J1670" s="59">
        <v>0</v>
      </c>
      <c r="K1670" s="59">
        <v>0</v>
      </c>
      <c r="L1670" s="59">
        <v>0</v>
      </c>
      <c r="M1670" s="59">
        <v>18500000</v>
      </c>
      <c r="N1670" s="59">
        <v>18500000</v>
      </c>
      <c r="O1670" s="59">
        <v>0</v>
      </c>
      <c r="P1670" s="84">
        <f t="shared" si="52"/>
        <v>1</v>
      </c>
    </row>
    <row r="1671" spans="1:16" ht="14.4" x14ac:dyDescent="0.2">
      <c r="A1671" s="60" t="s">
        <v>509</v>
      </c>
      <c r="B1671" s="60" t="s">
        <v>510</v>
      </c>
      <c r="C1671" s="83" t="str">
        <f t="shared" ref="C1671:C1734" si="53">+CONCATENATE(A1671," ",B1671)</f>
        <v>21375806 CENTRO DE PRODUCCÓN ARTÍSTICA Y CULTURAL</v>
      </c>
      <c r="D1671" s="60" t="s">
        <v>251</v>
      </c>
      <c r="E1671" s="60" t="s">
        <v>252</v>
      </c>
      <c r="F1671" s="60" t="s">
        <v>253</v>
      </c>
      <c r="G1671" s="59">
        <v>46770000</v>
      </c>
      <c r="H1671" s="59">
        <v>15318900</v>
      </c>
      <c r="I1671" s="59">
        <v>15318900</v>
      </c>
      <c r="J1671" s="59">
        <v>5143774.25</v>
      </c>
      <c r="K1671" s="59">
        <v>5709618.1100000003</v>
      </c>
      <c r="L1671" s="59">
        <v>762750</v>
      </c>
      <c r="M1671" s="59">
        <v>1205166.42</v>
      </c>
      <c r="N1671" s="59">
        <v>1154316.42</v>
      </c>
      <c r="O1671" s="59">
        <v>2497591.2200000002</v>
      </c>
      <c r="P1671" s="84">
        <f t="shared" ref="P1671:P1734" si="54">+IFERROR(M1671/H1671,0)</f>
        <v>7.8671864167792718E-2</v>
      </c>
    </row>
    <row r="1672" spans="1:16" ht="14.4" x14ac:dyDescent="0.2">
      <c r="A1672" s="60" t="s">
        <v>509</v>
      </c>
      <c r="B1672" s="60" t="s">
        <v>510</v>
      </c>
      <c r="C1672" s="83" t="str">
        <f t="shared" si="53"/>
        <v>21375806 CENTRO DE PRODUCCÓN ARTÍSTICA Y CULTURAL</v>
      </c>
      <c r="D1672" s="60" t="s">
        <v>251</v>
      </c>
      <c r="E1672" s="60" t="s">
        <v>254</v>
      </c>
      <c r="F1672" s="60" t="s">
        <v>255</v>
      </c>
      <c r="G1672" s="59">
        <v>39670000</v>
      </c>
      <c r="H1672" s="59">
        <v>13318900</v>
      </c>
      <c r="I1672" s="59">
        <v>13318900</v>
      </c>
      <c r="J1672" s="59">
        <v>5143774.25</v>
      </c>
      <c r="K1672" s="59">
        <v>5586903.0599999996</v>
      </c>
      <c r="L1672" s="59">
        <v>762750</v>
      </c>
      <c r="M1672" s="59">
        <v>50850</v>
      </c>
      <c r="N1672" s="59">
        <v>0</v>
      </c>
      <c r="O1672" s="59">
        <v>1774622.69</v>
      </c>
      <c r="P1672" s="84">
        <f t="shared" si="54"/>
        <v>3.8178828581939949E-3</v>
      </c>
    </row>
    <row r="1673" spans="1:16" ht="14.4" x14ac:dyDescent="0.2">
      <c r="A1673" s="60" t="s">
        <v>509</v>
      </c>
      <c r="B1673" s="60" t="s">
        <v>510</v>
      </c>
      <c r="C1673" s="83" t="str">
        <f t="shared" si="53"/>
        <v>21375806 CENTRO DE PRODUCCÓN ARTÍSTICA Y CULTURAL</v>
      </c>
      <c r="D1673" s="60" t="s">
        <v>251</v>
      </c>
      <c r="E1673" s="60" t="s">
        <v>256</v>
      </c>
      <c r="F1673" s="60" t="s">
        <v>257</v>
      </c>
      <c r="G1673" s="59">
        <v>33670000</v>
      </c>
      <c r="H1673" s="59">
        <v>5000000</v>
      </c>
      <c r="I1673" s="59">
        <v>5000000</v>
      </c>
      <c r="J1673" s="59">
        <v>4455900.5599999996</v>
      </c>
      <c r="K1673" s="59">
        <v>0</v>
      </c>
      <c r="L1673" s="59">
        <v>0</v>
      </c>
      <c r="M1673" s="59">
        <v>0</v>
      </c>
      <c r="N1673" s="59">
        <v>0</v>
      </c>
      <c r="O1673" s="59">
        <v>544099.43999999994</v>
      </c>
      <c r="P1673" s="84">
        <f t="shared" si="54"/>
        <v>0</v>
      </c>
    </row>
    <row r="1674" spans="1:16" ht="14.4" x14ac:dyDescent="0.2">
      <c r="A1674" s="60" t="s">
        <v>509</v>
      </c>
      <c r="B1674" s="60" t="s">
        <v>510</v>
      </c>
      <c r="C1674" s="83" t="str">
        <f t="shared" si="53"/>
        <v>21375806 CENTRO DE PRODUCCÓN ARTÍSTICA Y CULTURAL</v>
      </c>
      <c r="D1674" s="60" t="s">
        <v>251</v>
      </c>
      <c r="E1674" s="60" t="s">
        <v>258</v>
      </c>
      <c r="F1674" s="60" t="s">
        <v>259</v>
      </c>
      <c r="G1674" s="59">
        <v>6000000</v>
      </c>
      <c r="H1674" s="59">
        <v>2000000</v>
      </c>
      <c r="I1674" s="59">
        <v>2000000</v>
      </c>
      <c r="J1674" s="59">
        <v>0</v>
      </c>
      <c r="K1674" s="59">
        <v>468003.06</v>
      </c>
      <c r="L1674" s="59">
        <v>762750</v>
      </c>
      <c r="M1674" s="59">
        <v>50850</v>
      </c>
      <c r="N1674" s="59">
        <v>0</v>
      </c>
      <c r="O1674" s="59">
        <v>718396.94</v>
      </c>
      <c r="P1674" s="82">
        <f t="shared" si="54"/>
        <v>2.5425E-2</v>
      </c>
    </row>
    <row r="1675" spans="1:16" ht="14.4" x14ac:dyDescent="0.2">
      <c r="A1675" s="60" t="s">
        <v>509</v>
      </c>
      <c r="B1675" s="60" t="s">
        <v>510</v>
      </c>
      <c r="C1675" s="83" t="str">
        <f t="shared" si="53"/>
        <v>21375806 CENTRO DE PRODUCCÓN ARTÍSTICA Y CULTURAL</v>
      </c>
      <c r="D1675" s="60" t="s">
        <v>251</v>
      </c>
      <c r="E1675" s="60" t="s">
        <v>262</v>
      </c>
      <c r="F1675" s="60" t="s">
        <v>263</v>
      </c>
      <c r="G1675" s="59">
        <v>0</v>
      </c>
      <c r="H1675" s="59">
        <v>5118900</v>
      </c>
      <c r="I1675" s="59">
        <v>5118900</v>
      </c>
      <c r="J1675" s="59">
        <v>0</v>
      </c>
      <c r="K1675" s="59">
        <v>5118900</v>
      </c>
      <c r="L1675" s="59">
        <v>0</v>
      </c>
      <c r="M1675" s="59">
        <v>0</v>
      </c>
      <c r="N1675" s="59">
        <v>0</v>
      </c>
      <c r="O1675" s="59">
        <v>0</v>
      </c>
      <c r="P1675" s="84">
        <f t="shared" si="54"/>
        <v>0</v>
      </c>
    </row>
    <row r="1676" spans="1:16" ht="14.4" x14ac:dyDescent="0.2">
      <c r="A1676" s="60" t="s">
        <v>509</v>
      </c>
      <c r="B1676" s="60" t="s">
        <v>510</v>
      </c>
      <c r="C1676" s="83" t="str">
        <f t="shared" si="53"/>
        <v>21375806 CENTRO DE PRODUCCÓN ARTÍSTICA Y CULTURAL</v>
      </c>
      <c r="D1676" s="60" t="s">
        <v>251</v>
      </c>
      <c r="E1676" s="60" t="s">
        <v>264</v>
      </c>
      <c r="F1676" s="60" t="s">
        <v>265</v>
      </c>
      <c r="G1676" s="59">
        <v>0</v>
      </c>
      <c r="H1676" s="59">
        <v>1200000</v>
      </c>
      <c r="I1676" s="59">
        <v>1200000</v>
      </c>
      <c r="J1676" s="59">
        <v>687873.69</v>
      </c>
      <c r="K1676" s="59">
        <v>0</v>
      </c>
      <c r="L1676" s="59">
        <v>0</v>
      </c>
      <c r="M1676" s="59">
        <v>0</v>
      </c>
      <c r="N1676" s="59">
        <v>0</v>
      </c>
      <c r="O1676" s="59">
        <v>512126.31</v>
      </c>
      <c r="P1676" s="84">
        <f t="shared" si="54"/>
        <v>0</v>
      </c>
    </row>
    <row r="1677" spans="1:16" ht="14.4" x14ac:dyDescent="0.2">
      <c r="A1677" s="60" t="s">
        <v>509</v>
      </c>
      <c r="B1677" s="60" t="s">
        <v>510</v>
      </c>
      <c r="C1677" s="83" t="str">
        <f t="shared" si="53"/>
        <v>21375806 CENTRO DE PRODUCCÓN ARTÍSTICA Y CULTURAL</v>
      </c>
      <c r="D1677" s="60" t="s">
        <v>251</v>
      </c>
      <c r="E1677" s="60" t="s">
        <v>272</v>
      </c>
      <c r="F1677" s="60" t="s">
        <v>273</v>
      </c>
      <c r="G1677" s="59">
        <v>7100000</v>
      </c>
      <c r="H1677" s="59">
        <v>2000000</v>
      </c>
      <c r="I1677" s="59">
        <v>2000000</v>
      </c>
      <c r="J1677" s="59">
        <v>0</v>
      </c>
      <c r="K1677" s="59">
        <v>122715.05</v>
      </c>
      <c r="L1677" s="59">
        <v>0</v>
      </c>
      <c r="M1677" s="59">
        <v>1154316.42</v>
      </c>
      <c r="N1677" s="59">
        <v>1154316.42</v>
      </c>
      <c r="O1677" s="59">
        <v>722968.53</v>
      </c>
      <c r="P1677" s="84">
        <f t="shared" si="54"/>
        <v>0.57715821</v>
      </c>
    </row>
    <row r="1678" spans="1:16" ht="14.4" x14ac:dyDescent="0.2">
      <c r="A1678" s="60" t="s">
        <v>509</v>
      </c>
      <c r="B1678" s="60" t="s">
        <v>510</v>
      </c>
      <c r="C1678" s="83" t="str">
        <f t="shared" si="53"/>
        <v>21375806 CENTRO DE PRODUCCÓN ARTÍSTICA Y CULTURAL</v>
      </c>
      <c r="D1678" s="60" t="s">
        <v>251</v>
      </c>
      <c r="E1678" s="60" t="s">
        <v>274</v>
      </c>
      <c r="F1678" s="60" t="s">
        <v>275</v>
      </c>
      <c r="G1678" s="59">
        <v>7100000</v>
      </c>
      <c r="H1678" s="59">
        <v>2000000</v>
      </c>
      <c r="I1678" s="59">
        <v>2000000</v>
      </c>
      <c r="J1678" s="59">
        <v>0</v>
      </c>
      <c r="K1678" s="59">
        <v>122715.05</v>
      </c>
      <c r="L1678" s="59">
        <v>0</v>
      </c>
      <c r="M1678" s="59">
        <v>1154316.42</v>
      </c>
      <c r="N1678" s="59">
        <v>1154316.42</v>
      </c>
      <c r="O1678" s="59">
        <v>722968.53</v>
      </c>
      <c r="P1678" s="84">
        <f t="shared" si="54"/>
        <v>0.57715821</v>
      </c>
    </row>
    <row r="1679" spans="1:16" ht="14.4" x14ac:dyDescent="0.2">
      <c r="A1679" s="74" t="s">
        <v>519</v>
      </c>
      <c r="B1679" s="74" t="s">
        <v>778</v>
      </c>
      <c r="C1679" s="83" t="str">
        <f t="shared" si="53"/>
        <v>21375900 DIRECCIÓN GRAL ARCHIVO NACIONAL</v>
      </c>
      <c r="D1679" s="74" t="s">
        <v>18</v>
      </c>
      <c r="E1679" s="74" t="s">
        <v>19</v>
      </c>
      <c r="F1679" s="74" t="s">
        <v>19</v>
      </c>
      <c r="G1679" s="75">
        <v>3125271680</v>
      </c>
      <c r="H1679" s="75">
        <v>3080160507</v>
      </c>
      <c r="I1679" s="59">
        <v>3080160507</v>
      </c>
      <c r="J1679" s="59">
        <v>0</v>
      </c>
      <c r="K1679" s="59">
        <v>0</v>
      </c>
      <c r="L1679" s="59">
        <v>0</v>
      </c>
      <c r="M1679" s="75">
        <v>2470321604.5300002</v>
      </c>
      <c r="N1679" s="75">
        <v>2376878170.3600001</v>
      </c>
      <c r="O1679" s="75">
        <v>609838902.47000003</v>
      </c>
      <c r="P1679" s="82">
        <f t="shared" si="54"/>
        <v>0.80201067409179672</v>
      </c>
    </row>
    <row r="1680" spans="1:16" ht="14.4" x14ac:dyDescent="0.2">
      <c r="A1680" s="60" t="s">
        <v>519</v>
      </c>
      <c r="B1680" s="60" t="s">
        <v>520</v>
      </c>
      <c r="C1680" s="83" t="str">
        <f t="shared" si="53"/>
        <v>21375900 DIRECCIÓN GENERAL DE ARCHIVO NACIONAL</v>
      </c>
      <c r="D1680" s="60" t="s">
        <v>18</v>
      </c>
      <c r="E1680" s="60" t="s">
        <v>21</v>
      </c>
      <c r="F1680" s="60" t="s">
        <v>22</v>
      </c>
      <c r="G1680" s="59">
        <v>2026282586</v>
      </c>
      <c r="H1680" s="59">
        <v>1984761786</v>
      </c>
      <c r="I1680" s="59">
        <v>1984761786</v>
      </c>
      <c r="J1680" s="59">
        <v>0</v>
      </c>
      <c r="K1680" s="59">
        <v>0</v>
      </c>
      <c r="L1680" s="59">
        <v>0</v>
      </c>
      <c r="M1680" s="59">
        <v>1626402577.22</v>
      </c>
      <c r="N1680" s="59">
        <v>1585220140.55</v>
      </c>
      <c r="O1680" s="59">
        <v>358359208.77999997</v>
      </c>
      <c r="P1680" s="84">
        <f t="shared" si="54"/>
        <v>0.81944472565535376</v>
      </c>
    </row>
    <row r="1681" spans="1:16" ht="14.4" x14ac:dyDescent="0.2">
      <c r="A1681" s="60" t="s">
        <v>519</v>
      </c>
      <c r="B1681" s="60" t="s">
        <v>520</v>
      </c>
      <c r="C1681" s="83" t="str">
        <f t="shared" si="53"/>
        <v>21375900 DIRECCIÓN GENERAL DE ARCHIVO NACIONAL</v>
      </c>
      <c r="D1681" s="60" t="s">
        <v>18</v>
      </c>
      <c r="E1681" s="60" t="s">
        <v>23</v>
      </c>
      <c r="F1681" s="60" t="s">
        <v>24</v>
      </c>
      <c r="G1681" s="59">
        <v>864968496</v>
      </c>
      <c r="H1681" s="59">
        <v>901126001</v>
      </c>
      <c r="I1681" s="59">
        <v>901126001</v>
      </c>
      <c r="J1681" s="59">
        <v>0</v>
      </c>
      <c r="K1681" s="59">
        <v>0</v>
      </c>
      <c r="L1681" s="59">
        <v>0</v>
      </c>
      <c r="M1681" s="59">
        <v>767365304.63</v>
      </c>
      <c r="N1681" s="59">
        <v>748346063.96000004</v>
      </c>
      <c r="O1681" s="59">
        <v>133760696.37</v>
      </c>
      <c r="P1681" s="84">
        <f t="shared" si="54"/>
        <v>0.85156271573391207</v>
      </c>
    </row>
    <row r="1682" spans="1:16" ht="14.4" x14ac:dyDescent="0.2">
      <c r="A1682" s="60" t="s">
        <v>519</v>
      </c>
      <c r="B1682" s="60" t="s">
        <v>520</v>
      </c>
      <c r="C1682" s="83" t="str">
        <f t="shared" si="53"/>
        <v>21375900 DIRECCIÓN GENERAL DE ARCHIVO NACIONAL</v>
      </c>
      <c r="D1682" s="60" t="s">
        <v>18</v>
      </c>
      <c r="E1682" s="60" t="s">
        <v>25</v>
      </c>
      <c r="F1682" s="60" t="s">
        <v>26</v>
      </c>
      <c r="G1682" s="59">
        <v>862968496</v>
      </c>
      <c r="H1682" s="59">
        <v>901126001</v>
      </c>
      <c r="I1682" s="59">
        <v>901126001</v>
      </c>
      <c r="J1682" s="59">
        <v>0</v>
      </c>
      <c r="K1682" s="59">
        <v>0</v>
      </c>
      <c r="L1682" s="59">
        <v>0</v>
      </c>
      <c r="M1682" s="59">
        <v>767365304.63</v>
      </c>
      <c r="N1682" s="59">
        <v>748346063.96000004</v>
      </c>
      <c r="O1682" s="59">
        <v>133760696.37</v>
      </c>
      <c r="P1682" s="84">
        <f t="shared" si="54"/>
        <v>0.85156271573391207</v>
      </c>
    </row>
    <row r="1683" spans="1:16" ht="14.4" x14ac:dyDescent="0.2">
      <c r="A1683" s="60" t="s">
        <v>519</v>
      </c>
      <c r="B1683" s="60" t="s">
        <v>520</v>
      </c>
      <c r="C1683" s="83" t="str">
        <f t="shared" si="53"/>
        <v>21375900 DIRECCIÓN GENERAL DE ARCHIVO NACIONAL</v>
      </c>
      <c r="D1683" s="60" t="s">
        <v>18</v>
      </c>
      <c r="E1683" s="60" t="s">
        <v>27</v>
      </c>
      <c r="F1683" s="60" t="s">
        <v>28</v>
      </c>
      <c r="G1683" s="59">
        <v>2000000</v>
      </c>
      <c r="H1683" s="59">
        <v>0</v>
      </c>
      <c r="I1683" s="59">
        <v>0</v>
      </c>
      <c r="J1683" s="59">
        <v>0</v>
      </c>
      <c r="K1683" s="59">
        <v>0</v>
      </c>
      <c r="L1683" s="59">
        <v>0</v>
      </c>
      <c r="M1683" s="59">
        <v>0</v>
      </c>
      <c r="N1683" s="59">
        <v>0</v>
      </c>
      <c r="O1683" s="59">
        <v>0</v>
      </c>
      <c r="P1683" s="84">
        <f t="shared" si="54"/>
        <v>0</v>
      </c>
    </row>
    <row r="1684" spans="1:16" ht="14.4" x14ac:dyDescent="0.2">
      <c r="A1684" s="60" t="s">
        <v>519</v>
      </c>
      <c r="B1684" s="60" t="s">
        <v>520</v>
      </c>
      <c r="C1684" s="83" t="str">
        <f t="shared" si="53"/>
        <v>21375900 DIRECCIÓN GENERAL DE ARCHIVO NACIONAL</v>
      </c>
      <c r="D1684" s="60" t="s">
        <v>18</v>
      </c>
      <c r="E1684" s="60" t="s">
        <v>29</v>
      </c>
      <c r="F1684" s="60" t="s">
        <v>30</v>
      </c>
      <c r="G1684" s="59">
        <v>8800000</v>
      </c>
      <c r="H1684" s="59">
        <v>9300000</v>
      </c>
      <c r="I1684" s="59">
        <v>9300000</v>
      </c>
      <c r="J1684" s="59">
        <v>0</v>
      </c>
      <c r="K1684" s="59">
        <v>0</v>
      </c>
      <c r="L1684" s="59">
        <v>0</v>
      </c>
      <c r="M1684" s="59">
        <v>7086908.0800000001</v>
      </c>
      <c r="N1684" s="59">
        <v>7086908.0800000001</v>
      </c>
      <c r="O1684" s="59">
        <v>2213091.92</v>
      </c>
      <c r="P1684" s="84">
        <f t="shared" si="54"/>
        <v>0.76203312688172042</v>
      </c>
    </row>
    <row r="1685" spans="1:16" ht="14.4" x14ac:dyDescent="0.2">
      <c r="A1685" s="60" t="s">
        <v>519</v>
      </c>
      <c r="B1685" s="60" t="s">
        <v>520</v>
      </c>
      <c r="C1685" s="83" t="str">
        <f t="shared" si="53"/>
        <v>21375900 DIRECCIÓN GENERAL DE ARCHIVO NACIONAL</v>
      </c>
      <c r="D1685" s="60" t="s">
        <v>18</v>
      </c>
      <c r="E1685" s="60" t="s">
        <v>31</v>
      </c>
      <c r="F1685" s="60" t="s">
        <v>32</v>
      </c>
      <c r="G1685" s="59">
        <v>7700000</v>
      </c>
      <c r="H1685" s="59">
        <v>8800000</v>
      </c>
      <c r="I1685" s="59">
        <v>8800000</v>
      </c>
      <c r="J1685" s="59">
        <v>0</v>
      </c>
      <c r="K1685" s="59">
        <v>0</v>
      </c>
      <c r="L1685" s="59">
        <v>0</v>
      </c>
      <c r="M1685" s="59">
        <v>7086908.0800000001</v>
      </c>
      <c r="N1685" s="59">
        <v>7086908.0800000001</v>
      </c>
      <c r="O1685" s="59">
        <v>1713091.92</v>
      </c>
      <c r="P1685" s="84">
        <f t="shared" si="54"/>
        <v>0.80533046363636362</v>
      </c>
    </row>
    <row r="1686" spans="1:16" ht="14.4" x14ac:dyDescent="0.2">
      <c r="A1686" s="60" t="s">
        <v>519</v>
      </c>
      <c r="B1686" s="60" t="s">
        <v>520</v>
      </c>
      <c r="C1686" s="83" t="str">
        <f t="shared" si="53"/>
        <v>21375900 DIRECCIÓN GENERAL DE ARCHIVO NACIONAL</v>
      </c>
      <c r="D1686" s="60" t="s">
        <v>18</v>
      </c>
      <c r="E1686" s="60" t="s">
        <v>754</v>
      </c>
      <c r="F1686" s="60" t="s">
        <v>755</v>
      </c>
      <c r="G1686" s="59">
        <v>0</v>
      </c>
      <c r="H1686" s="59">
        <v>500000</v>
      </c>
      <c r="I1686" s="59">
        <v>500000</v>
      </c>
      <c r="J1686" s="59">
        <v>0</v>
      </c>
      <c r="K1686" s="59">
        <v>0</v>
      </c>
      <c r="L1686" s="59">
        <v>0</v>
      </c>
      <c r="M1686" s="59">
        <v>0</v>
      </c>
      <c r="N1686" s="59">
        <v>0</v>
      </c>
      <c r="O1686" s="59">
        <v>500000</v>
      </c>
      <c r="P1686" s="84">
        <f t="shared" si="54"/>
        <v>0</v>
      </c>
    </row>
    <row r="1687" spans="1:16" ht="14.4" x14ac:dyDescent="0.2">
      <c r="A1687" s="60" t="s">
        <v>519</v>
      </c>
      <c r="B1687" s="60" t="s">
        <v>520</v>
      </c>
      <c r="C1687" s="83" t="str">
        <f t="shared" si="53"/>
        <v>21375900 DIRECCIÓN GENERAL DE ARCHIVO NACIONAL</v>
      </c>
      <c r="D1687" s="60" t="s">
        <v>18</v>
      </c>
      <c r="E1687" s="60" t="s">
        <v>531</v>
      </c>
      <c r="F1687" s="60" t="s">
        <v>532</v>
      </c>
      <c r="G1687" s="59">
        <v>1100000</v>
      </c>
      <c r="H1687" s="59">
        <v>0</v>
      </c>
      <c r="I1687" s="59">
        <v>0</v>
      </c>
      <c r="J1687" s="59">
        <v>0</v>
      </c>
      <c r="K1687" s="59">
        <v>0</v>
      </c>
      <c r="L1687" s="59">
        <v>0</v>
      </c>
      <c r="M1687" s="59">
        <v>0</v>
      </c>
      <c r="N1687" s="59">
        <v>0</v>
      </c>
      <c r="O1687" s="59">
        <v>0</v>
      </c>
      <c r="P1687" s="84">
        <f t="shared" si="54"/>
        <v>0</v>
      </c>
    </row>
    <row r="1688" spans="1:16" ht="14.4" x14ac:dyDescent="0.2">
      <c r="A1688" s="60" t="s">
        <v>519</v>
      </c>
      <c r="B1688" s="60" t="s">
        <v>520</v>
      </c>
      <c r="C1688" s="83" t="str">
        <f t="shared" si="53"/>
        <v>21375900 DIRECCIÓN GENERAL DE ARCHIVO NACIONAL</v>
      </c>
      <c r="D1688" s="60" t="s">
        <v>18</v>
      </c>
      <c r="E1688" s="60" t="s">
        <v>33</v>
      </c>
      <c r="F1688" s="60" t="s">
        <v>34</v>
      </c>
      <c r="G1688" s="59">
        <v>824317764</v>
      </c>
      <c r="H1688" s="59">
        <v>752520039</v>
      </c>
      <c r="I1688" s="59">
        <v>752520039</v>
      </c>
      <c r="J1688" s="59">
        <v>0</v>
      </c>
      <c r="K1688" s="59">
        <v>0</v>
      </c>
      <c r="L1688" s="59">
        <v>0</v>
      </c>
      <c r="M1688" s="59">
        <v>579114493.46000004</v>
      </c>
      <c r="N1688" s="59">
        <v>579114493.46000004</v>
      </c>
      <c r="O1688" s="59">
        <v>173405545.53999999</v>
      </c>
      <c r="P1688" s="84">
        <f t="shared" si="54"/>
        <v>0.7695668732351193</v>
      </c>
    </row>
    <row r="1689" spans="1:16" ht="14.4" x14ac:dyDescent="0.2">
      <c r="A1689" s="60" t="s">
        <v>519</v>
      </c>
      <c r="B1689" s="60" t="s">
        <v>520</v>
      </c>
      <c r="C1689" s="83" t="str">
        <f t="shared" si="53"/>
        <v>21375900 DIRECCIÓN GENERAL DE ARCHIVO NACIONAL</v>
      </c>
      <c r="D1689" s="60" t="s">
        <v>18</v>
      </c>
      <c r="E1689" s="60" t="s">
        <v>35</v>
      </c>
      <c r="F1689" s="60" t="s">
        <v>36</v>
      </c>
      <c r="G1689" s="59">
        <v>237100000</v>
      </c>
      <c r="H1689" s="59">
        <v>220257645</v>
      </c>
      <c r="I1689" s="59">
        <v>220257645</v>
      </c>
      <c r="J1689" s="59">
        <v>0</v>
      </c>
      <c r="K1689" s="59">
        <v>0</v>
      </c>
      <c r="L1689" s="59">
        <v>0</v>
      </c>
      <c r="M1689" s="59">
        <v>198125295.11000001</v>
      </c>
      <c r="N1689" s="59">
        <v>198125295.11000001</v>
      </c>
      <c r="O1689" s="59">
        <v>22132349.890000001</v>
      </c>
      <c r="P1689" s="84">
        <f t="shared" si="54"/>
        <v>0.89951608767087299</v>
      </c>
    </row>
    <row r="1690" spans="1:16" ht="14.4" x14ac:dyDescent="0.2">
      <c r="A1690" s="60" t="s">
        <v>519</v>
      </c>
      <c r="B1690" s="60" t="s">
        <v>520</v>
      </c>
      <c r="C1690" s="83" t="str">
        <f t="shared" si="53"/>
        <v>21375900 DIRECCIÓN GENERAL DE ARCHIVO NACIONAL</v>
      </c>
      <c r="D1690" s="60" t="s">
        <v>18</v>
      </c>
      <c r="E1690" s="60" t="s">
        <v>37</v>
      </c>
      <c r="F1690" s="60" t="s">
        <v>38</v>
      </c>
      <c r="G1690" s="59">
        <v>273270573</v>
      </c>
      <c r="H1690" s="59">
        <v>237154361</v>
      </c>
      <c r="I1690" s="59">
        <v>237154361</v>
      </c>
      <c r="J1690" s="59">
        <v>0</v>
      </c>
      <c r="K1690" s="59">
        <v>0</v>
      </c>
      <c r="L1690" s="59">
        <v>0</v>
      </c>
      <c r="M1690" s="59">
        <v>214989750.13</v>
      </c>
      <c r="N1690" s="59">
        <v>214989750.13</v>
      </c>
      <c r="O1690" s="59">
        <v>22164610.870000001</v>
      </c>
      <c r="P1690" s="84">
        <f t="shared" si="54"/>
        <v>0.90653930724048548</v>
      </c>
    </row>
    <row r="1691" spans="1:16" ht="14.4" x14ac:dyDescent="0.2">
      <c r="A1691" s="60" t="s">
        <v>519</v>
      </c>
      <c r="B1691" s="60" t="s">
        <v>520</v>
      </c>
      <c r="C1691" s="83" t="str">
        <f t="shared" si="53"/>
        <v>21375900 DIRECCIÓN GENERAL DE ARCHIVO NACIONAL</v>
      </c>
      <c r="D1691" s="60" t="s">
        <v>18</v>
      </c>
      <c r="E1691" s="60" t="s">
        <v>39</v>
      </c>
      <c r="F1691" s="60" t="s">
        <v>40</v>
      </c>
      <c r="G1691" s="59">
        <v>130151869</v>
      </c>
      <c r="H1691" s="59">
        <v>127449774</v>
      </c>
      <c r="I1691" s="59">
        <v>127449774</v>
      </c>
      <c r="J1691" s="59">
        <v>0</v>
      </c>
      <c r="K1691" s="59">
        <v>0</v>
      </c>
      <c r="L1691" s="59">
        <v>0</v>
      </c>
      <c r="M1691" s="59">
        <v>4468293.01</v>
      </c>
      <c r="N1691" s="59">
        <v>4468293.01</v>
      </c>
      <c r="O1691" s="59">
        <v>122981480.98999999</v>
      </c>
      <c r="P1691" s="84">
        <f t="shared" si="54"/>
        <v>3.5059246240797572E-2</v>
      </c>
    </row>
    <row r="1692" spans="1:16" ht="14.4" x14ac:dyDescent="0.2">
      <c r="A1692" s="60" t="s">
        <v>519</v>
      </c>
      <c r="B1692" s="60" t="s">
        <v>520</v>
      </c>
      <c r="C1692" s="83" t="str">
        <f t="shared" si="53"/>
        <v>21375900 DIRECCIÓN GENERAL DE ARCHIVO NACIONAL</v>
      </c>
      <c r="D1692" s="60" t="s">
        <v>18</v>
      </c>
      <c r="E1692" s="60" t="s">
        <v>41</v>
      </c>
      <c r="F1692" s="60" t="s">
        <v>42</v>
      </c>
      <c r="G1692" s="59">
        <v>114795322</v>
      </c>
      <c r="H1692" s="59">
        <v>108495322</v>
      </c>
      <c r="I1692" s="59">
        <v>108495322</v>
      </c>
      <c r="J1692" s="59">
        <v>0</v>
      </c>
      <c r="K1692" s="59">
        <v>0</v>
      </c>
      <c r="L1692" s="59">
        <v>0</v>
      </c>
      <c r="M1692" s="59">
        <v>108494980.70999999</v>
      </c>
      <c r="N1692" s="59">
        <v>108494980.70999999</v>
      </c>
      <c r="O1692" s="59">
        <v>341.29</v>
      </c>
      <c r="P1692" s="84">
        <f t="shared" si="54"/>
        <v>0.99999685433441998</v>
      </c>
    </row>
    <row r="1693" spans="1:16" ht="14.4" x14ac:dyDescent="0.2">
      <c r="A1693" s="60" t="s">
        <v>519</v>
      </c>
      <c r="B1693" s="60" t="s">
        <v>520</v>
      </c>
      <c r="C1693" s="83" t="str">
        <f t="shared" si="53"/>
        <v>21375900 DIRECCIÓN GENERAL DE ARCHIVO NACIONAL</v>
      </c>
      <c r="D1693" s="60" t="s">
        <v>18</v>
      </c>
      <c r="E1693" s="60" t="s">
        <v>43</v>
      </c>
      <c r="F1693" s="60" t="s">
        <v>44</v>
      </c>
      <c r="G1693" s="59">
        <v>69000000</v>
      </c>
      <c r="H1693" s="59">
        <v>59162937</v>
      </c>
      <c r="I1693" s="59">
        <v>59162937</v>
      </c>
      <c r="J1693" s="59">
        <v>0</v>
      </c>
      <c r="K1693" s="59">
        <v>0</v>
      </c>
      <c r="L1693" s="59">
        <v>0</v>
      </c>
      <c r="M1693" s="59">
        <v>53036174.5</v>
      </c>
      <c r="N1693" s="59">
        <v>53036174.5</v>
      </c>
      <c r="O1693" s="59">
        <v>6126762.5</v>
      </c>
      <c r="P1693" s="84">
        <f t="shared" si="54"/>
        <v>0.89644255659586336</v>
      </c>
    </row>
    <row r="1694" spans="1:16" ht="14.4" x14ac:dyDescent="0.2">
      <c r="A1694" s="60" t="s">
        <v>519</v>
      </c>
      <c r="B1694" s="60" t="s">
        <v>520</v>
      </c>
      <c r="C1694" s="83" t="str">
        <f t="shared" si="53"/>
        <v>21375900 DIRECCIÓN GENERAL DE ARCHIVO NACIONAL</v>
      </c>
      <c r="D1694" s="60" t="s">
        <v>18</v>
      </c>
      <c r="E1694" s="60" t="s">
        <v>45</v>
      </c>
      <c r="F1694" s="60" t="s">
        <v>46</v>
      </c>
      <c r="G1694" s="59">
        <v>152766354</v>
      </c>
      <c r="H1694" s="59">
        <v>149603636</v>
      </c>
      <c r="I1694" s="59">
        <v>149603636</v>
      </c>
      <c r="J1694" s="59">
        <v>0</v>
      </c>
      <c r="K1694" s="59">
        <v>0</v>
      </c>
      <c r="L1694" s="59">
        <v>0</v>
      </c>
      <c r="M1694" s="59">
        <v>125628210</v>
      </c>
      <c r="N1694" s="59">
        <v>114636395</v>
      </c>
      <c r="O1694" s="59">
        <v>23975426</v>
      </c>
      <c r="P1694" s="84">
        <f t="shared" si="54"/>
        <v>0.83974035229999355</v>
      </c>
    </row>
    <row r="1695" spans="1:16" ht="14.4" x14ac:dyDescent="0.2">
      <c r="A1695" s="60" t="s">
        <v>519</v>
      </c>
      <c r="B1695" s="60" t="s">
        <v>520</v>
      </c>
      <c r="C1695" s="83" t="str">
        <f t="shared" si="53"/>
        <v>21375900 DIRECCIÓN GENERAL DE ARCHIVO NACIONAL</v>
      </c>
      <c r="D1695" s="60" t="s">
        <v>18</v>
      </c>
      <c r="E1695" s="60" t="s">
        <v>521</v>
      </c>
      <c r="F1695" s="60" t="s">
        <v>48</v>
      </c>
      <c r="G1695" s="59">
        <v>144932182</v>
      </c>
      <c r="H1695" s="59">
        <v>141931655</v>
      </c>
      <c r="I1695" s="59">
        <v>141931655</v>
      </c>
      <c r="J1695" s="59">
        <v>0</v>
      </c>
      <c r="K1695" s="59">
        <v>0</v>
      </c>
      <c r="L1695" s="59">
        <v>0</v>
      </c>
      <c r="M1695" s="59">
        <v>119191275</v>
      </c>
      <c r="N1695" s="59">
        <v>108761873</v>
      </c>
      <c r="O1695" s="59">
        <v>22740380</v>
      </c>
      <c r="P1695" s="84">
        <f t="shared" si="54"/>
        <v>0.83977936422991761</v>
      </c>
    </row>
    <row r="1696" spans="1:16" ht="14.4" x14ac:dyDescent="0.2">
      <c r="A1696" s="60" t="s">
        <v>519</v>
      </c>
      <c r="B1696" s="60" t="s">
        <v>520</v>
      </c>
      <c r="C1696" s="83" t="str">
        <f t="shared" si="53"/>
        <v>21375900 DIRECCIÓN GENERAL DE ARCHIVO NACIONAL</v>
      </c>
      <c r="D1696" s="60" t="s">
        <v>18</v>
      </c>
      <c r="E1696" s="60" t="s">
        <v>522</v>
      </c>
      <c r="F1696" s="60" t="s">
        <v>50</v>
      </c>
      <c r="G1696" s="59">
        <v>7834172</v>
      </c>
      <c r="H1696" s="59">
        <v>7671981</v>
      </c>
      <c r="I1696" s="59">
        <v>7671981</v>
      </c>
      <c r="J1696" s="59">
        <v>0</v>
      </c>
      <c r="K1696" s="59">
        <v>0</v>
      </c>
      <c r="L1696" s="59">
        <v>0</v>
      </c>
      <c r="M1696" s="59">
        <v>6436935</v>
      </c>
      <c r="N1696" s="59">
        <v>5874522</v>
      </c>
      <c r="O1696" s="59">
        <v>1235046</v>
      </c>
      <c r="P1696" s="84">
        <f t="shared" si="54"/>
        <v>0.83901863156334722</v>
      </c>
    </row>
    <row r="1697" spans="1:16" ht="14.4" x14ac:dyDescent="0.2">
      <c r="A1697" s="60" t="s">
        <v>519</v>
      </c>
      <c r="B1697" s="60" t="s">
        <v>520</v>
      </c>
      <c r="C1697" s="83" t="str">
        <f t="shared" si="53"/>
        <v>21375900 DIRECCIÓN GENERAL DE ARCHIVO NACIONAL</v>
      </c>
      <c r="D1697" s="60" t="s">
        <v>18</v>
      </c>
      <c r="E1697" s="60" t="s">
        <v>51</v>
      </c>
      <c r="F1697" s="60" t="s">
        <v>52</v>
      </c>
      <c r="G1697" s="59">
        <v>175429972</v>
      </c>
      <c r="H1697" s="59">
        <v>172212110</v>
      </c>
      <c r="I1697" s="59">
        <v>172212110</v>
      </c>
      <c r="J1697" s="59">
        <v>0</v>
      </c>
      <c r="K1697" s="59">
        <v>0</v>
      </c>
      <c r="L1697" s="59">
        <v>0</v>
      </c>
      <c r="M1697" s="59">
        <v>147207661.05000001</v>
      </c>
      <c r="N1697" s="59">
        <v>136036280.05000001</v>
      </c>
      <c r="O1697" s="59">
        <v>25004448.949999999</v>
      </c>
      <c r="P1697" s="84">
        <f t="shared" si="54"/>
        <v>0.85480435173809788</v>
      </c>
    </row>
    <row r="1698" spans="1:16" ht="14.4" x14ac:dyDescent="0.2">
      <c r="A1698" s="60" t="s">
        <v>519</v>
      </c>
      <c r="B1698" s="60" t="s">
        <v>520</v>
      </c>
      <c r="C1698" s="83" t="str">
        <f t="shared" si="53"/>
        <v>21375900 DIRECCIÓN GENERAL DE ARCHIVO NACIONAL</v>
      </c>
      <c r="D1698" s="60" t="s">
        <v>18</v>
      </c>
      <c r="E1698" s="60" t="s">
        <v>523</v>
      </c>
      <c r="F1698" s="60" t="s">
        <v>54</v>
      </c>
      <c r="G1698" s="59">
        <v>84922424</v>
      </c>
      <c r="H1698" s="59">
        <v>83164278</v>
      </c>
      <c r="I1698" s="59">
        <v>83164278</v>
      </c>
      <c r="J1698" s="59">
        <v>0</v>
      </c>
      <c r="K1698" s="59">
        <v>0</v>
      </c>
      <c r="L1698" s="59">
        <v>0</v>
      </c>
      <c r="M1698" s="59">
        <v>69824041</v>
      </c>
      <c r="N1698" s="59">
        <v>63714427</v>
      </c>
      <c r="O1698" s="59">
        <v>13340237</v>
      </c>
      <c r="P1698" s="84">
        <f t="shared" si="54"/>
        <v>0.83959174154076099</v>
      </c>
    </row>
    <row r="1699" spans="1:16" ht="14.4" x14ac:dyDescent="0.2">
      <c r="A1699" s="60" t="s">
        <v>519</v>
      </c>
      <c r="B1699" s="60" t="s">
        <v>520</v>
      </c>
      <c r="C1699" s="83" t="str">
        <f t="shared" si="53"/>
        <v>21375900 DIRECCIÓN GENERAL DE ARCHIVO NACIONAL</v>
      </c>
      <c r="D1699" s="60" t="s">
        <v>18</v>
      </c>
      <c r="E1699" s="60" t="s">
        <v>524</v>
      </c>
      <c r="F1699" s="60" t="s">
        <v>56</v>
      </c>
      <c r="G1699" s="59">
        <v>47005032</v>
      </c>
      <c r="H1699" s="59">
        <v>46031888</v>
      </c>
      <c r="I1699" s="59">
        <v>46031888</v>
      </c>
      <c r="J1699" s="59">
        <v>0</v>
      </c>
      <c r="K1699" s="59">
        <v>0</v>
      </c>
      <c r="L1699" s="59">
        <v>0</v>
      </c>
      <c r="M1699" s="59">
        <v>38621807</v>
      </c>
      <c r="N1699" s="59">
        <v>35247290</v>
      </c>
      <c r="O1699" s="59">
        <v>7410081</v>
      </c>
      <c r="P1699" s="84">
        <f t="shared" si="54"/>
        <v>0.83902287475152004</v>
      </c>
    </row>
    <row r="1700" spans="1:16" ht="14.4" x14ac:dyDescent="0.2">
      <c r="A1700" s="60" t="s">
        <v>519</v>
      </c>
      <c r="B1700" s="60" t="s">
        <v>520</v>
      </c>
      <c r="C1700" s="83" t="str">
        <f t="shared" si="53"/>
        <v>21375900 DIRECCIÓN GENERAL DE ARCHIVO NACIONAL</v>
      </c>
      <c r="D1700" s="60" t="s">
        <v>18</v>
      </c>
      <c r="E1700" s="60" t="s">
        <v>525</v>
      </c>
      <c r="F1700" s="60" t="s">
        <v>58</v>
      </c>
      <c r="G1700" s="59">
        <v>23502516</v>
      </c>
      <c r="H1700" s="59">
        <v>23015944</v>
      </c>
      <c r="I1700" s="59">
        <v>23015944</v>
      </c>
      <c r="J1700" s="59">
        <v>0</v>
      </c>
      <c r="K1700" s="59">
        <v>0</v>
      </c>
      <c r="L1700" s="59">
        <v>0</v>
      </c>
      <c r="M1700" s="59">
        <v>19310885</v>
      </c>
      <c r="N1700" s="59">
        <v>17623635</v>
      </c>
      <c r="O1700" s="59">
        <v>3705059</v>
      </c>
      <c r="P1700" s="84">
        <f t="shared" si="54"/>
        <v>0.83902207096089565</v>
      </c>
    </row>
    <row r="1701" spans="1:16" ht="14.4" x14ac:dyDescent="0.2">
      <c r="A1701" s="60" t="s">
        <v>519</v>
      </c>
      <c r="B1701" s="60" t="s">
        <v>520</v>
      </c>
      <c r="C1701" s="83" t="str">
        <f t="shared" si="53"/>
        <v>21375900 DIRECCIÓN GENERAL DE ARCHIVO NACIONAL</v>
      </c>
      <c r="D1701" s="60" t="s">
        <v>18</v>
      </c>
      <c r="E1701" s="60" t="s">
        <v>526</v>
      </c>
      <c r="F1701" s="60" t="s">
        <v>60</v>
      </c>
      <c r="G1701" s="59">
        <v>20000000</v>
      </c>
      <c r="H1701" s="59">
        <v>20000000</v>
      </c>
      <c r="I1701" s="59">
        <v>20000000</v>
      </c>
      <c r="J1701" s="59">
        <v>0</v>
      </c>
      <c r="K1701" s="59">
        <v>0</v>
      </c>
      <c r="L1701" s="59">
        <v>0</v>
      </c>
      <c r="M1701" s="59">
        <v>19450928.050000001</v>
      </c>
      <c r="N1701" s="59">
        <v>19450928.050000001</v>
      </c>
      <c r="O1701" s="59">
        <v>549071.94999999995</v>
      </c>
      <c r="P1701" s="84">
        <f t="shared" si="54"/>
        <v>0.97254640250000002</v>
      </c>
    </row>
    <row r="1702" spans="1:16" ht="14.4" x14ac:dyDescent="0.2">
      <c r="A1702" s="60" t="s">
        <v>519</v>
      </c>
      <c r="B1702" s="60" t="s">
        <v>520</v>
      </c>
      <c r="C1702" s="83" t="str">
        <f t="shared" si="53"/>
        <v>21375900 DIRECCIÓN GENERAL DE ARCHIVO NACIONAL</v>
      </c>
      <c r="D1702" s="60" t="s">
        <v>18</v>
      </c>
      <c r="E1702" s="60" t="s">
        <v>61</v>
      </c>
      <c r="F1702" s="60" t="s">
        <v>62</v>
      </c>
      <c r="G1702" s="59">
        <v>903821438</v>
      </c>
      <c r="H1702" s="59">
        <v>887869438</v>
      </c>
      <c r="I1702" s="59">
        <v>887869438</v>
      </c>
      <c r="J1702" s="59">
        <v>0</v>
      </c>
      <c r="K1702" s="59">
        <v>0</v>
      </c>
      <c r="L1702" s="59">
        <v>0</v>
      </c>
      <c r="M1702" s="59">
        <v>719750400.63999999</v>
      </c>
      <c r="N1702" s="59">
        <v>670777323.75999999</v>
      </c>
      <c r="O1702" s="59">
        <v>168119037.36000001</v>
      </c>
      <c r="P1702" s="84">
        <f t="shared" si="54"/>
        <v>0.81064891957684437</v>
      </c>
    </row>
    <row r="1703" spans="1:16" ht="14.4" x14ac:dyDescent="0.2">
      <c r="A1703" s="60" t="s">
        <v>519</v>
      </c>
      <c r="B1703" s="60" t="s">
        <v>520</v>
      </c>
      <c r="C1703" s="83" t="str">
        <f t="shared" si="53"/>
        <v>21375900 DIRECCIÓN GENERAL DE ARCHIVO NACIONAL</v>
      </c>
      <c r="D1703" s="60" t="s">
        <v>18</v>
      </c>
      <c r="E1703" s="60" t="s">
        <v>71</v>
      </c>
      <c r="F1703" s="60" t="s">
        <v>72</v>
      </c>
      <c r="G1703" s="59">
        <v>128081314</v>
      </c>
      <c r="H1703" s="59">
        <v>100160000</v>
      </c>
      <c r="I1703" s="59">
        <v>100160000</v>
      </c>
      <c r="J1703" s="59">
        <v>0</v>
      </c>
      <c r="K1703" s="59">
        <v>0</v>
      </c>
      <c r="L1703" s="59">
        <v>0</v>
      </c>
      <c r="M1703" s="59">
        <v>90775147.870000005</v>
      </c>
      <c r="N1703" s="59">
        <v>90775147.870000005</v>
      </c>
      <c r="O1703" s="59">
        <v>9384852.1300000008</v>
      </c>
      <c r="P1703" s="84">
        <f t="shared" si="54"/>
        <v>0.906301396465655</v>
      </c>
    </row>
    <row r="1704" spans="1:16" ht="14.4" x14ac:dyDescent="0.2">
      <c r="A1704" s="60" t="s">
        <v>519</v>
      </c>
      <c r="B1704" s="60" t="s">
        <v>520</v>
      </c>
      <c r="C1704" s="83" t="str">
        <f t="shared" si="53"/>
        <v>21375900 DIRECCIÓN GENERAL DE ARCHIVO NACIONAL</v>
      </c>
      <c r="D1704" s="60" t="s">
        <v>18</v>
      </c>
      <c r="E1704" s="60" t="s">
        <v>73</v>
      </c>
      <c r="F1704" s="60" t="s">
        <v>74</v>
      </c>
      <c r="G1704" s="59">
        <v>12000000</v>
      </c>
      <c r="H1704" s="59">
        <v>9000000</v>
      </c>
      <c r="I1704" s="59">
        <v>9000000</v>
      </c>
      <c r="J1704" s="59">
        <v>0</v>
      </c>
      <c r="K1704" s="59">
        <v>0</v>
      </c>
      <c r="L1704" s="59">
        <v>0</v>
      </c>
      <c r="M1704" s="59">
        <v>7898251</v>
      </c>
      <c r="N1704" s="59">
        <v>7898251</v>
      </c>
      <c r="O1704" s="59">
        <v>1101749</v>
      </c>
      <c r="P1704" s="84">
        <f t="shared" si="54"/>
        <v>0.87758344444444447</v>
      </c>
    </row>
    <row r="1705" spans="1:16" ht="14.4" x14ac:dyDescent="0.2">
      <c r="A1705" s="60" t="s">
        <v>519</v>
      </c>
      <c r="B1705" s="60" t="s">
        <v>520</v>
      </c>
      <c r="C1705" s="83" t="str">
        <f t="shared" si="53"/>
        <v>21375900 DIRECCIÓN GENERAL DE ARCHIVO NACIONAL</v>
      </c>
      <c r="D1705" s="60" t="s">
        <v>18</v>
      </c>
      <c r="E1705" s="60" t="s">
        <v>75</v>
      </c>
      <c r="F1705" s="60" t="s">
        <v>76</v>
      </c>
      <c r="G1705" s="59">
        <v>100000000</v>
      </c>
      <c r="H1705" s="59">
        <v>81000000</v>
      </c>
      <c r="I1705" s="59">
        <v>81000000</v>
      </c>
      <c r="J1705" s="59">
        <v>0</v>
      </c>
      <c r="K1705" s="59">
        <v>0</v>
      </c>
      <c r="L1705" s="59">
        <v>0</v>
      </c>
      <c r="M1705" s="59">
        <v>73597990</v>
      </c>
      <c r="N1705" s="59">
        <v>73597990</v>
      </c>
      <c r="O1705" s="59">
        <v>7402010</v>
      </c>
      <c r="P1705" s="84">
        <f t="shared" si="54"/>
        <v>0.90861716049382713</v>
      </c>
    </row>
    <row r="1706" spans="1:16" ht="14.4" x14ac:dyDescent="0.2">
      <c r="A1706" s="60" t="s">
        <v>519</v>
      </c>
      <c r="B1706" s="60" t="s">
        <v>520</v>
      </c>
      <c r="C1706" s="83" t="str">
        <f t="shared" si="53"/>
        <v>21375900 DIRECCIÓN GENERAL DE ARCHIVO NACIONAL</v>
      </c>
      <c r="D1706" s="60" t="s">
        <v>18</v>
      </c>
      <c r="E1706" s="60" t="s">
        <v>77</v>
      </c>
      <c r="F1706" s="60" t="s">
        <v>78</v>
      </c>
      <c r="G1706" s="59">
        <v>150000</v>
      </c>
      <c r="H1706" s="59">
        <v>300000</v>
      </c>
      <c r="I1706" s="59">
        <v>300000</v>
      </c>
      <c r="J1706" s="59">
        <v>0</v>
      </c>
      <c r="K1706" s="59">
        <v>0</v>
      </c>
      <c r="L1706" s="59">
        <v>0</v>
      </c>
      <c r="M1706" s="59">
        <v>279447.31</v>
      </c>
      <c r="N1706" s="59">
        <v>279447.31</v>
      </c>
      <c r="O1706" s="59">
        <v>20552.689999999999</v>
      </c>
      <c r="P1706" s="84">
        <f t="shared" si="54"/>
        <v>0.93149103333333327</v>
      </c>
    </row>
    <row r="1707" spans="1:16" ht="14.4" x14ac:dyDescent="0.2">
      <c r="A1707" s="60" t="s">
        <v>519</v>
      </c>
      <c r="B1707" s="60" t="s">
        <v>520</v>
      </c>
      <c r="C1707" s="83" t="str">
        <f t="shared" si="53"/>
        <v>21375900 DIRECCIÓN GENERAL DE ARCHIVO NACIONAL</v>
      </c>
      <c r="D1707" s="60" t="s">
        <v>18</v>
      </c>
      <c r="E1707" s="60" t="s">
        <v>79</v>
      </c>
      <c r="F1707" s="60" t="s">
        <v>80</v>
      </c>
      <c r="G1707" s="59">
        <v>14256314</v>
      </c>
      <c r="H1707" s="59">
        <v>8365000</v>
      </c>
      <c r="I1707" s="59">
        <v>8365000</v>
      </c>
      <c r="J1707" s="59">
        <v>0</v>
      </c>
      <c r="K1707" s="59">
        <v>0</v>
      </c>
      <c r="L1707" s="59">
        <v>0</v>
      </c>
      <c r="M1707" s="59">
        <v>7522254.5599999996</v>
      </c>
      <c r="N1707" s="59">
        <v>7522254.5599999996</v>
      </c>
      <c r="O1707" s="59">
        <v>842745.44</v>
      </c>
      <c r="P1707" s="84">
        <f t="shared" si="54"/>
        <v>0.89925338433950985</v>
      </c>
    </row>
    <row r="1708" spans="1:16" ht="14.4" x14ac:dyDescent="0.2">
      <c r="A1708" s="60" t="s">
        <v>519</v>
      </c>
      <c r="B1708" s="60" t="s">
        <v>520</v>
      </c>
      <c r="C1708" s="83" t="str">
        <f t="shared" si="53"/>
        <v>21375900 DIRECCIÓN GENERAL DE ARCHIVO NACIONAL</v>
      </c>
      <c r="D1708" s="60" t="s">
        <v>18</v>
      </c>
      <c r="E1708" s="60" t="s">
        <v>81</v>
      </c>
      <c r="F1708" s="60" t="s">
        <v>82</v>
      </c>
      <c r="G1708" s="59">
        <v>1675000</v>
      </c>
      <c r="H1708" s="59">
        <v>1495000</v>
      </c>
      <c r="I1708" s="59">
        <v>1495000</v>
      </c>
      <c r="J1708" s="59">
        <v>0</v>
      </c>
      <c r="K1708" s="59">
        <v>0</v>
      </c>
      <c r="L1708" s="59">
        <v>0</v>
      </c>
      <c r="M1708" s="59">
        <v>1477205</v>
      </c>
      <c r="N1708" s="59">
        <v>1477205</v>
      </c>
      <c r="O1708" s="59">
        <v>17795</v>
      </c>
      <c r="P1708" s="84">
        <f t="shared" si="54"/>
        <v>0.98809698996655515</v>
      </c>
    </row>
    <row r="1709" spans="1:16" ht="14.4" x14ac:dyDescent="0.2">
      <c r="A1709" s="60" t="s">
        <v>519</v>
      </c>
      <c r="B1709" s="60" t="s">
        <v>520</v>
      </c>
      <c r="C1709" s="83" t="str">
        <f t="shared" si="53"/>
        <v>21375900 DIRECCIÓN GENERAL DE ARCHIVO NACIONAL</v>
      </c>
      <c r="D1709" s="60" t="s">
        <v>18</v>
      </c>
      <c r="E1709" s="60" t="s">
        <v>83</v>
      </c>
      <c r="F1709" s="60" t="s">
        <v>84</v>
      </c>
      <c r="G1709" s="59">
        <v>474487089</v>
      </c>
      <c r="H1709" s="59">
        <v>483557089</v>
      </c>
      <c r="I1709" s="59">
        <v>483557089</v>
      </c>
      <c r="J1709" s="59">
        <v>0</v>
      </c>
      <c r="K1709" s="59">
        <v>0</v>
      </c>
      <c r="L1709" s="59">
        <v>0</v>
      </c>
      <c r="M1709" s="59">
        <v>392997319.52999997</v>
      </c>
      <c r="N1709" s="59">
        <v>364357277.35000002</v>
      </c>
      <c r="O1709" s="59">
        <v>90559769.469999999</v>
      </c>
      <c r="P1709" s="84">
        <f t="shared" si="54"/>
        <v>0.81272165886911441</v>
      </c>
    </row>
    <row r="1710" spans="1:16" ht="14.4" x14ac:dyDescent="0.2">
      <c r="A1710" s="60" t="s">
        <v>519</v>
      </c>
      <c r="B1710" s="60" t="s">
        <v>520</v>
      </c>
      <c r="C1710" s="83" t="str">
        <f t="shared" si="53"/>
        <v>21375900 DIRECCIÓN GENERAL DE ARCHIVO NACIONAL</v>
      </c>
      <c r="D1710" s="60" t="s">
        <v>18</v>
      </c>
      <c r="E1710" s="60" t="s">
        <v>85</v>
      </c>
      <c r="F1710" s="60" t="s">
        <v>86</v>
      </c>
      <c r="G1710" s="59">
        <v>1500000</v>
      </c>
      <c r="H1710" s="59">
        <v>1500000</v>
      </c>
      <c r="I1710" s="59">
        <v>1500000</v>
      </c>
      <c r="J1710" s="59">
        <v>0</v>
      </c>
      <c r="K1710" s="59">
        <v>0</v>
      </c>
      <c r="L1710" s="59">
        <v>0</v>
      </c>
      <c r="M1710" s="59">
        <v>694724</v>
      </c>
      <c r="N1710" s="59">
        <v>666507.9</v>
      </c>
      <c r="O1710" s="59">
        <v>805276</v>
      </c>
      <c r="P1710" s="84">
        <f t="shared" si="54"/>
        <v>0.46314933333333336</v>
      </c>
    </row>
    <row r="1711" spans="1:16" ht="14.4" x14ac:dyDescent="0.2">
      <c r="A1711" s="60" t="s">
        <v>519</v>
      </c>
      <c r="B1711" s="60" t="s">
        <v>520</v>
      </c>
      <c r="C1711" s="83" t="str">
        <f t="shared" si="53"/>
        <v>21375900 DIRECCIÓN GENERAL DE ARCHIVO NACIONAL</v>
      </c>
      <c r="D1711" s="60" t="s">
        <v>18</v>
      </c>
      <c r="E1711" s="60" t="s">
        <v>87</v>
      </c>
      <c r="F1711" s="60" t="s">
        <v>88</v>
      </c>
      <c r="G1711" s="59">
        <v>600000</v>
      </c>
      <c r="H1711" s="59">
        <v>200000</v>
      </c>
      <c r="I1711" s="59">
        <v>200000</v>
      </c>
      <c r="J1711" s="59">
        <v>0</v>
      </c>
      <c r="K1711" s="59">
        <v>0</v>
      </c>
      <c r="L1711" s="59">
        <v>0</v>
      </c>
      <c r="M1711" s="59">
        <v>189970.96</v>
      </c>
      <c r="N1711" s="59">
        <v>189970.96</v>
      </c>
      <c r="O1711" s="59">
        <v>10029.040000000001</v>
      </c>
      <c r="P1711" s="84">
        <f t="shared" si="54"/>
        <v>0.9498548</v>
      </c>
    </row>
    <row r="1712" spans="1:16" ht="14.4" x14ac:dyDescent="0.2">
      <c r="A1712" s="60" t="s">
        <v>519</v>
      </c>
      <c r="B1712" s="60" t="s">
        <v>520</v>
      </c>
      <c r="C1712" s="83" t="str">
        <f t="shared" si="53"/>
        <v>21375900 DIRECCIÓN GENERAL DE ARCHIVO NACIONAL</v>
      </c>
      <c r="D1712" s="60" t="s">
        <v>18</v>
      </c>
      <c r="E1712" s="60" t="s">
        <v>89</v>
      </c>
      <c r="F1712" s="60" t="s">
        <v>90</v>
      </c>
      <c r="G1712" s="59">
        <v>16617456</v>
      </c>
      <c r="H1712" s="59">
        <v>14960456</v>
      </c>
      <c r="I1712" s="59">
        <v>14960456</v>
      </c>
      <c r="J1712" s="59">
        <v>0</v>
      </c>
      <c r="K1712" s="59">
        <v>0</v>
      </c>
      <c r="L1712" s="59">
        <v>0</v>
      </c>
      <c r="M1712" s="59">
        <v>12950461.92</v>
      </c>
      <c r="N1712" s="59">
        <v>11618229.470000001</v>
      </c>
      <c r="O1712" s="59">
        <v>2009994.08</v>
      </c>
      <c r="P1712" s="84">
        <f t="shared" si="54"/>
        <v>0.86564620222806044</v>
      </c>
    </row>
    <row r="1713" spans="1:16" ht="14.4" x14ac:dyDescent="0.2">
      <c r="A1713" s="60" t="s">
        <v>519</v>
      </c>
      <c r="B1713" s="60" t="s">
        <v>520</v>
      </c>
      <c r="C1713" s="83" t="str">
        <f t="shared" si="53"/>
        <v>21375900 DIRECCIÓN GENERAL DE ARCHIVO NACIONAL</v>
      </c>
      <c r="D1713" s="60" t="s">
        <v>18</v>
      </c>
      <c r="E1713" s="60" t="s">
        <v>91</v>
      </c>
      <c r="F1713" s="60" t="s">
        <v>92</v>
      </c>
      <c r="G1713" s="59">
        <v>455769633</v>
      </c>
      <c r="H1713" s="59">
        <v>466896633</v>
      </c>
      <c r="I1713" s="59">
        <v>466896633</v>
      </c>
      <c r="J1713" s="59">
        <v>0</v>
      </c>
      <c r="K1713" s="59">
        <v>0</v>
      </c>
      <c r="L1713" s="59">
        <v>0</v>
      </c>
      <c r="M1713" s="59">
        <v>379162162.64999998</v>
      </c>
      <c r="N1713" s="59">
        <v>351882569.01999998</v>
      </c>
      <c r="O1713" s="59">
        <v>87734470.349999994</v>
      </c>
      <c r="P1713" s="84">
        <f t="shared" si="54"/>
        <v>0.81209016268489553</v>
      </c>
    </row>
    <row r="1714" spans="1:16" ht="14.4" x14ac:dyDescent="0.2">
      <c r="A1714" s="60" t="s">
        <v>519</v>
      </c>
      <c r="B1714" s="60" t="s">
        <v>520</v>
      </c>
      <c r="C1714" s="83" t="str">
        <f t="shared" si="53"/>
        <v>21375900 DIRECCIÓN GENERAL DE ARCHIVO NACIONAL</v>
      </c>
      <c r="D1714" s="60" t="s">
        <v>18</v>
      </c>
      <c r="E1714" s="60" t="s">
        <v>93</v>
      </c>
      <c r="F1714" s="60" t="s">
        <v>94</v>
      </c>
      <c r="G1714" s="59">
        <v>170340000</v>
      </c>
      <c r="H1714" s="59">
        <v>173400000</v>
      </c>
      <c r="I1714" s="59">
        <v>173400000</v>
      </c>
      <c r="J1714" s="59">
        <v>0</v>
      </c>
      <c r="K1714" s="59">
        <v>0</v>
      </c>
      <c r="L1714" s="59">
        <v>0</v>
      </c>
      <c r="M1714" s="59">
        <v>154724930.75999999</v>
      </c>
      <c r="N1714" s="59">
        <v>144670511.30000001</v>
      </c>
      <c r="O1714" s="59">
        <v>18675069.239999998</v>
      </c>
      <c r="P1714" s="84">
        <f t="shared" si="54"/>
        <v>0.89230063875432519</v>
      </c>
    </row>
    <row r="1715" spans="1:16" ht="14.4" x14ac:dyDescent="0.2">
      <c r="A1715" s="60" t="s">
        <v>519</v>
      </c>
      <c r="B1715" s="60" t="s">
        <v>520</v>
      </c>
      <c r="C1715" s="83" t="str">
        <f t="shared" si="53"/>
        <v>21375900 DIRECCIÓN GENERAL DE ARCHIVO NACIONAL</v>
      </c>
      <c r="D1715" s="60" t="s">
        <v>18</v>
      </c>
      <c r="E1715" s="60" t="s">
        <v>99</v>
      </c>
      <c r="F1715" s="60" t="s">
        <v>100</v>
      </c>
      <c r="G1715" s="59">
        <v>168000000</v>
      </c>
      <c r="H1715" s="59">
        <v>169620000</v>
      </c>
      <c r="I1715" s="59">
        <v>169620000</v>
      </c>
      <c r="J1715" s="59">
        <v>0</v>
      </c>
      <c r="K1715" s="59">
        <v>0</v>
      </c>
      <c r="L1715" s="59">
        <v>0</v>
      </c>
      <c r="M1715" s="59">
        <v>151169084.63</v>
      </c>
      <c r="N1715" s="59">
        <v>141214665.16999999</v>
      </c>
      <c r="O1715" s="59">
        <v>18450915.370000001</v>
      </c>
      <c r="P1715" s="84">
        <f t="shared" si="54"/>
        <v>0.89122205300082535</v>
      </c>
    </row>
    <row r="1716" spans="1:16" ht="14.4" x14ac:dyDescent="0.2">
      <c r="A1716" s="60" t="s">
        <v>519</v>
      </c>
      <c r="B1716" s="60" t="s">
        <v>520</v>
      </c>
      <c r="C1716" s="83" t="str">
        <f t="shared" si="53"/>
        <v>21375900 DIRECCIÓN GENERAL DE ARCHIVO NACIONAL</v>
      </c>
      <c r="D1716" s="60" t="s">
        <v>18</v>
      </c>
      <c r="E1716" s="60" t="s">
        <v>101</v>
      </c>
      <c r="F1716" s="60" t="s">
        <v>102</v>
      </c>
      <c r="G1716" s="59">
        <v>2340000</v>
      </c>
      <c r="H1716" s="59">
        <v>3780000</v>
      </c>
      <c r="I1716" s="59">
        <v>3780000</v>
      </c>
      <c r="J1716" s="59">
        <v>0</v>
      </c>
      <c r="K1716" s="59">
        <v>0</v>
      </c>
      <c r="L1716" s="59">
        <v>0</v>
      </c>
      <c r="M1716" s="59">
        <v>3555846.13</v>
      </c>
      <c r="N1716" s="59">
        <v>3455846.13</v>
      </c>
      <c r="O1716" s="59">
        <v>224153.87</v>
      </c>
      <c r="P1716" s="84">
        <f t="shared" si="54"/>
        <v>0.94070003439153438</v>
      </c>
    </row>
    <row r="1717" spans="1:16" ht="14.4" x14ac:dyDescent="0.2">
      <c r="A1717" s="60" t="s">
        <v>519</v>
      </c>
      <c r="B1717" s="60" t="s">
        <v>520</v>
      </c>
      <c r="C1717" s="83" t="str">
        <f t="shared" si="53"/>
        <v>21375900 DIRECCIÓN GENERAL DE ARCHIVO NACIONAL</v>
      </c>
      <c r="D1717" s="60" t="s">
        <v>18</v>
      </c>
      <c r="E1717" s="60" t="s">
        <v>103</v>
      </c>
      <c r="F1717" s="60" t="s">
        <v>104</v>
      </c>
      <c r="G1717" s="59">
        <v>800000</v>
      </c>
      <c r="H1717" s="59">
        <v>1690000</v>
      </c>
      <c r="I1717" s="59">
        <v>1690000</v>
      </c>
      <c r="J1717" s="59">
        <v>0</v>
      </c>
      <c r="K1717" s="59">
        <v>0</v>
      </c>
      <c r="L1717" s="59">
        <v>0</v>
      </c>
      <c r="M1717" s="59">
        <v>1513484.06</v>
      </c>
      <c r="N1717" s="59">
        <v>1513484.06</v>
      </c>
      <c r="O1717" s="59">
        <v>176515.94</v>
      </c>
      <c r="P1717" s="84">
        <f t="shared" si="54"/>
        <v>0.89555269822485206</v>
      </c>
    </row>
    <row r="1718" spans="1:16" ht="14.4" x14ac:dyDescent="0.2">
      <c r="A1718" s="60" t="s">
        <v>519</v>
      </c>
      <c r="B1718" s="60" t="s">
        <v>520</v>
      </c>
      <c r="C1718" s="83" t="str">
        <f t="shared" si="53"/>
        <v>21375900 DIRECCIÓN GENERAL DE ARCHIVO NACIONAL</v>
      </c>
      <c r="D1718" s="60" t="s">
        <v>18</v>
      </c>
      <c r="E1718" s="60" t="s">
        <v>107</v>
      </c>
      <c r="F1718" s="60" t="s">
        <v>108</v>
      </c>
      <c r="G1718" s="59">
        <v>800000</v>
      </c>
      <c r="H1718" s="59">
        <v>1200000</v>
      </c>
      <c r="I1718" s="59">
        <v>1200000</v>
      </c>
      <c r="J1718" s="59">
        <v>0</v>
      </c>
      <c r="K1718" s="59">
        <v>0</v>
      </c>
      <c r="L1718" s="59">
        <v>0</v>
      </c>
      <c r="M1718" s="59">
        <v>1065150</v>
      </c>
      <c r="N1718" s="59">
        <v>1065150</v>
      </c>
      <c r="O1718" s="59">
        <v>134850</v>
      </c>
      <c r="P1718" s="84">
        <f t="shared" si="54"/>
        <v>0.887625</v>
      </c>
    </row>
    <row r="1719" spans="1:16" ht="14.4" x14ac:dyDescent="0.2">
      <c r="A1719" s="60" t="s">
        <v>519</v>
      </c>
      <c r="B1719" s="60" t="s">
        <v>520</v>
      </c>
      <c r="C1719" s="83" t="str">
        <f t="shared" si="53"/>
        <v>21375900 DIRECCIÓN GENERAL DE ARCHIVO NACIONAL</v>
      </c>
      <c r="D1719" s="60" t="s">
        <v>18</v>
      </c>
      <c r="E1719" s="60" t="s">
        <v>501</v>
      </c>
      <c r="F1719" s="60" t="s">
        <v>502</v>
      </c>
      <c r="G1719" s="59">
        <v>0</v>
      </c>
      <c r="H1719" s="59">
        <v>490000</v>
      </c>
      <c r="I1719" s="59">
        <v>490000</v>
      </c>
      <c r="J1719" s="59">
        <v>0</v>
      </c>
      <c r="K1719" s="59">
        <v>0</v>
      </c>
      <c r="L1719" s="59">
        <v>0</v>
      </c>
      <c r="M1719" s="59">
        <v>448334.06</v>
      </c>
      <c r="N1719" s="59">
        <v>448334.06</v>
      </c>
      <c r="O1719" s="59">
        <v>41665.94</v>
      </c>
      <c r="P1719" s="84">
        <f t="shared" si="54"/>
        <v>0.91496746938775508</v>
      </c>
    </row>
    <row r="1720" spans="1:16" ht="14.4" x14ac:dyDescent="0.2">
      <c r="A1720" s="60" t="s">
        <v>519</v>
      </c>
      <c r="B1720" s="60" t="s">
        <v>520</v>
      </c>
      <c r="C1720" s="83" t="str">
        <f t="shared" si="53"/>
        <v>21375900 DIRECCIÓN GENERAL DE ARCHIVO NACIONAL</v>
      </c>
      <c r="D1720" s="60" t="s">
        <v>18</v>
      </c>
      <c r="E1720" s="60" t="s">
        <v>109</v>
      </c>
      <c r="F1720" s="60" t="s">
        <v>110</v>
      </c>
      <c r="G1720" s="59">
        <v>32090000</v>
      </c>
      <c r="H1720" s="59">
        <v>30240000</v>
      </c>
      <c r="I1720" s="59">
        <v>30240000</v>
      </c>
      <c r="J1720" s="59">
        <v>0</v>
      </c>
      <c r="K1720" s="59">
        <v>0</v>
      </c>
      <c r="L1720" s="59">
        <v>0</v>
      </c>
      <c r="M1720" s="59">
        <v>29441443.260000002</v>
      </c>
      <c r="N1720" s="59">
        <v>29441443.260000002</v>
      </c>
      <c r="O1720" s="59">
        <v>798556.74</v>
      </c>
      <c r="P1720" s="84">
        <f t="shared" si="54"/>
        <v>0.97359270039682544</v>
      </c>
    </row>
    <row r="1721" spans="1:16" ht="14.4" x14ac:dyDescent="0.2">
      <c r="A1721" s="60" t="s">
        <v>519</v>
      </c>
      <c r="B1721" s="60" t="s">
        <v>520</v>
      </c>
      <c r="C1721" s="83" t="str">
        <f t="shared" si="53"/>
        <v>21375900 DIRECCIÓN GENERAL DE ARCHIVO NACIONAL</v>
      </c>
      <c r="D1721" s="60" t="s">
        <v>18</v>
      </c>
      <c r="E1721" s="60" t="s">
        <v>111</v>
      </c>
      <c r="F1721" s="60" t="s">
        <v>112</v>
      </c>
      <c r="G1721" s="59">
        <v>32090000</v>
      </c>
      <c r="H1721" s="59">
        <v>30240000</v>
      </c>
      <c r="I1721" s="59">
        <v>30240000</v>
      </c>
      <c r="J1721" s="59">
        <v>0</v>
      </c>
      <c r="K1721" s="59">
        <v>0</v>
      </c>
      <c r="L1721" s="59">
        <v>0</v>
      </c>
      <c r="M1721" s="59">
        <v>29441443.260000002</v>
      </c>
      <c r="N1721" s="59">
        <v>29441443.260000002</v>
      </c>
      <c r="O1721" s="59">
        <v>798556.74</v>
      </c>
      <c r="P1721" s="84">
        <f t="shared" si="54"/>
        <v>0.97359270039682544</v>
      </c>
    </row>
    <row r="1722" spans="1:16" ht="14.4" x14ac:dyDescent="0.2">
      <c r="A1722" s="60" t="s">
        <v>519</v>
      </c>
      <c r="B1722" s="60" t="s">
        <v>520</v>
      </c>
      <c r="C1722" s="83" t="str">
        <f t="shared" si="53"/>
        <v>21375900 DIRECCIÓN GENERAL DE ARCHIVO NACIONAL</v>
      </c>
      <c r="D1722" s="60" t="s">
        <v>18</v>
      </c>
      <c r="E1722" s="60" t="s">
        <v>113</v>
      </c>
      <c r="F1722" s="60" t="s">
        <v>114</v>
      </c>
      <c r="G1722" s="59">
        <v>0</v>
      </c>
      <c r="H1722" s="59">
        <v>2500000</v>
      </c>
      <c r="I1722" s="59">
        <v>2500000</v>
      </c>
      <c r="J1722" s="59">
        <v>0</v>
      </c>
      <c r="K1722" s="59">
        <v>0</v>
      </c>
      <c r="L1722" s="59">
        <v>0</v>
      </c>
      <c r="M1722" s="59">
        <v>2008025.02</v>
      </c>
      <c r="N1722" s="59">
        <v>1702025.02</v>
      </c>
      <c r="O1722" s="59">
        <v>491974.98</v>
      </c>
      <c r="P1722" s="84">
        <f t="shared" si="54"/>
        <v>0.80321000799999998</v>
      </c>
    </row>
    <row r="1723" spans="1:16" ht="14.4" x14ac:dyDescent="0.2">
      <c r="A1723" s="60" t="s">
        <v>519</v>
      </c>
      <c r="B1723" s="60" t="s">
        <v>520</v>
      </c>
      <c r="C1723" s="83" t="str">
        <f t="shared" si="53"/>
        <v>21375900 DIRECCIÓN GENERAL DE ARCHIVO NACIONAL</v>
      </c>
      <c r="D1723" s="60" t="s">
        <v>18</v>
      </c>
      <c r="E1723" s="60" t="s">
        <v>115</v>
      </c>
      <c r="F1723" s="60" t="s">
        <v>116</v>
      </c>
      <c r="G1723" s="59">
        <v>0</v>
      </c>
      <c r="H1723" s="59">
        <v>1500000</v>
      </c>
      <c r="I1723" s="59">
        <v>1500000</v>
      </c>
      <c r="J1723" s="59">
        <v>0</v>
      </c>
      <c r="K1723" s="59">
        <v>0</v>
      </c>
      <c r="L1723" s="59">
        <v>0</v>
      </c>
      <c r="M1723" s="59">
        <v>1008025.02</v>
      </c>
      <c r="N1723" s="59">
        <v>702025.02</v>
      </c>
      <c r="O1723" s="59">
        <v>491974.98</v>
      </c>
      <c r="P1723" s="84">
        <f t="shared" si="54"/>
        <v>0.67201668000000003</v>
      </c>
    </row>
    <row r="1724" spans="1:16" ht="14.4" x14ac:dyDescent="0.2">
      <c r="A1724" s="60" t="s">
        <v>519</v>
      </c>
      <c r="B1724" s="60" t="s">
        <v>520</v>
      </c>
      <c r="C1724" s="83" t="str">
        <f t="shared" si="53"/>
        <v>21375900 DIRECCIÓN GENERAL DE ARCHIVO NACIONAL</v>
      </c>
      <c r="D1724" s="60" t="s">
        <v>18</v>
      </c>
      <c r="E1724" s="60" t="s">
        <v>117</v>
      </c>
      <c r="F1724" s="60" t="s">
        <v>118</v>
      </c>
      <c r="G1724" s="59">
        <v>0</v>
      </c>
      <c r="H1724" s="59">
        <v>1000000</v>
      </c>
      <c r="I1724" s="59">
        <v>1000000</v>
      </c>
      <c r="J1724" s="59">
        <v>0</v>
      </c>
      <c r="K1724" s="59">
        <v>0</v>
      </c>
      <c r="L1724" s="59">
        <v>0</v>
      </c>
      <c r="M1724" s="59">
        <v>1000000</v>
      </c>
      <c r="N1724" s="59">
        <v>1000000</v>
      </c>
      <c r="O1724" s="59">
        <v>0</v>
      </c>
      <c r="P1724" s="84">
        <f t="shared" si="54"/>
        <v>1</v>
      </c>
    </row>
    <row r="1725" spans="1:16" ht="14.4" x14ac:dyDescent="0.2">
      <c r="A1725" s="60" t="s">
        <v>519</v>
      </c>
      <c r="B1725" s="60" t="s">
        <v>520</v>
      </c>
      <c r="C1725" s="83" t="str">
        <f t="shared" si="53"/>
        <v>21375900 DIRECCIÓN GENERAL DE ARCHIVO NACIONAL</v>
      </c>
      <c r="D1725" s="60" t="s">
        <v>18</v>
      </c>
      <c r="E1725" s="60" t="s">
        <v>121</v>
      </c>
      <c r="F1725" s="60" t="s">
        <v>122</v>
      </c>
      <c r="G1725" s="59">
        <v>97933035</v>
      </c>
      <c r="H1725" s="59">
        <v>96202349</v>
      </c>
      <c r="I1725" s="59">
        <v>96202349</v>
      </c>
      <c r="J1725" s="59">
        <v>0</v>
      </c>
      <c r="K1725" s="59">
        <v>0</v>
      </c>
      <c r="L1725" s="59">
        <v>0</v>
      </c>
      <c r="M1725" s="59">
        <v>48211261.140000001</v>
      </c>
      <c r="N1725" s="59">
        <v>38238645.899999999</v>
      </c>
      <c r="O1725" s="59">
        <v>47991087.859999999</v>
      </c>
      <c r="P1725" s="84">
        <f t="shared" si="54"/>
        <v>0.50114432382519059</v>
      </c>
    </row>
    <row r="1726" spans="1:16" ht="14.4" x14ac:dyDescent="0.2">
      <c r="A1726" s="60" t="s">
        <v>519</v>
      </c>
      <c r="B1726" s="60" t="s">
        <v>520</v>
      </c>
      <c r="C1726" s="83" t="str">
        <f t="shared" si="53"/>
        <v>21375900 DIRECCIÓN GENERAL DE ARCHIVO NACIONAL</v>
      </c>
      <c r="D1726" s="60" t="s">
        <v>18</v>
      </c>
      <c r="E1726" s="60" t="s">
        <v>123</v>
      </c>
      <c r="F1726" s="60" t="s">
        <v>124</v>
      </c>
      <c r="G1726" s="59">
        <v>28265035</v>
      </c>
      <c r="H1726" s="59">
        <v>33265035</v>
      </c>
      <c r="I1726" s="59">
        <v>33265035</v>
      </c>
      <c r="J1726" s="59">
        <v>0</v>
      </c>
      <c r="K1726" s="59">
        <v>0</v>
      </c>
      <c r="L1726" s="59">
        <v>0</v>
      </c>
      <c r="M1726" s="59">
        <v>21344084.600000001</v>
      </c>
      <c r="N1726" s="59">
        <v>16344417.68</v>
      </c>
      <c r="O1726" s="59">
        <v>11920950.4</v>
      </c>
      <c r="P1726" s="84">
        <f t="shared" si="54"/>
        <v>0.64163722058311379</v>
      </c>
    </row>
    <row r="1727" spans="1:16" ht="14.4" x14ac:dyDescent="0.2">
      <c r="A1727" s="60" t="s">
        <v>519</v>
      </c>
      <c r="B1727" s="60" t="s">
        <v>520</v>
      </c>
      <c r="C1727" s="83" t="str">
        <f t="shared" si="53"/>
        <v>21375900 DIRECCIÓN GENERAL DE ARCHIVO NACIONAL</v>
      </c>
      <c r="D1727" s="60" t="s">
        <v>18</v>
      </c>
      <c r="E1727" s="60" t="s">
        <v>127</v>
      </c>
      <c r="F1727" s="60" t="s">
        <v>128</v>
      </c>
      <c r="G1727" s="59">
        <v>17250000</v>
      </c>
      <c r="H1727" s="59">
        <v>10700000</v>
      </c>
      <c r="I1727" s="59">
        <v>10700000</v>
      </c>
      <c r="J1727" s="59">
        <v>0</v>
      </c>
      <c r="K1727" s="59">
        <v>0</v>
      </c>
      <c r="L1727" s="59">
        <v>0</v>
      </c>
      <c r="M1727" s="59">
        <v>5180827.96</v>
      </c>
      <c r="N1727" s="59">
        <v>5180827.96</v>
      </c>
      <c r="O1727" s="59">
        <v>5519172.04</v>
      </c>
      <c r="P1727" s="84">
        <f t="shared" si="54"/>
        <v>0.4841895289719626</v>
      </c>
    </row>
    <row r="1728" spans="1:16" ht="14.4" x14ac:dyDescent="0.2">
      <c r="A1728" s="60" t="s">
        <v>519</v>
      </c>
      <c r="B1728" s="60" t="s">
        <v>520</v>
      </c>
      <c r="C1728" s="83" t="str">
        <f t="shared" si="53"/>
        <v>21375900 DIRECCIÓN GENERAL DE ARCHIVO NACIONAL</v>
      </c>
      <c r="D1728" s="60" t="s">
        <v>18</v>
      </c>
      <c r="E1728" s="60" t="s">
        <v>129</v>
      </c>
      <c r="F1728" s="60" t="s">
        <v>130</v>
      </c>
      <c r="G1728" s="59">
        <v>200000</v>
      </c>
      <c r="H1728" s="59">
        <v>400000</v>
      </c>
      <c r="I1728" s="59">
        <v>400000</v>
      </c>
      <c r="J1728" s="59">
        <v>0</v>
      </c>
      <c r="K1728" s="59">
        <v>0</v>
      </c>
      <c r="L1728" s="59">
        <v>0</v>
      </c>
      <c r="M1728" s="59">
        <v>395500</v>
      </c>
      <c r="N1728" s="59">
        <v>0</v>
      </c>
      <c r="O1728" s="59">
        <v>4500</v>
      </c>
      <c r="P1728" s="84">
        <f t="shared" si="54"/>
        <v>0.98875000000000002</v>
      </c>
    </row>
    <row r="1729" spans="1:16" ht="14.4" x14ac:dyDescent="0.2">
      <c r="A1729" s="60" t="s">
        <v>519</v>
      </c>
      <c r="B1729" s="60" t="s">
        <v>520</v>
      </c>
      <c r="C1729" s="83" t="str">
        <f t="shared" si="53"/>
        <v>21375900 DIRECCIÓN GENERAL DE ARCHIVO NACIONAL</v>
      </c>
      <c r="D1729" s="60" t="s">
        <v>18</v>
      </c>
      <c r="E1729" s="60" t="s">
        <v>131</v>
      </c>
      <c r="F1729" s="60" t="s">
        <v>132</v>
      </c>
      <c r="G1729" s="59">
        <v>1000000</v>
      </c>
      <c r="H1729" s="59">
        <v>1000000</v>
      </c>
      <c r="I1729" s="59">
        <v>1000000</v>
      </c>
      <c r="J1729" s="59">
        <v>0</v>
      </c>
      <c r="K1729" s="59">
        <v>0</v>
      </c>
      <c r="L1729" s="59">
        <v>0</v>
      </c>
      <c r="M1729" s="59">
        <v>596640</v>
      </c>
      <c r="N1729" s="59">
        <v>497200</v>
      </c>
      <c r="O1729" s="59">
        <v>403360</v>
      </c>
      <c r="P1729" s="84">
        <f t="shared" si="54"/>
        <v>0.59663999999999995</v>
      </c>
    </row>
    <row r="1730" spans="1:16" ht="14.4" x14ac:dyDescent="0.2">
      <c r="A1730" s="60" t="s">
        <v>519</v>
      </c>
      <c r="B1730" s="60" t="s">
        <v>520</v>
      </c>
      <c r="C1730" s="83" t="str">
        <f t="shared" si="53"/>
        <v>21375900 DIRECCIÓN GENERAL DE ARCHIVO NACIONAL</v>
      </c>
      <c r="D1730" s="60" t="s">
        <v>18</v>
      </c>
      <c r="E1730" s="60" t="s">
        <v>133</v>
      </c>
      <c r="F1730" s="60" t="s">
        <v>134</v>
      </c>
      <c r="G1730" s="59">
        <v>15000000</v>
      </c>
      <c r="H1730" s="59">
        <v>21500000</v>
      </c>
      <c r="I1730" s="59">
        <v>21500000</v>
      </c>
      <c r="J1730" s="59">
        <v>0</v>
      </c>
      <c r="K1730" s="59">
        <v>0</v>
      </c>
      <c r="L1730" s="59">
        <v>0</v>
      </c>
      <c r="M1730" s="59">
        <v>11443481.189999999</v>
      </c>
      <c r="N1730" s="59">
        <v>10081764.52</v>
      </c>
      <c r="O1730" s="59">
        <v>10056518.810000001</v>
      </c>
      <c r="P1730" s="84">
        <f t="shared" si="54"/>
        <v>0.5322549390697674</v>
      </c>
    </row>
    <row r="1731" spans="1:16" ht="14.4" x14ac:dyDescent="0.2">
      <c r="A1731" s="60" t="s">
        <v>519</v>
      </c>
      <c r="B1731" s="60" t="s">
        <v>520</v>
      </c>
      <c r="C1731" s="83" t="str">
        <f t="shared" si="53"/>
        <v>21375900 DIRECCIÓN GENERAL DE ARCHIVO NACIONAL</v>
      </c>
      <c r="D1731" s="60" t="s">
        <v>18</v>
      </c>
      <c r="E1731" s="60" t="s">
        <v>135</v>
      </c>
      <c r="F1731" s="60" t="s">
        <v>136</v>
      </c>
      <c r="G1731" s="59">
        <v>34868000</v>
      </c>
      <c r="H1731" s="59">
        <v>27837314</v>
      </c>
      <c r="I1731" s="59">
        <v>27837314</v>
      </c>
      <c r="J1731" s="59">
        <v>0</v>
      </c>
      <c r="K1731" s="59">
        <v>0</v>
      </c>
      <c r="L1731" s="59">
        <v>0</v>
      </c>
      <c r="M1731" s="59">
        <v>8602667.3900000006</v>
      </c>
      <c r="N1731" s="59">
        <v>6134435.7400000002</v>
      </c>
      <c r="O1731" s="59">
        <v>19234646.609999999</v>
      </c>
      <c r="P1731" s="84">
        <f t="shared" si="54"/>
        <v>0.30903367293266876</v>
      </c>
    </row>
    <row r="1732" spans="1:16" ht="14.4" x14ac:dyDescent="0.2">
      <c r="A1732" s="60" t="s">
        <v>519</v>
      </c>
      <c r="B1732" s="60" t="s">
        <v>520</v>
      </c>
      <c r="C1732" s="83" t="str">
        <f t="shared" si="53"/>
        <v>21375900 DIRECCIÓN GENERAL DE ARCHIVO NACIONAL</v>
      </c>
      <c r="D1732" s="60" t="s">
        <v>18</v>
      </c>
      <c r="E1732" s="60" t="s">
        <v>137</v>
      </c>
      <c r="F1732" s="60" t="s">
        <v>138</v>
      </c>
      <c r="G1732" s="59">
        <v>1350000</v>
      </c>
      <c r="H1732" s="59">
        <v>1500000</v>
      </c>
      <c r="I1732" s="59">
        <v>1500000</v>
      </c>
      <c r="J1732" s="59">
        <v>0</v>
      </c>
      <c r="K1732" s="59">
        <v>0</v>
      </c>
      <c r="L1732" s="59">
        <v>0</v>
      </c>
      <c r="M1732" s="59">
        <v>648060</v>
      </c>
      <c r="N1732" s="59">
        <v>0</v>
      </c>
      <c r="O1732" s="59">
        <v>851940</v>
      </c>
      <c r="P1732" s="84">
        <f t="shared" si="54"/>
        <v>0.43203999999999998</v>
      </c>
    </row>
    <row r="1733" spans="1:16" ht="14.4" x14ac:dyDescent="0.2">
      <c r="A1733" s="60" t="s">
        <v>519</v>
      </c>
      <c r="B1733" s="60" t="s">
        <v>520</v>
      </c>
      <c r="C1733" s="83" t="str">
        <f t="shared" si="53"/>
        <v>21375900 DIRECCIÓN GENERAL DE ARCHIVO NACIONAL</v>
      </c>
      <c r="D1733" s="60" t="s">
        <v>18</v>
      </c>
      <c r="E1733" s="60" t="s">
        <v>139</v>
      </c>
      <c r="F1733" s="60" t="s">
        <v>140</v>
      </c>
      <c r="G1733" s="59">
        <v>90000</v>
      </c>
      <c r="H1733" s="59">
        <v>120000</v>
      </c>
      <c r="I1733" s="59">
        <v>120000</v>
      </c>
      <c r="J1733" s="59">
        <v>0</v>
      </c>
      <c r="K1733" s="59">
        <v>0</v>
      </c>
      <c r="L1733" s="59">
        <v>0</v>
      </c>
      <c r="M1733" s="59">
        <v>78789</v>
      </c>
      <c r="N1733" s="59">
        <v>78789</v>
      </c>
      <c r="O1733" s="59">
        <v>41211</v>
      </c>
      <c r="P1733" s="84">
        <f t="shared" si="54"/>
        <v>0.65657500000000002</v>
      </c>
    </row>
    <row r="1734" spans="1:16" ht="14.4" x14ac:dyDescent="0.2">
      <c r="A1734" s="60" t="s">
        <v>519</v>
      </c>
      <c r="B1734" s="60" t="s">
        <v>520</v>
      </c>
      <c r="C1734" s="83" t="str">
        <f t="shared" si="53"/>
        <v>21375900 DIRECCIÓN GENERAL DE ARCHIVO NACIONAL</v>
      </c>
      <c r="D1734" s="60" t="s">
        <v>18</v>
      </c>
      <c r="E1734" s="60" t="s">
        <v>143</v>
      </c>
      <c r="F1734" s="60" t="s">
        <v>144</v>
      </c>
      <c r="G1734" s="59">
        <v>90000</v>
      </c>
      <c r="H1734" s="59">
        <v>120000</v>
      </c>
      <c r="I1734" s="59">
        <v>120000</v>
      </c>
      <c r="J1734" s="59">
        <v>0</v>
      </c>
      <c r="K1734" s="59">
        <v>0</v>
      </c>
      <c r="L1734" s="59">
        <v>0</v>
      </c>
      <c r="M1734" s="59">
        <v>78789</v>
      </c>
      <c r="N1734" s="59">
        <v>78789</v>
      </c>
      <c r="O1734" s="59">
        <v>41211</v>
      </c>
      <c r="P1734" s="84">
        <f t="shared" si="54"/>
        <v>0.65657500000000002</v>
      </c>
    </row>
    <row r="1735" spans="1:16" ht="14.4" x14ac:dyDescent="0.2">
      <c r="A1735" s="60" t="s">
        <v>519</v>
      </c>
      <c r="B1735" s="60" t="s">
        <v>520</v>
      </c>
      <c r="C1735" s="83" t="str">
        <f t="shared" ref="C1735:C1798" si="55">+CONCATENATE(A1735," ",B1735)</f>
        <v>21375900 DIRECCIÓN GENERAL DE ARCHIVO NACIONAL</v>
      </c>
      <c r="D1735" s="60" t="s">
        <v>18</v>
      </c>
      <c r="E1735" s="60" t="s">
        <v>151</v>
      </c>
      <c r="F1735" s="60" t="s">
        <v>152</v>
      </c>
      <c r="G1735" s="59">
        <v>22265000</v>
      </c>
      <c r="H1735" s="59">
        <v>22017000</v>
      </c>
      <c r="I1735" s="59">
        <v>22017000</v>
      </c>
      <c r="J1735" s="59">
        <v>0</v>
      </c>
      <c r="K1735" s="59">
        <v>0</v>
      </c>
      <c r="L1735" s="59">
        <v>0</v>
      </c>
      <c r="M1735" s="59">
        <v>12975730.810000001</v>
      </c>
      <c r="N1735" s="59">
        <v>12604774.41</v>
      </c>
      <c r="O1735" s="59">
        <v>9041269.1899999995</v>
      </c>
      <c r="P1735" s="84">
        <f t="shared" ref="P1735:P1798" si="56">+IFERROR(M1735/H1735,0)</f>
        <v>0.58935053867466047</v>
      </c>
    </row>
    <row r="1736" spans="1:16" ht="14.4" x14ac:dyDescent="0.2">
      <c r="A1736" s="60" t="s">
        <v>519</v>
      </c>
      <c r="B1736" s="60" t="s">
        <v>520</v>
      </c>
      <c r="C1736" s="83" t="str">
        <f t="shared" si="55"/>
        <v>21375900 DIRECCIÓN GENERAL DE ARCHIVO NACIONAL</v>
      </c>
      <c r="D1736" s="60" t="s">
        <v>18</v>
      </c>
      <c r="E1736" s="60" t="s">
        <v>153</v>
      </c>
      <c r="F1736" s="60" t="s">
        <v>154</v>
      </c>
      <c r="G1736" s="59">
        <v>4100000</v>
      </c>
      <c r="H1736" s="59">
        <v>3427000</v>
      </c>
      <c r="I1736" s="59">
        <v>3427000</v>
      </c>
      <c r="J1736" s="59">
        <v>0</v>
      </c>
      <c r="K1736" s="59">
        <v>0</v>
      </c>
      <c r="L1736" s="59">
        <v>0</v>
      </c>
      <c r="M1736" s="59">
        <v>2807153.66</v>
      </c>
      <c r="N1736" s="59">
        <v>2807153.66</v>
      </c>
      <c r="O1736" s="59">
        <v>619846.34</v>
      </c>
      <c r="P1736" s="84">
        <f t="shared" si="56"/>
        <v>0.81912858476801875</v>
      </c>
    </row>
    <row r="1737" spans="1:16" ht="14.4" x14ac:dyDescent="0.2">
      <c r="A1737" s="60" t="s">
        <v>519</v>
      </c>
      <c r="B1737" s="60" t="s">
        <v>520</v>
      </c>
      <c r="C1737" s="83" t="str">
        <f t="shared" si="55"/>
        <v>21375900 DIRECCIÓN GENERAL DE ARCHIVO NACIONAL</v>
      </c>
      <c r="D1737" s="60" t="s">
        <v>18</v>
      </c>
      <c r="E1737" s="60" t="s">
        <v>155</v>
      </c>
      <c r="F1737" s="60" t="s">
        <v>156</v>
      </c>
      <c r="G1737" s="59">
        <v>1200000</v>
      </c>
      <c r="H1737" s="59">
        <v>1350000</v>
      </c>
      <c r="I1737" s="59">
        <v>1350000</v>
      </c>
      <c r="J1737" s="59">
        <v>0</v>
      </c>
      <c r="K1737" s="59">
        <v>0</v>
      </c>
      <c r="L1737" s="59">
        <v>0</v>
      </c>
      <c r="M1737" s="59">
        <v>1207884</v>
      </c>
      <c r="N1737" s="59">
        <v>1207884</v>
      </c>
      <c r="O1737" s="59">
        <v>142116</v>
      </c>
      <c r="P1737" s="84">
        <f t="shared" si="56"/>
        <v>0.89472888888888891</v>
      </c>
    </row>
    <row r="1738" spans="1:16" ht="14.4" x14ac:dyDescent="0.2">
      <c r="A1738" s="60" t="s">
        <v>519</v>
      </c>
      <c r="B1738" s="60" t="s">
        <v>520</v>
      </c>
      <c r="C1738" s="83" t="str">
        <f t="shared" si="55"/>
        <v>21375900 DIRECCIÓN GENERAL DE ARCHIVO NACIONAL</v>
      </c>
      <c r="D1738" s="60" t="s">
        <v>18</v>
      </c>
      <c r="E1738" s="60" t="s">
        <v>157</v>
      </c>
      <c r="F1738" s="60" t="s">
        <v>158</v>
      </c>
      <c r="G1738" s="59">
        <v>500000</v>
      </c>
      <c r="H1738" s="59">
        <v>277000</v>
      </c>
      <c r="I1738" s="59">
        <v>277000</v>
      </c>
      <c r="J1738" s="59">
        <v>0</v>
      </c>
      <c r="K1738" s="59">
        <v>0</v>
      </c>
      <c r="L1738" s="59">
        <v>0</v>
      </c>
      <c r="M1738" s="59">
        <v>276330</v>
      </c>
      <c r="N1738" s="59">
        <v>276330</v>
      </c>
      <c r="O1738" s="59">
        <v>670</v>
      </c>
      <c r="P1738" s="84">
        <f t="shared" si="56"/>
        <v>0.99758122743682309</v>
      </c>
    </row>
    <row r="1739" spans="1:16" ht="14.4" x14ac:dyDescent="0.2">
      <c r="A1739" s="60" t="s">
        <v>519</v>
      </c>
      <c r="B1739" s="60" t="s">
        <v>520</v>
      </c>
      <c r="C1739" s="83" t="str">
        <f t="shared" si="55"/>
        <v>21375900 DIRECCIÓN GENERAL DE ARCHIVO NACIONAL</v>
      </c>
      <c r="D1739" s="60" t="s">
        <v>18</v>
      </c>
      <c r="E1739" s="60" t="s">
        <v>159</v>
      </c>
      <c r="F1739" s="60" t="s">
        <v>160</v>
      </c>
      <c r="G1739" s="59">
        <v>2200000</v>
      </c>
      <c r="H1739" s="59">
        <v>1600000</v>
      </c>
      <c r="I1739" s="59">
        <v>1600000</v>
      </c>
      <c r="J1739" s="59">
        <v>0</v>
      </c>
      <c r="K1739" s="59">
        <v>0</v>
      </c>
      <c r="L1739" s="59">
        <v>0</v>
      </c>
      <c r="M1739" s="59">
        <v>1211754.8799999999</v>
      </c>
      <c r="N1739" s="59">
        <v>1211754.8799999999</v>
      </c>
      <c r="O1739" s="59">
        <v>388245.12</v>
      </c>
      <c r="P1739" s="84">
        <f t="shared" si="56"/>
        <v>0.75734679999999988</v>
      </c>
    </row>
    <row r="1740" spans="1:16" ht="14.4" x14ac:dyDescent="0.2">
      <c r="A1740" s="60" t="s">
        <v>519</v>
      </c>
      <c r="B1740" s="60" t="s">
        <v>520</v>
      </c>
      <c r="C1740" s="83" t="str">
        <f t="shared" si="55"/>
        <v>21375900 DIRECCIÓN GENERAL DE ARCHIVO NACIONAL</v>
      </c>
      <c r="D1740" s="60" t="s">
        <v>18</v>
      </c>
      <c r="E1740" s="60" t="s">
        <v>161</v>
      </c>
      <c r="F1740" s="60" t="s">
        <v>162</v>
      </c>
      <c r="G1740" s="59">
        <v>200000</v>
      </c>
      <c r="H1740" s="59">
        <v>200000</v>
      </c>
      <c r="I1740" s="59">
        <v>200000</v>
      </c>
      <c r="J1740" s="59">
        <v>0</v>
      </c>
      <c r="K1740" s="59">
        <v>0</v>
      </c>
      <c r="L1740" s="59">
        <v>0</v>
      </c>
      <c r="M1740" s="59">
        <v>111184.78</v>
      </c>
      <c r="N1740" s="59">
        <v>111184.78</v>
      </c>
      <c r="O1740" s="59">
        <v>88815.22</v>
      </c>
      <c r="P1740" s="84">
        <f t="shared" si="56"/>
        <v>0.55592390000000003</v>
      </c>
    </row>
    <row r="1741" spans="1:16" ht="14.4" x14ac:dyDescent="0.2">
      <c r="A1741" s="60" t="s">
        <v>519</v>
      </c>
      <c r="B1741" s="60" t="s">
        <v>520</v>
      </c>
      <c r="C1741" s="83" t="str">
        <f t="shared" si="55"/>
        <v>21375900 DIRECCIÓN GENERAL DE ARCHIVO NACIONAL</v>
      </c>
      <c r="D1741" s="60" t="s">
        <v>18</v>
      </c>
      <c r="E1741" s="60" t="s">
        <v>163</v>
      </c>
      <c r="F1741" s="60" t="s">
        <v>164</v>
      </c>
      <c r="G1741" s="59">
        <v>0</v>
      </c>
      <c r="H1741" s="59">
        <v>100000</v>
      </c>
      <c r="I1741" s="59">
        <v>100000</v>
      </c>
      <c r="J1741" s="59">
        <v>0</v>
      </c>
      <c r="K1741" s="59">
        <v>0</v>
      </c>
      <c r="L1741" s="59">
        <v>0</v>
      </c>
      <c r="M1741" s="59">
        <v>98090</v>
      </c>
      <c r="N1741" s="59">
        <v>98090</v>
      </c>
      <c r="O1741" s="59">
        <v>1910</v>
      </c>
      <c r="P1741" s="84">
        <f t="shared" si="56"/>
        <v>0.98089999999999999</v>
      </c>
    </row>
    <row r="1742" spans="1:16" ht="14.4" x14ac:dyDescent="0.2">
      <c r="A1742" s="60" t="s">
        <v>519</v>
      </c>
      <c r="B1742" s="60" t="s">
        <v>520</v>
      </c>
      <c r="C1742" s="83" t="str">
        <f t="shared" si="55"/>
        <v>21375900 DIRECCIÓN GENERAL DE ARCHIVO NACIONAL</v>
      </c>
      <c r="D1742" s="60" t="s">
        <v>18</v>
      </c>
      <c r="E1742" s="60" t="s">
        <v>167</v>
      </c>
      <c r="F1742" s="60" t="s">
        <v>168</v>
      </c>
      <c r="G1742" s="59">
        <v>0</v>
      </c>
      <c r="H1742" s="59">
        <v>100000</v>
      </c>
      <c r="I1742" s="59">
        <v>100000</v>
      </c>
      <c r="J1742" s="59">
        <v>0</v>
      </c>
      <c r="K1742" s="59">
        <v>0</v>
      </c>
      <c r="L1742" s="59">
        <v>0</v>
      </c>
      <c r="M1742" s="59">
        <v>98090</v>
      </c>
      <c r="N1742" s="59">
        <v>98090</v>
      </c>
      <c r="O1742" s="59">
        <v>1910</v>
      </c>
      <c r="P1742" s="84">
        <f t="shared" si="56"/>
        <v>0.98089999999999999</v>
      </c>
    </row>
    <row r="1743" spans="1:16" ht="14.4" x14ac:dyDescent="0.2">
      <c r="A1743" s="60" t="s">
        <v>519</v>
      </c>
      <c r="B1743" s="60" t="s">
        <v>520</v>
      </c>
      <c r="C1743" s="83" t="str">
        <f t="shared" si="55"/>
        <v>21375900 DIRECCIÓN GENERAL DE ARCHIVO NACIONAL</v>
      </c>
      <c r="D1743" s="60" t="s">
        <v>18</v>
      </c>
      <c r="E1743" s="60" t="s">
        <v>169</v>
      </c>
      <c r="F1743" s="60" t="s">
        <v>170</v>
      </c>
      <c r="G1743" s="59">
        <v>2500000</v>
      </c>
      <c r="H1743" s="59">
        <v>1800000</v>
      </c>
      <c r="I1743" s="59">
        <v>1800000</v>
      </c>
      <c r="J1743" s="59">
        <v>0</v>
      </c>
      <c r="K1743" s="59">
        <v>0</v>
      </c>
      <c r="L1743" s="59">
        <v>0</v>
      </c>
      <c r="M1743" s="59">
        <v>985642.39</v>
      </c>
      <c r="N1743" s="59">
        <v>985642.39</v>
      </c>
      <c r="O1743" s="59">
        <v>814357.61</v>
      </c>
      <c r="P1743" s="84">
        <f t="shared" si="56"/>
        <v>0.54757910555555556</v>
      </c>
    </row>
    <row r="1744" spans="1:16" ht="14.4" x14ac:dyDescent="0.2">
      <c r="A1744" s="60" t="s">
        <v>519</v>
      </c>
      <c r="B1744" s="60" t="s">
        <v>520</v>
      </c>
      <c r="C1744" s="83" t="str">
        <f t="shared" si="55"/>
        <v>21375900 DIRECCIÓN GENERAL DE ARCHIVO NACIONAL</v>
      </c>
      <c r="D1744" s="60" t="s">
        <v>18</v>
      </c>
      <c r="E1744" s="60" t="s">
        <v>171</v>
      </c>
      <c r="F1744" s="60" t="s">
        <v>172</v>
      </c>
      <c r="G1744" s="59">
        <v>1000000</v>
      </c>
      <c r="H1744" s="59">
        <v>400000</v>
      </c>
      <c r="I1744" s="59">
        <v>400000</v>
      </c>
      <c r="J1744" s="59">
        <v>0</v>
      </c>
      <c r="K1744" s="59">
        <v>0</v>
      </c>
      <c r="L1744" s="59">
        <v>0</v>
      </c>
      <c r="M1744" s="59">
        <v>77825</v>
      </c>
      <c r="N1744" s="59">
        <v>77825</v>
      </c>
      <c r="O1744" s="59">
        <v>322175</v>
      </c>
      <c r="P1744" s="84">
        <f t="shared" si="56"/>
        <v>0.1945625</v>
      </c>
    </row>
    <row r="1745" spans="1:16" ht="14.4" x14ac:dyDescent="0.2">
      <c r="A1745" s="60" t="s">
        <v>519</v>
      </c>
      <c r="B1745" s="60" t="s">
        <v>520</v>
      </c>
      <c r="C1745" s="83" t="str">
        <f t="shared" si="55"/>
        <v>21375900 DIRECCIÓN GENERAL DE ARCHIVO NACIONAL</v>
      </c>
      <c r="D1745" s="60" t="s">
        <v>18</v>
      </c>
      <c r="E1745" s="60" t="s">
        <v>173</v>
      </c>
      <c r="F1745" s="60" t="s">
        <v>174</v>
      </c>
      <c r="G1745" s="59">
        <v>250000</v>
      </c>
      <c r="H1745" s="59">
        <v>150000</v>
      </c>
      <c r="I1745" s="59">
        <v>150000</v>
      </c>
      <c r="J1745" s="59">
        <v>0</v>
      </c>
      <c r="K1745" s="59">
        <v>0</v>
      </c>
      <c r="L1745" s="59">
        <v>0</v>
      </c>
      <c r="M1745" s="59">
        <v>31365</v>
      </c>
      <c r="N1745" s="59">
        <v>31365</v>
      </c>
      <c r="O1745" s="59">
        <v>118635</v>
      </c>
      <c r="P1745" s="84">
        <f t="shared" si="56"/>
        <v>0.20910000000000001</v>
      </c>
    </row>
    <row r="1746" spans="1:16" ht="14.4" x14ac:dyDescent="0.2">
      <c r="A1746" s="60" t="s">
        <v>519</v>
      </c>
      <c r="B1746" s="60" t="s">
        <v>520</v>
      </c>
      <c r="C1746" s="83" t="str">
        <f t="shared" si="55"/>
        <v>21375900 DIRECCIÓN GENERAL DE ARCHIVO NACIONAL</v>
      </c>
      <c r="D1746" s="60" t="s">
        <v>18</v>
      </c>
      <c r="E1746" s="60" t="s">
        <v>177</v>
      </c>
      <c r="F1746" s="60" t="s">
        <v>178</v>
      </c>
      <c r="G1746" s="59">
        <v>500000</v>
      </c>
      <c r="H1746" s="59">
        <v>500000</v>
      </c>
      <c r="I1746" s="59">
        <v>500000</v>
      </c>
      <c r="J1746" s="59">
        <v>0</v>
      </c>
      <c r="K1746" s="59">
        <v>0</v>
      </c>
      <c r="L1746" s="59">
        <v>0</v>
      </c>
      <c r="M1746" s="59">
        <v>466992.88</v>
      </c>
      <c r="N1746" s="59">
        <v>466992.88</v>
      </c>
      <c r="O1746" s="59">
        <v>33007.120000000003</v>
      </c>
      <c r="P1746" s="84">
        <f t="shared" si="56"/>
        <v>0.93398576</v>
      </c>
    </row>
    <row r="1747" spans="1:16" ht="14.4" x14ac:dyDescent="0.2">
      <c r="A1747" s="60" t="s">
        <v>519</v>
      </c>
      <c r="B1747" s="60" t="s">
        <v>520</v>
      </c>
      <c r="C1747" s="83" t="str">
        <f t="shared" si="55"/>
        <v>21375900 DIRECCIÓN GENERAL DE ARCHIVO NACIONAL</v>
      </c>
      <c r="D1747" s="60" t="s">
        <v>18</v>
      </c>
      <c r="E1747" s="60" t="s">
        <v>179</v>
      </c>
      <c r="F1747" s="60" t="s">
        <v>180</v>
      </c>
      <c r="G1747" s="59">
        <v>250000</v>
      </c>
      <c r="H1747" s="59">
        <v>250000</v>
      </c>
      <c r="I1747" s="59">
        <v>250000</v>
      </c>
      <c r="J1747" s="59">
        <v>0</v>
      </c>
      <c r="K1747" s="59">
        <v>0</v>
      </c>
      <c r="L1747" s="59">
        <v>0</v>
      </c>
      <c r="M1747" s="59">
        <v>161992.01</v>
      </c>
      <c r="N1747" s="59">
        <v>161992.01</v>
      </c>
      <c r="O1747" s="59">
        <v>88007.99</v>
      </c>
      <c r="P1747" s="84">
        <f t="shared" si="56"/>
        <v>0.64796804000000008</v>
      </c>
    </row>
    <row r="1748" spans="1:16" ht="14.4" x14ac:dyDescent="0.2">
      <c r="A1748" s="60" t="s">
        <v>519</v>
      </c>
      <c r="B1748" s="60" t="s">
        <v>520</v>
      </c>
      <c r="C1748" s="83" t="str">
        <f t="shared" si="55"/>
        <v>21375900 DIRECCIÓN GENERAL DE ARCHIVO NACIONAL</v>
      </c>
      <c r="D1748" s="60" t="s">
        <v>18</v>
      </c>
      <c r="E1748" s="60" t="s">
        <v>181</v>
      </c>
      <c r="F1748" s="60" t="s">
        <v>182</v>
      </c>
      <c r="G1748" s="59">
        <v>500000</v>
      </c>
      <c r="H1748" s="59">
        <v>500000</v>
      </c>
      <c r="I1748" s="59">
        <v>500000</v>
      </c>
      <c r="J1748" s="59">
        <v>0</v>
      </c>
      <c r="K1748" s="59">
        <v>0</v>
      </c>
      <c r="L1748" s="59">
        <v>0</v>
      </c>
      <c r="M1748" s="59">
        <v>247467.5</v>
      </c>
      <c r="N1748" s="59">
        <v>247467.5</v>
      </c>
      <c r="O1748" s="59">
        <v>252532.5</v>
      </c>
      <c r="P1748" s="84">
        <f t="shared" si="56"/>
        <v>0.49493500000000001</v>
      </c>
    </row>
    <row r="1749" spans="1:16" ht="14.4" x14ac:dyDescent="0.2">
      <c r="A1749" s="60" t="s">
        <v>519</v>
      </c>
      <c r="B1749" s="60" t="s">
        <v>520</v>
      </c>
      <c r="C1749" s="83" t="str">
        <f t="shared" si="55"/>
        <v>21375900 DIRECCIÓN GENERAL DE ARCHIVO NACIONAL</v>
      </c>
      <c r="D1749" s="60" t="s">
        <v>18</v>
      </c>
      <c r="E1749" s="60" t="s">
        <v>183</v>
      </c>
      <c r="F1749" s="60" t="s">
        <v>184</v>
      </c>
      <c r="G1749" s="59">
        <v>5440000</v>
      </c>
      <c r="H1749" s="59">
        <v>5440000</v>
      </c>
      <c r="I1749" s="59">
        <v>5440000</v>
      </c>
      <c r="J1749" s="59">
        <v>0</v>
      </c>
      <c r="K1749" s="59">
        <v>0</v>
      </c>
      <c r="L1749" s="59">
        <v>0</v>
      </c>
      <c r="M1749" s="59">
        <v>1445023.94</v>
      </c>
      <c r="N1749" s="59">
        <v>1445023.94</v>
      </c>
      <c r="O1749" s="59">
        <v>3994976.06</v>
      </c>
      <c r="P1749" s="84">
        <f t="shared" si="56"/>
        <v>0.26562940073529412</v>
      </c>
    </row>
    <row r="1750" spans="1:16" ht="14.4" x14ac:dyDescent="0.2">
      <c r="A1750" s="60" t="s">
        <v>519</v>
      </c>
      <c r="B1750" s="60" t="s">
        <v>520</v>
      </c>
      <c r="C1750" s="83" t="str">
        <f t="shared" si="55"/>
        <v>21375900 DIRECCIÓN GENERAL DE ARCHIVO NACIONAL</v>
      </c>
      <c r="D1750" s="60" t="s">
        <v>18</v>
      </c>
      <c r="E1750" s="60" t="s">
        <v>185</v>
      </c>
      <c r="F1750" s="60" t="s">
        <v>186</v>
      </c>
      <c r="G1750" s="59">
        <v>440000</v>
      </c>
      <c r="H1750" s="59">
        <v>440000</v>
      </c>
      <c r="I1750" s="59">
        <v>440000</v>
      </c>
      <c r="J1750" s="59">
        <v>0</v>
      </c>
      <c r="K1750" s="59">
        <v>0</v>
      </c>
      <c r="L1750" s="59">
        <v>0</v>
      </c>
      <c r="M1750" s="59">
        <v>439286.19</v>
      </c>
      <c r="N1750" s="59">
        <v>439286.19</v>
      </c>
      <c r="O1750" s="59">
        <v>713.81</v>
      </c>
      <c r="P1750" s="84">
        <f t="shared" si="56"/>
        <v>0.9983777045454546</v>
      </c>
    </row>
    <row r="1751" spans="1:16" ht="14.4" x14ac:dyDescent="0.2">
      <c r="A1751" s="60" t="s">
        <v>519</v>
      </c>
      <c r="B1751" s="60" t="s">
        <v>520</v>
      </c>
      <c r="C1751" s="83" t="str">
        <f t="shared" si="55"/>
        <v>21375900 DIRECCIÓN GENERAL DE ARCHIVO NACIONAL</v>
      </c>
      <c r="D1751" s="60" t="s">
        <v>18</v>
      </c>
      <c r="E1751" s="60" t="s">
        <v>187</v>
      </c>
      <c r="F1751" s="60" t="s">
        <v>188</v>
      </c>
      <c r="G1751" s="59">
        <v>5000000</v>
      </c>
      <c r="H1751" s="59">
        <v>5000000</v>
      </c>
      <c r="I1751" s="59">
        <v>5000000</v>
      </c>
      <c r="J1751" s="59">
        <v>0</v>
      </c>
      <c r="K1751" s="59">
        <v>0</v>
      </c>
      <c r="L1751" s="59">
        <v>0</v>
      </c>
      <c r="M1751" s="59">
        <v>1005737.75</v>
      </c>
      <c r="N1751" s="59">
        <v>1005737.75</v>
      </c>
      <c r="O1751" s="59">
        <v>3994262.25</v>
      </c>
      <c r="P1751" s="84">
        <f t="shared" si="56"/>
        <v>0.20114755000000001</v>
      </c>
    </row>
    <row r="1752" spans="1:16" ht="14.4" x14ac:dyDescent="0.2">
      <c r="A1752" s="60" t="s">
        <v>519</v>
      </c>
      <c r="B1752" s="60" t="s">
        <v>520</v>
      </c>
      <c r="C1752" s="83" t="str">
        <f t="shared" si="55"/>
        <v>21375900 DIRECCIÓN GENERAL DE ARCHIVO NACIONAL</v>
      </c>
      <c r="D1752" s="60" t="s">
        <v>18</v>
      </c>
      <c r="E1752" s="60" t="s">
        <v>189</v>
      </c>
      <c r="F1752" s="60" t="s">
        <v>190</v>
      </c>
      <c r="G1752" s="59">
        <v>10225000</v>
      </c>
      <c r="H1752" s="59">
        <v>11250000</v>
      </c>
      <c r="I1752" s="59">
        <v>11250000</v>
      </c>
      <c r="J1752" s="59">
        <v>0</v>
      </c>
      <c r="K1752" s="59">
        <v>0</v>
      </c>
      <c r="L1752" s="59">
        <v>0</v>
      </c>
      <c r="M1752" s="59">
        <v>7639820.8200000003</v>
      </c>
      <c r="N1752" s="59">
        <v>7268864.4199999999</v>
      </c>
      <c r="O1752" s="59">
        <v>3610179.18</v>
      </c>
      <c r="P1752" s="84">
        <f t="shared" si="56"/>
        <v>0.67909518400000002</v>
      </c>
    </row>
    <row r="1753" spans="1:16" ht="14.4" x14ac:dyDescent="0.2">
      <c r="A1753" s="60" t="s">
        <v>519</v>
      </c>
      <c r="B1753" s="60" t="s">
        <v>520</v>
      </c>
      <c r="C1753" s="83" t="str">
        <f t="shared" si="55"/>
        <v>21375900 DIRECCIÓN GENERAL DE ARCHIVO NACIONAL</v>
      </c>
      <c r="D1753" s="60" t="s">
        <v>18</v>
      </c>
      <c r="E1753" s="60" t="s">
        <v>191</v>
      </c>
      <c r="F1753" s="60" t="s">
        <v>192</v>
      </c>
      <c r="G1753" s="59">
        <v>1600000</v>
      </c>
      <c r="H1753" s="59">
        <v>1925000</v>
      </c>
      <c r="I1753" s="59">
        <v>1925000</v>
      </c>
      <c r="J1753" s="59">
        <v>0</v>
      </c>
      <c r="K1753" s="59">
        <v>0</v>
      </c>
      <c r="L1753" s="59">
        <v>0</v>
      </c>
      <c r="M1753" s="59">
        <v>1755406.31</v>
      </c>
      <c r="N1753" s="59">
        <v>1384449.91</v>
      </c>
      <c r="O1753" s="59">
        <v>169593.69</v>
      </c>
      <c r="P1753" s="84">
        <f t="shared" si="56"/>
        <v>0.91189938181818186</v>
      </c>
    </row>
    <row r="1754" spans="1:16" ht="14.4" x14ac:dyDescent="0.2">
      <c r="A1754" s="60" t="s">
        <v>519</v>
      </c>
      <c r="B1754" s="60" t="s">
        <v>520</v>
      </c>
      <c r="C1754" s="83" t="str">
        <f t="shared" si="55"/>
        <v>21375900 DIRECCIÓN GENERAL DE ARCHIVO NACIONAL</v>
      </c>
      <c r="D1754" s="60" t="s">
        <v>18</v>
      </c>
      <c r="E1754" s="60" t="s">
        <v>193</v>
      </c>
      <c r="F1754" s="60" t="s">
        <v>194</v>
      </c>
      <c r="G1754" s="59">
        <v>300000</v>
      </c>
      <c r="H1754" s="59">
        <v>50000</v>
      </c>
      <c r="I1754" s="59">
        <v>50000</v>
      </c>
      <c r="J1754" s="59">
        <v>0</v>
      </c>
      <c r="K1754" s="59">
        <v>0</v>
      </c>
      <c r="L1754" s="59">
        <v>0</v>
      </c>
      <c r="M1754" s="59">
        <v>49629</v>
      </c>
      <c r="N1754" s="59">
        <v>49629</v>
      </c>
      <c r="O1754" s="59">
        <v>371</v>
      </c>
      <c r="P1754" s="84">
        <f t="shared" si="56"/>
        <v>0.99258000000000002</v>
      </c>
    </row>
    <row r="1755" spans="1:16" ht="14.4" x14ac:dyDescent="0.2">
      <c r="A1755" s="60" t="s">
        <v>519</v>
      </c>
      <c r="B1755" s="60" t="s">
        <v>520</v>
      </c>
      <c r="C1755" s="83" t="str">
        <f t="shared" si="55"/>
        <v>21375900 DIRECCIÓN GENERAL DE ARCHIVO NACIONAL</v>
      </c>
      <c r="D1755" s="60" t="s">
        <v>18</v>
      </c>
      <c r="E1755" s="60" t="s">
        <v>195</v>
      </c>
      <c r="F1755" s="60" t="s">
        <v>196</v>
      </c>
      <c r="G1755" s="59">
        <v>3600000</v>
      </c>
      <c r="H1755" s="59">
        <v>4450000</v>
      </c>
      <c r="I1755" s="59">
        <v>4450000</v>
      </c>
      <c r="J1755" s="59">
        <v>0</v>
      </c>
      <c r="K1755" s="59">
        <v>0</v>
      </c>
      <c r="L1755" s="59">
        <v>0</v>
      </c>
      <c r="M1755" s="59">
        <v>3491607.27</v>
      </c>
      <c r="N1755" s="59">
        <v>3491607.27</v>
      </c>
      <c r="O1755" s="59">
        <v>958392.73</v>
      </c>
      <c r="P1755" s="84">
        <f t="shared" si="56"/>
        <v>0.78463084719101128</v>
      </c>
    </row>
    <row r="1756" spans="1:16" ht="14.4" x14ac:dyDescent="0.2">
      <c r="A1756" s="60" t="s">
        <v>519</v>
      </c>
      <c r="B1756" s="60" t="s">
        <v>520</v>
      </c>
      <c r="C1756" s="83" t="str">
        <f t="shared" si="55"/>
        <v>21375900 DIRECCIÓN GENERAL DE ARCHIVO NACIONAL</v>
      </c>
      <c r="D1756" s="60" t="s">
        <v>18</v>
      </c>
      <c r="E1756" s="60" t="s">
        <v>197</v>
      </c>
      <c r="F1756" s="60" t="s">
        <v>198</v>
      </c>
      <c r="G1756" s="59">
        <v>2425000</v>
      </c>
      <c r="H1756" s="59">
        <v>2625000</v>
      </c>
      <c r="I1756" s="59">
        <v>2625000</v>
      </c>
      <c r="J1756" s="59">
        <v>0</v>
      </c>
      <c r="K1756" s="59">
        <v>0</v>
      </c>
      <c r="L1756" s="59">
        <v>0</v>
      </c>
      <c r="M1756" s="59">
        <v>1593136.99</v>
      </c>
      <c r="N1756" s="59">
        <v>1593136.99</v>
      </c>
      <c r="O1756" s="59">
        <v>1031863.01</v>
      </c>
      <c r="P1756" s="85">
        <f t="shared" si="56"/>
        <v>0.60690932952380949</v>
      </c>
    </row>
    <row r="1757" spans="1:16" ht="14.4" x14ac:dyDescent="0.2">
      <c r="A1757" s="60" t="s">
        <v>519</v>
      </c>
      <c r="B1757" s="60" t="s">
        <v>520</v>
      </c>
      <c r="C1757" s="83" t="str">
        <f t="shared" si="55"/>
        <v>21375900 DIRECCIÓN GENERAL DE ARCHIVO NACIONAL</v>
      </c>
      <c r="D1757" s="60" t="s">
        <v>18</v>
      </c>
      <c r="E1757" s="60" t="s">
        <v>199</v>
      </c>
      <c r="F1757" s="60" t="s">
        <v>200</v>
      </c>
      <c r="G1757" s="59">
        <v>1525000</v>
      </c>
      <c r="H1757" s="59">
        <v>1425000</v>
      </c>
      <c r="I1757" s="59">
        <v>1425000</v>
      </c>
      <c r="J1757" s="59">
        <v>0</v>
      </c>
      <c r="K1757" s="59">
        <v>0</v>
      </c>
      <c r="L1757" s="59">
        <v>0</v>
      </c>
      <c r="M1757" s="59">
        <v>79725</v>
      </c>
      <c r="N1757" s="59">
        <v>79725</v>
      </c>
      <c r="O1757" s="59">
        <v>1345275</v>
      </c>
      <c r="P1757" s="84">
        <f t="shared" si="56"/>
        <v>5.5947368421052635E-2</v>
      </c>
    </row>
    <row r="1758" spans="1:16" ht="14.4" x14ac:dyDescent="0.2">
      <c r="A1758" s="60" t="s">
        <v>519</v>
      </c>
      <c r="B1758" s="60" t="s">
        <v>520</v>
      </c>
      <c r="C1758" s="83" t="str">
        <f t="shared" si="55"/>
        <v>21375900 DIRECCIÓN GENERAL DE ARCHIVO NACIONAL</v>
      </c>
      <c r="D1758" s="60" t="s">
        <v>18</v>
      </c>
      <c r="E1758" s="60" t="s">
        <v>201</v>
      </c>
      <c r="F1758" s="60" t="s">
        <v>202</v>
      </c>
      <c r="G1758" s="59">
        <v>325000</v>
      </c>
      <c r="H1758" s="59">
        <v>325000</v>
      </c>
      <c r="I1758" s="59">
        <v>325000</v>
      </c>
      <c r="J1758" s="59">
        <v>0</v>
      </c>
      <c r="K1758" s="59">
        <v>0</v>
      </c>
      <c r="L1758" s="59">
        <v>0</v>
      </c>
      <c r="M1758" s="59">
        <v>249513.03</v>
      </c>
      <c r="N1758" s="59">
        <v>249513.03</v>
      </c>
      <c r="O1758" s="59">
        <v>75486.97</v>
      </c>
      <c r="P1758" s="84">
        <f t="shared" si="56"/>
        <v>0.76773239999999998</v>
      </c>
    </row>
    <row r="1759" spans="1:16" ht="14.4" x14ac:dyDescent="0.2">
      <c r="A1759" s="60" t="s">
        <v>519</v>
      </c>
      <c r="B1759" s="60" t="s">
        <v>520</v>
      </c>
      <c r="C1759" s="83" t="str">
        <f t="shared" si="55"/>
        <v>21375900 DIRECCIÓN GENERAL DE ARCHIVO NACIONAL</v>
      </c>
      <c r="D1759" s="60" t="s">
        <v>18</v>
      </c>
      <c r="E1759" s="60" t="s">
        <v>205</v>
      </c>
      <c r="F1759" s="60" t="s">
        <v>206</v>
      </c>
      <c r="G1759" s="59">
        <v>450000</v>
      </c>
      <c r="H1759" s="59">
        <v>450000</v>
      </c>
      <c r="I1759" s="59">
        <v>450000</v>
      </c>
      <c r="J1759" s="59">
        <v>0</v>
      </c>
      <c r="K1759" s="59">
        <v>0</v>
      </c>
      <c r="L1759" s="59">
        <v>0</v>
      </c>
      <c r="M1759" s="59">
        <v>420803.22</v>
      </c>
      <c r="N1759" s="59">
        <v>420803.22</v>
      </c>
      <c r="O1759" s="59">
        <v>29196.78</v>
      </c>
      <c r="P1759" s="84">
        <f t="shared" si="56"/>
        <v>0.93511826666666664</v>
      </c>
    </row>
    <row r="1760" spans="1:16" ht="14.4" x14ac:dyDescent="0.2">
      <c r="A1760" s="60" t="s">
        <v>519</v>
      </c>
      <c r="B1760" s="60" t="s">
        <v>520</v>
      </c>
      <c r="C1760" s="83" t="str">
        <f t="shared" si="55"/>
        <v>21375900 DIRECCIÓN GENERAL DE ARCHIVO NACIONAL</v>
      </c>
      <c r="D1760" s="60" t="s">
        <v>18</v>
      </c>
      <c r="E1760" s="60" t="s">
        <v>207</v>
      </c>
      <c r="F1760" s="60" t="s">
        <v>208</v>
      </c>
      <c r="G1760" s="59">
        <v>90308356</v>
      </c>
      <c r="H1760" s="59">
        <v>102917983</v>
      </c>
      <c r="I1760" s="59">
        <v>102917983</v>
      </c>
      <c r="J1760" s="59">
        <v>0</v>
      </c>
      <c r="K1760" s="59">
        <v>0</v>
      </c>
      <c r="L1760" s="59">
        <v>0</v>
      </c>
      <c r="M1760" s="59">
        <v>97547183.409999996</v>
      </c>
      <c r="N1760" s="59">
        <v>97547183.409999996</v>
      </c>
      <c r="O1760" s="59">
        <v>5370799.5899999999</v>
      </c>
      <c r="P1760" s="84">
        <f t="shared" si="56"/>
        <v>0.94781476051663383</v>
      </c>
    </row>
    <row r="1761" spans="1:16" ht="14.4" x14ac:dyDescent="0.2">
      <c r="A1761" s="60" t="s">
        <v>519</v>
      </c>
      <c r="B1761" s="60" t="s">
        <v>520</v>
      </c>
      <c r="C1761" s="83" t="str">
        <f t="shared" si="55"/>
        <v>21375900 DIRECCIÓN GENERAL DE ARCHIVO NACIONAL</v>
      </c>
      <c r="D1761" s="60" t="s">
        <v>18</v>
      </c>
      <c r="E1761" s="60" t="s">
        <v>209</v>
      </c>
      <c r="F1761" s="60" t="s">
        <v>210</v>
      </c>
      <c r="G1761" s="59">
        <v>28516386</v>
      </c>
      <c r="H1761" s="59">
        <v>27926013</v>
      </c>
      <c r="I1761" s="59">
        <v>27926013</v>
      </c>
      <c r="J1761" s="59">
        <v>0</v>
      </c>
      <c r="K1761" s="59">
        <v>0</v>
      </c>
      <c r="L1761" s="59">
        <v>0</v>
      </c>
      <c r="M1761" s="59">
        <v>23430545.16</v>
      </c>
      <c r="N1761" s="59">
        <v>23430545.16</v>
      </c>
      <c r="O1761" s="59">
        <v>4495467.84</v>
      </c>
      <c r="P1761" s="84">
        <f t="shared" si="56"/>
        <v>0.83902221058194026</v>
      </c>
    </row>
    <row r="1762" spans="1:16" ht="14.4" x14ac:dyDescent="0.2">
      <c r="A1762" s="60" t="s">
        <v>519</v>
      </c>
      <c r="B1762" s="60" t="s">
        <v>520</v>
      </c>
      <c r="C1762" s="83" t="str">
        <f t="shared" si="55"/>
        <v>21375900 DIRECCIÓN GENERAL DE ARCHIVO NACIONAL</v>
      </c>
      <c r="D1762" s="60" t="s">
        <v>18</v>
      </c>
      <c r="E1762" s="60" t="s">
        <v>527</v>
      </c>
      <c r="F1762" s="60" t="s">
        <v>212</v>
      </c>
      <c r="G1762" s="59">
        <v>24599300</v>
      </c>
      <c r="H1762" s="59">
        <v>24090022</v>
      </c>
      <c r="I1762" s="59">
        <v>24090022</v>
      </c>
      <c r="J1762" s="59">
        <v>0</v>
      </c>
      <c r="K1762" s="59">
        <v>0</v>
      </c>
      <c r="L1762" s="59">
        <v>0</v>
      </c>
      <c r="M1762" s="59">
        <v>20212063.68</v>
      </c>
      <c r="N1762" s="59">
        <v>20212063.68</v>
      </c>
      <c r="O1762" s="59">
        <v>3877958.32</v>
      </c>
      <c r="P1762" s="84">
        <f t="shared" si="56"/>
        <v>0.8390222175803741</v>
      </c>
    </row>
    <row r="1763" spans="1:16" ht="14.4" x14ac:dyDescent="0.2">
      <c r="A1763" s="60" t="s">
        <v>519</v>
      </c>
      <c r="B1763" s="60" t="s">
        <v>520</v>
      </c>
      <c r="C1763" s="83" t="str">
        <f t="shared" si="55"/>
        <v>21375900 DIRECCIÓN GENERAL DE ARCHIVO NACIONAL</v>
      </c>
      <c r="D1763" s="60" t="s">
        <v>18</v>
      </c>
      <c r="E1763" s="60" t="s">
        <v>528</v>
      </c>
      <c r="F1763" s="60" t="s">
        <v>214</v>
      </c>
      <c r="G1763" s="59">
        <v>3917086</v>
      </c>
      <c r="H1763" s="59">
        <v>3835991</v>
      </c>
      <c r="I1763" s="59">
        <v>3835991</v>
      </c>
      <c r="J1763" s="59">
        <v>0</v>
      </c>
      <c r="K1763" s="59">
        <v>0</v>
      </c>
      <c r="L1763" s="59">
        <v>0</v>
      </c>
      <c r="M1763" s="59">
        <v>3218481.48</v>
      </c>
      <c r="N1763" s="59">
        <v>3218481.48</v>
      </c>
      <c r="O1763" s="59">
        <v>617509.52</v>
      </c>
      <c r="P1763" s="84">
        <f t="shared" si="56"/>
        <v>0.83902216663177775</v>
      </c>
    </row>
    <row r="1764" spans="1:16" ht="14.4" x14ac:dyDescent="0.2">
      <c r="A1764" s="60" t="s">
        <v>519</v>
      </c>
      <c r="B1764" s="60" t="s">
        <v>520</v>
      </c>
      <c r="C1764" s="83" t="str">
        <f t="shared" si="55"/>
        <v>21375900 DIRECCIÓN GENERAL DE ARCHIVO NACIONAL</v>
      </c>
      <c r="D1764" s="60" t="s">
        <v>18</v>
      </c>
      <c r="E1764" s="60" t="s">
        <v>223</v>
      </c>
      <c r="F1764" s="60" t="s">
        <v>224</v>
      </c>
      <c r="G1764" s="59">
        <v>61500000</v>
      </c>
      <c r="H1764" s="59">
        <v>68087500</v>
      </c>
      <c r="I1764" s="59">
        <v>68087500</v>
      </c>
      <c r="J1764" s="59">
        <v>0</v>
      </c>
      <c r="K1764" s="59">
        <v>0</v>
      </c>
      <c r="L1764" s="59">
        <v>0</v>
      </c>
      <c r="M1764" s="59">
        <v>67321293.129999995</v>
      </c>
      <c r="N1764" s="59">
        <v>67321293.129999995</v>
      </c>
      <c r="O1764" s="59">
        <v>766206.87</v>
      </c>
      <c r="P1764" s="84">
        <f t="shared" si="56"/>
        <v>0.98874673221957032</v>
      </c>
    </row>
    <row r="1765" spans="1:16" ht="14.4" x14ac:dyDescent="0.2">
      <c r="A1765" s="60" t="s">
        <v>519</v>
      </c>
      <c r="B1765" s="60" t="s">
        <v>520</v>
      </c>
      <c r="C1765" s="83" t="str">
        <f t="shared" si="55"/>
        <v>21375900 DIRECCIÓN GENERAL DE ARCHIVO NACIONAL</v>
      </c>
      <c r="D1765" s="60" t="s">
        <v>18</v>
      </c>
      <c r="E1765" s="60" t="s">
        <v>225</v>
      </c>
      <c r="F1765" s="60" t="s">
        <v>226</v>
      </c>
      <c r="G1765" s="59">
        <v>54000000</v>
      </c>
      <c r="H1765" s="59">
        <v>60587500</v>
      </c>
      <c r="I1765" s="59">
        <v>60587500</v>
      </c>
      <c r="J1765" s="59">
        <v>0</v>
      </c>
      <c r="K1765" s="59">
        <v>0</v>
      </c>
      <c r="L1765" s="59">
        <v>0</v>
      </c>
      <c r="M1765" s="59">
        <v>59876580.490000002</v>
      </c>
      <c r="N1765" s="59">
        <v>59876580.490000002</v>
      </c>
      <c r="O1765" s="59">
        <v>710919.51</v>
      </c>
      <c r="P1765" s="84">
        <f t="shared" si="56"/>
        <v>0.98826623461935226</v>
      </c>
    </row>
    <row r="1766" spans="1:16" ht="14.4" x14ac:dyDescent="0.2">
      <c r="A1766" s="60" t="s">
        <v>519</v>
      </c>
      <c r="B1766" s="60" t="s">
        <v>520</v>
      </c>
      <c r="C1766" s="83" t="str">
        <f t="shared" si="55"/>
        <v>21375900 DIRECCIÓN GENERAL DE ARCHIVO NACIONAL</v>
      </c>
      <c r="D1766" s="60" t="s">
        <v>18</v>
      </c>
      <c r="E1766" s="60" t="s">
        <v>227</v>
      </c>
      <c r="F1766" s="60" t="s">
        <v>228</v>
      </c>
      <c r="G1766" s="59">
        <v>7500000</v>
      </c>
      <c r="H1766" s="59">
        <v>7500000</v>
      </c>
      <c r="I1766" s="59">
        <v>7500000</v>
      </c>
      <c r="J1766" s="59">
        <v>0</v>
      </c>
      <c r="K1766" s="59">
        <v>0</v>
      </c>
      <c r="L1766" s="59">
        <v>0</v>
      </c>
      <c r="M1766" s="59">
        <v>7444712.6399999997</v>
      </c>
      <c r="N1766" s="59">
        <v>7444712.6399999997</v>
      </c>
      <c r="O1766" s="59">
        <v>55287.360000000001</v>
      </c>
      <c r="P1766" s="84">
        <f t="shared" si="56"/>
        <v>0.99262835199999999</v>
      </c>
    </row>
    <row r="1767" spans="1:16" ht="14.4" x14ac:dyDescent="0.2">
      <c r="A1767" s="60" t="s">
        <v>519</v>
      </c>
      <c r="B1767" s="60" t="s">
        <v>520</v>
      </c>
      <c r="C1767" s="83" t="str">
        <f t="shared" si="55"/>
        <v>21375900 DIRECCIÓN GENERAL DE ARCHIVO NACIONAL</v>
      </c>
      <c r="D1767" s="60" t="s">
        <v>18</v>
      </c>
      <c r="E1767" s="60" t="s">
        <v>241</v>
      </c>
      <c r="F1767" s="60" t="s">
        <v>242</v>
      </c>
      <c r="G1767" s="59">
        <v>291970</v>
      </c>
      <c r="H1767" s="59">
        <v>6904470</v>
      </c>
      <c r="I1767" s="59">
        <v>6904470</v>
      </c>
      <c r="J1767" s="59">
        <v>0</v>
      </c>
      <c r="K1767" s="59">
        <v>0</v>
      </c>
      <c r="L1767" s="59">
        <v>0</v>
      </c>
      <c r="M1767" s="59">
        <v>6795345.1200000001</v>
      </c>
      <c r="N1767" s="59">
        <v>6795345.1200000001</v>
      </c>
      <c r="O1767" s="59">
        <v>109124.88</v>
      </c>
      <c r="P1767" s="84">
        <f t="shared" si="56"/>
        <v>0.98419503886612592</v>
      </c>
    </row>
    <row r="1768" spans="1:16" ht="14.4" x14ac:dyDescent="0.2">
      <c r="A1768" s="60" t="s">
        <v>519</v>
      </c>
      <c r="B1768" s="60" t="s">
        <v>520</v>
      </c>
      <c r="C1768" s="83" t="str">
        <f t="shared" si="55"/>
        <v>21375900 DIRECCIÓN GENERAL DE ARCHIVO NACIONAL</v>
      </c>
      <c r="D1768" s="60" t="s">
        <v>18</v>
      </c>
      <c r="E1768" s="60" t="s">
        <v>729</v>
      </c>
      <c r="F1768" s="60" t="s">
        <v>753</v>
      </c>
      <c r="G1768" s="59">
        <v>291970</v>
      </c>
      <c r="H1768" s="59">
        <v>291970</v>
      </c>
      <c r="I1768" s="59">
        <v>291970</v>
      </c>
      <c r="J1768" s="59">
        <v>0</v>
      </c>
      <c r="K1768" s="59">
        <v>0</v>
      </c>
      <c r="L1768" s="59">
        <v>0</v>
      </c>
      <c r="M1768" s="59">
        <v>289802.88</v>
      </c>
      <c r="N1768" s="59">
        <v>289802.88</v>
      </c>
      <c r="O1768" s="59">
        <v>2167.12</v>
      </c>
      <c r="P1768" s="84">
        <f t="shared" si="56"/>
        <v>0.99257759358838238</v>
      </c>
    </row>
    <row r="1769" spans="1:16" ht="14.4" x14ac:dyDescent="0.2">
      <c r="A1769" s="60" t="s">
        <v>519</v>
      </c>
      <c r="B1769" s="60" t="s">
        <v>520</v>
      </c>
      <c r="C1769" s="83" t="str">
        <f t="shared" si="55"/>
        <v>21375900 DIRECCIÓN GENERAL DE ARCHIVO NACIONAL</v>
      </c>
      <c r="D1769" s="60" t="s">
        <v>18</v>
      </c>
      <c r="E1769" s="60" t="s">
        <v>756</v>
      </c>
      <c r="F1769" s="60" t="s">
        <v>757</v>
      </c>
      <c r="G1769" s="59">
        <v>0</v>
      </c>
      <c r="H1769" s="59">
        <v>6612500</v>
      </c>
      <c r="I1769" s="59">
        <v>6612500</v>
      </c>
      <c r="J1769" s="59">
        <v>0</v>
      </c>
      <c r="K1769" s="59">
        <v>0</v>
      </c>
      <c r="L1769" s="59">
        <v>0</v>
      </c>
      <c r="M1769" s="59">
        <v>6505542.2400000002</v>
      </c>
      <c r="N1769" s="59">
        <v>6505542.2400000002</v>
      </c>
      <c r="O1769" s="59">
        <v>106957.75999999999</v>
      </c>
      <c r="P1769" s="84">
        <f t="shared" si="56"/>
        <v>0.9838249134215501</v>
      </c>
    </row>
    <row r="1770" spans="1:16" ht="14.4" x14ac:dyDescent="0.2">
      <c r="A1770" s="60" t="s">
        <v>519</v>
      </c>
      <c r="B1770" s="60" t="s">
        <v>520</v>
      </c>
      <c r="C1770" s="83" t="str">
        <f t="shared" si="55"/>
        <v>21375900 DIRECCIÓN GENERAL DE ARCHIVO NACIONAL</v>
      </c>
      <c r="D1770" s="60" t="s">
        <v>251</v>
      </c>
      <c r="E1770" s="60" t="s">
        <v>252</v>
      </c>
      <c r="F1770" s="60" t="s">
        <v>253</v>
      </c>
      <c r="G1770" s="59">
        <v>82594300</v>
      </c>
      <c r="H1770" s="59">
        <v>82594300</v>
      </c>
      <c r="I1770" s="59">
        <v>82594300</v>
      </c>
      <c r="J1770" s="59">
        <v>0</v>
      </c>
      <c r="K1770" s="59">
        <v>0</v>
      </c>
      <c r="L1770" s="59">
        <v>0</v>
      </c>
      <c r="M1770" s="59">
        <v>13645712.449999999</v>
      </c>
      <c r="N1770" s="59">
        <v>10728748.23</v>
      </c>
      <c r="O1770" s="59">
        <v>68948587.549999997</v>
      </c>
      <c r="P1770" s="84">
        <f t="shared" si="56"/>
        <v>0.16521373085067612</v>
      </c>
    </row>
    <row r="1771" spans="1:16" ht="14.4" x14ac:dyDescent="0.2">
      <c r="A1771" s="60" t="s">
        <v>519</v>
      </c>
      <c r="B1771" s="60" t="s">
        <v>520</v>
      </c>
      <c r="C1771" s="83" t="str">
        <f t="shared" si="55"/>
        <v>21375900 DIRECCIÓN GENERAL DE ARCHIVO NACIONAL</v>
      </c>
      <c r="D1771" s="60" t="s">
        <v>251</v>
      </c>
      <c r="E1771" s="60" t="s">
        <v>254</v>
      </c>
      <c r="F1771" s="60" t="s">
        <v>255</v>
      </c>
      <c r="G1771" s="59">
        <v>10000000</v>
      </c>
      <c r="H1771" s="59">
        <v>14094300</v>
      </c>
      <c r="I1771" s="59">
        <v>14094300</v>
      </c>
      <c r="J1771" s="59">
        <v>0</v>
      </c>
      <c r="K1771" s="59">
        <v>0</v>
      </c>
      <c r="L1771" s="59">
        <v>0</v>
      </c>
      <c r="M1771" s="59">
        <v>8743113.4900000002</v>
      </c>
      <c r="N1771" s="59">
        <v>8743113.4900000002</v>
      </c>
      <c r="O1771" s="59">
        <v>5351186.51</v>
      </c>
      <c r="P1771" s="84">
        <f t="shared" si="56"/>
        <v>0.62032974252002582</v>
      </c>
    </row>
    <row r="1772" spans="1:16" ht="14.4" x14ac:dyDescent="0.2">
      <c r="A1772" s="60" t="s">
        <v>519</v>
      </c>
      <c r="B1772" s="60" t="s">
        <v>520</v>
      </c>
      <c r="C1772" s="83" t="str">
        <f t="shared" si="55"/>
        <v>21375900 DIRECCIÓN GENERAL DE ARCHIVO NACIONAL</v>
      </c>
      <c r="D1772" s="60" t="s">
        <v>251</v>
      </c>
      <c r="E1772" s="60" t="s">
        <v>262</v>
      </c>
      <c r="F1772" s="60" t="s">
        <v>263</v>
      </c>
      <c r="G1772" s="59">
        <v>10000000</v>
      </c>
      <c r="H1772" s="59">
        <v>14094300</v>
      </c>
      <c r="I1772" s="59">
        <v>14094300</v>
      </c>
      <c r="J1772" s="59">
        <v>0</v>
      </c>
      <c r="K1772" s="59">
        <v>0</v>
      </c>
      <c r="L1772" s="59">
        <v>0</v>
      </c>
      <c r="M1772" s="59">
        <v>8743113.4900000002</v>
      </c>
      <c r="N1772" s="59">
        <v>8743113.4900000002</v>
      </c>
      <c r="O1772" s="59">
        <v>5351186.51</v>
      </c>
      <c r="P1772" s="82">
        <f t="shared" si="56"/>
        <v>0.62032974252002582</v>
      </c>
    </row>
    <row r="1773" spans="1:16" ht="14.4" x14ac:dyDescent="0.2">
      <c r="A1773" s="60" t="s">
        <v>519</v>
      </c>
      <c r="B1773" s="60" t="s">
        <v>520</v>
      </c>
      <c r="C1773" s="83" t="str">
        <f t="shared" si="55"/>
        <v>21375900 DIRECCIÓN GENERAL DE ARCHIVO NACIONAL</v>
      </c>
      <c r="D1773" s="60" t="s">
        <v>251</v>
      </c>
      <c r="E1773" s="60" t="s">
        <v>266</v>
      </c>
      <c r="F1773" s="60" t="s">
        <v>267</v>
      </c>
      <c r="G1773" s="59">
        <v>60200000</v>
      </c>
      <c r="H1773" s="59">
        <v>60200000</v>
      </c>
      <c r="I1773" s="59">
        <v>60200000</v>
      </c>
      <c r="J1773" s="59">
        <v>0</v>
      </c>
      <c r="K1773" s="59">
        <v>0</v>
      </c>
      <c r="L1773" s="59">
        <v>0</v>
      </c>
      <c r="M1773" s="59">
        <v>0</v>
      </c>
      <c r="N1773" s="59">
        <v>0</v>
      </c>
      <c r="O1773" s="59">
        <v>60200000</v>
      </c>
      <c r="P1773" s="84">
        <f t="shared" si="56"/>
        <v>0</v>
      </c>
    </row>
    <row r="1774" spans="1:16" ht="14.4" x14ac:dyDescent="0.2">
      <c r="A1774" s="60" t="s">
        <v>519</v>
      </c>
      <c r="B1774" s="60" t="s">
        <v>520</v>
      </c>
      <c r="C1774" s="83" t="str">
        <f t="shared" si="55"/>
        <v>21375900 DIRECCIÓN GENERAL DE ARCHIVO NACIONAL</v>
      </c>
      <c r="D1774" s="60" t="s">
        <v>251</v>
      </c>
      <c r="E1774" s="60" t="s">
        <v>268</v>
      </c>
      <c r="F1774" s="60" t="s">
        <v>269</v>
      </c>
      <c r="G1774" s="59">
        <v>60200000</v>
      </c>
      <c r="H1774" s="59">
        <v>60200000</v>
      </c>
      <c r="I1774" s="59">
        <v>60200000</v>
      </c>
      <c r="J1774" s="59">
        <v>0</v>
      </c>
      <c r="K1774" s="59">
        <v>0</v>
      </c>
      <c r="L1774" s="59">
        <v>0</v>
      </c>
      <c r="M1774" s="59">
        <v>0</v>
      </c>
      <c r="N1774" s="59">
        <v>0</v>
      </c>
      <c r="O1774" s="59">
        <v>60200000</v>
      </c>
      <c r="P1774" s="84">
        <f t="shared" si="56"/>
        <v>0</v>
      </c>
    </row>
    <row r="1775" spans="1:16" ht="14.4" x14ac:dyDescent="0.2">
      <c r="A1775" s="60" t="s">
        <v>519</v>
      </c>
      <c r="B1775" s="60" t="s">
        <v>520</v>
      </c>
      <c r="C1775" s="83" t="str">
        <f t="shared" si="55"/>
        <v>21375900 DIRECCIÓN GENERAL DE ARCHIVO NACIONAL</v>
      </c>
      <c r="D1775" s="60" t="s">
        <v>251</v>
      </c>
      <c r="E1775" s="60" t="s">
        <v>272</v>
      </c>
      <c r="F1775" s="60" t="s">
        <v>273</v>
      </c>
      <c r="G1775" s="59">
        <v>12394300</v>
      </c>
      <c r="H1775" s="59">
        <v>8300000</v>
      </c>
      <c r="I1775" s="59">
        <v>8300000</v>
      </c>
      <c r="J1775" s="59">
        <v>0</v>
      </c>
      <c r="K1775" s="59">
        <v>0</v>
      </c>
      <c r="L1775" s="59">
        <v>0</v>
      </c>
      <c r="M1775" s="59">
        <v>4902598.96</v>
      </c>
      <c r="N1775" s="59">
        <v>1985634.74</v>
      </c>
      <c r="O1775" s="59">
        <v>3397401.04</v>
      </c>
      <c r="P1775" s="84">
        <f t="shared" si="56"/>
        <v>0.5906745734939759</v>
      </c>
    </row>
    <row r="1776" spans="1:16" ht="14.4" x14ac:dyDescent="0.2">
      <c r="A1776" s="60" t="s">
        <v>519</v>
      </c>
      <c r="B1776" s="60" t="s">
        <v>520</v>
      </c>
      <c r="C1776" s="83" t="str">
        <f t="shared" si="55"/>
        <v>21375900 DIRECCIÓN GENERAL DE ARCHIVO NACIONAL</v>
      </c>
      <c r="D1776" s="60" t="s">
        <v>251</v>
      </c>
      <c r="E1776" s="60" t="s">
        <v>274</v>
      </c>
      <c r="F1776" s="60" t="s">
        <v>275</v>
      </c>
      <c r="G1776" s="59">
        <v>12394300</v>
      </c>
      <c r="H1776" s="59">
        <v>8300000</v>
      </c>
      <c r="I1776" s="59">
        <v>8300000</v>
      </c>
      <c r="J1776" s="59">
        <v>0</v>
      </c>
      <c r="K1776" s="59">
        <v>0</v>
      </c>
      <c r="L1776" s="59">
        <v>0</v>
      </c>
      <c r="M1776" s="59">
        <v>4902598.96</v>
      </c>
      <c r="N1776" s="59">
        <v>1985634.74</v>
      </c>
      <c r="O1776" s="59">
        <v>3397401.04</v>
      </c>
      <c r="P1776" s="84">
        <f t="shared" si="56"/>
        <v>0.5906745734939759</v>
      </c>
    </row>
    <row r="1777" spans="1:16" ht="14.4" x14ac:dyDescent="0.2">
      <c r="A1777" s="74" t="s">
        <v>529</v>
      </c>
      <c r="B1777" s="74" t="s">
        <v>779</v>
      </c>
      <c r="C1777" s="83" t="str">
        <f t="shared" si="55"/>
        <v>21376000 CONSEJO NAC PERSONA JOVEN</v>
      </c>
      <c r="D1777" s="74" t="s">
        <v>18</v>
      </c>
      <c r="E1777" s="74" t="s">
        <v>19</v>
      </c>
      <c r="F1777" s="74" t="s">
        <v>19</v>
      </c>
      <c r="G1777" s="75">
        <v>2156302815</v>
      </c>
      <c r="H1777" s="75">
        <v>2059918830</v>
      </c>
      <c r="I1777" s="59">
        <v>2059918830</v>
      </c>
      <c r="J1777" s="59">
        <v>0</v>
      </c>
      <c r="K1777" s="59">
        <v>0</v>
      </c>
      <c r="L1777" s="59">
        <v>0</v>
      </c>
      <c r="M1777" s="75">
        <v>1193701393.9200001</v>
      </c>
      <c r="N1777" s="75">
        <v>1167569152.8900001</v>
      </c>
      <c r="O1777" s="75">
        <v>866217436.08000004</v>
      </c>
      <c r="P1777" s="82">
        <f t="shared" si="56"/>
        <v>0.57948952965297185</v>
      </c>
    </row>
    <row r="1778" spans="1:16" ht="14.4" x14ac:dyDescent="0.2">
      <c r="A1778" s="60" t="s">
        <v>529</v>
      </c>
      <c r="B1778" s="60" t="s">
        <v>530</v>
      </c>
      <c r="C1778" s="83" t="str">
        <f t="shared" si="55"/>
        <v>21376000 CONSEJO NAC.POLÍTICA PÚBLICA PERSONA JOV</v>
      </c>
      <c r="D1778" s="60" t="s">
        <v>18</v>
      </c>
      <c r="E1778" s="60" t="s">
        <v>21</v>
      </c>
      <c r="F1778" s="60" t="s">
        <v>22</v>
      </c>
      <c r="G1778" s="59">
        <v>823143089</v>
      </c>
      <c r="H1778" s="59">
        <v>772677513</v>
      </c>
      <c r="I1778" s="59">
        <v>772677513</v>
      </c>
      <c r="J1778" s="59">
        <v>0</v>
      </c>
      <c r="K1778" s="59">
        <v>0</v>
      </c>
      <c r="L1778" s="59">
        <v>0</v>
      </c>
      <c r="M1778" s="59">
        <v>565239228.91999996</v>
      </c>
      <c r="N1778" s="59">
        <v>547129913.86000001</v>
      </c>
      <c r="O1778" s="59">
        <v>207438284.08000001</v>
      </c>
      <c r="P1778" s="84">
        <f t="shared" si="56"/>
        <v>0.73153316799061541</v>
      </c>
    </row>
    <row r="1779" spans="1:16" ht="14.4" x14ac:dyDescent="0.2">
      <c r="A1779" s="60" t="s">
        <v>529</v>
      </c>
      <c r="B1779" s="60" t="s">
        <v>530</v>
      </c>
      <c r="C1779" s="83" t="str">
        <f t="shared" si="55"/>
        <v>21376000 CONSEJO NAC.POLÍTICA PÚBLICA PERSONA JOV</v>
      </c>
      <c r="D1779" s="60" t="s">
        <v>18</v>
      </c>
      <c r="E1779" s="60" t="s">
        <v>23</v>
      </c>
      <c r="F1779" s="60" t="s">
        <v>24</v>
      </c>
      <c r="G1779" s="59">
        <v>336813600</v>
      </c>
      <c r="H1779" s="59">
        <v>384313352</v>
      </c>
      <c r="I1779" s="59">
        <v>384313352</v>
      </c>
      <c r="J1779" s="59">
        <v>0</v>
      </c>
      <c r="K1779" s="59">
        <v>0</v>
      </c>
      <c r="L1779" s="59">
        <v>0</v>
      </c>
      <c r="M1779" s="59">
        <v>299226519.57999998</v>
      </c>
      <c r="N1779" s="59">
        <v>297375040.32999998</v>
      </c>
      <c r="O1779" s="59">
        <v>85086832.420000002</v>
      </c>
      <c r="P1779" s="84">
        <f t="shared" si="56"/>
        <v>0.77860037394693482</v>
      </c>
    </row>
    <row r="1780" spans="1:16" ht="14.4" x14ac:dyDescent="0.2">
      <c r="A1780" s="60" t="s">
        <v>529</v>
      </c>
      <c r="B1780" s="60" t="s">
        <v>530</v>
      </c>
      <c r="C1780" s="83" t="str">
        <f t="shared" si="55"/>
        <v>21376000 CONSEJO NAC.POLÍTICA PÚBLICA PERSONA JOV</v>
      </c>
      <c r="D1780" s="60" t="s">
        <v>18</v>
      </c>
      <c r="E1780" s="60" t="s">
        <v>25</v>
      </c>
      <c r="F1780" s="60" t="s">
        <v>26</v>
      </c>
      <c r="G1780" s="59">
        <v>336813600</v>
      </c>
      <c r="H1780" s="59">
        <v>384313352</v>
      </c>
      <c r="I1780" s="59">
        <v>384313352</v>
      </c>
      <c r="J1780" s="59">
        <v>0</v>
      </c>
      <c r="K1780" s="59">
        <v>0</v>
      </c>
      <c r="L1780" s="59">
        <v>0</v>
      </c>
      <c r="M1780" s="59">
        <v>299226519.57999998</v>
      </c>
      <c r="N1780" s="59">
        <v>297375040.32999998</v>
      </c>
      <c r="O1780" s="59">
        <v>85086832.420000002</v>
      </c>
      <c r="P1780" s="84">
        <f t="shared" si="56"/>
        <v>0.77860037394693482</v>
      </c>
    </row>
    <row r="1781" spans="1:16" ht="14.4" x14ac:dyDescent="0.2">
      <c r="A1781" s="60" t="s">
        <v>529</v>
      </c>
      <c r="B1781" s="60" t="s">
        <v>530</v>
      </c>
      <c r="C1781" s="83" t="str">
        <f t="shared" si="55"/>
        <v>21376000 CONSEJO NAC.POLÍTICA PÚBLICA PERSONA JOV</v>
      </c>
      <c r="D1781" s="60" t="s">
        <v>18</v>
      </c>
      <c r="E1781" s="60" t="s">
        <v>29</v>
      </c>
      <c r="F1781" s="60" t="s">
        <v>30</v>
      </c>
      <c r="G1781" s="59">
        <v>9600000</v>
      </c>
      <c r="H1781" s="59">
        <v>9326249</v>
      </c>
      <c r="I1781" s="59">
        <v>9326249</v>
      </c>
      <c r="J1781" s="59">
        <v>0</v>
      </c>
      <c r="K1781" s="59">
        <v>0</v>
      </c>
      <c r="L1781" s="59">
        <v>0</v>
      </c>
      <c r="M1781" s="59">
        <v>4311688.78</v>
      </c>
      <c r="N1781" s="59">
        <v>3884439.59</v>
      </c>
      <c r="O1781" s="59">
        <v>5014560.22</v>
      </c>
      <c r="P1781" s="84">
        <f t="shared" si="56"/>
        <v>0.46231757054738731</v>
      </c>
    </row>
    <row r="1782" spans="1:16" ht="14.4" x14ac:dyDescent="0.2">
      <c r="A1782" s="60" t="s">
        <v>529</v>
      </c>
      <c r="B1782" s="60" t="s">
        <v>530</v>
      </c>
      <c r="C1782" s="83" t="str">
        <f t="shared" si="55"/>
        <v>21376000 CONSEJO NAC.POLÍTICA PÚBLICA PERSONA JOV</v>
      </c>
      <c r="D1782" s="60" t="s">
        <v>18</v>
      </c>
      <c r="E1782" s="60" t="s">
        <v>531</v>
      </c>
      <c r="F1782" s="60" t="s">
        <v>532</v>
      </c>
      <c r="G1782" s="59">
        <v>9600000</v>
      </c>
      <c r="H1782" s="59">
        <v>9326249</v>
      </c>
      <c r="I1782" s="59">
        <v>9326249</v>
      </c>
      <c r="J1782" s="59">
        <v>0</v>
      </c>
      <c r="K1782" s="59">
        <v>0</v>
      </c>
      <c r="L1782" s="59">
        <v>0</v>
      </c>
      <c r="M1782" s="59">
        <v>4311688.78</v>
      </c>
      <c r="N1782" s="59">
        <v>3884439.59</v>
      </c>
      <c r="O1782" s="59">
        <v>5014560.22</v>
      </c>
      <c r="P1782" s="84">
        <f t="shared" si="56"/>
        <v>0.46231757054738731</v>
      </c>
    </row>
    <row r="1783" spans="1:16" ht="14.4" x14ac:dyDescent="0.2">
      <c r="A1783" s="60" t="s">
        <v>529</v>
      </c>
      <c r="B1783" s="60" t="s">
        <v>530</v>
      </c>
      <c r="C1783" s="83" t="str">
        <f t="shared" si="55"/>
        <v>21376000 CONSEJO NAC.POLÍTICA PÚBLICA PERSONA JOV</v>
      </c>
      <c r="D1783" s="60" t="s">
        <v>18</v>
      </c>
      <c r="E1783" s="60" t="s">
        <v>33</v>
      </c>
      <c r="F1783" s="60" t="s">
        <v>34</v>
      </c>
      <c r="G1783" s="59">
        <v>344781207</v>
      </c>
      <c r="H1783" s="59">
        <v>254805723</v>
      </c>
      <c r="I1783" s="59">
        <v>254805723</v>
      </c>
      <c r="J1783" s="59">
        <v>0</v>
      </c>
      <c r="K1783" s="59">
        <v>0</v>
      </c>
      <c r="L1783" s="59">
        <v>0</v>
      </c>
      <c r="M1783" s="59">
        <v>169357931.09</v>
      </c>
      <c r="N1783" s="59">
        <v>169357931.09</v>
      </c>
      <c r="O1783" s="59">
        <v>85447791.909999996</v>
      </c>
      <c r="P1783" s="84">
        <f t="shared" si="56"/>
        <v>0.66465513056784842</v>
      </c>
    </row>
    <row r="1784" spans="1:16" ht="14.4" x14ac:dyDescent="0.2">
      <c r="A1784" s="60" t="s">
        <v>529</v>
      </c>
      <c r="B1784" s="60" t="s">
        <v>530</v>
      </c>
      <c r="C1784" s="83" t="str">
        <f t="shared" si="55"/>
        <v>21376000 CONSEJO NAC.POLÍTICA PÚBLICA PERSONA JOV</v>
      </c>
      <c r="D1784" s="60" t="s">
        <v>18</v>
      </c>
      <c r="E1784" s="60" t="s">
        <v>35</v>
      </c>
      <c r="F1784" s="60" t="s">
        <v>36</v>
      </c>
      <c r="G1784" s="59">
        <v>92600000</v>
      </c>
      <c r="H1784" s="59">
        <v>60489171</v>
      </c>
      <c r="I1784" s="59">
        <v>60489171</v>
      </c>
      <c r="J1784" s="59">
        <v>0</v>
      </c>
      <c r="K1784" s="59">
        <v>0</v>
      </c>
      <c r="L1784" s="59">
        <v>0</v>
      </c>
      <c r="M1784" s="59">
        <v>47669954.130000003</v>
      </c>
      <c r="N1784" s="59">
        <v>47669954.130000003</v>
      </c>
      <c r="O1784" s="59">
        <v>12819216.869999999</v>
      </c>
      <c r="P1784" s="84">
        <f t="shared" si="56"/>
        <v>0.7880741848817866</v>
      </c>
    </row>
    <row r="1785" spans="1:16" ht="14.4" x14ac:dyDescent="0.2">
      <c r="A1785" s="60" t="s">
        <v>529</v>
      </c>
      <c r="B1785" s="60" t="s">
        <v>530</v>
      </c>
      <c r="C1785" s="83" t="str">
        <f t="shared" si="55"/>
        <v>21376000 CONSEJO NAC.POLÍTICA PÚBLICA PERSONA JOV</v>
      </c>
      <c r="D1785" s="60" t="s">
        <v>18</v>
      </c>
      <c r="E1785" s="60" t="s">
        <v>37</v>
      </c>
      <c r="F1785" s="60" t="s">
        <v>38</v>
      </c>
      <c r="G1785" s="59">
        <v>134925670</v>
      </c>
      <c r="H1785" s="59">
        <v>86564445</v>
      </c>
      <c r="I1785" s="59">
        <v>86564445</v>
      </c>
      <c r="J1785" s="59">
        <v>0</v>
      </c>
      <c r="K1785" s="59">
        <v>0</v>
      </c>
      <c r="L1785" s="59">
        <v>0</v>
      </c>
      <c r="M1785" s="59">
        <v>68293941.459999993</v>
      </c>
      <c r="N1785" s="59">
        <v>68293941.459999993</v>
      </c>
      <c r="O1785" s="59">
        <v>18270503.539999999</v>
      </c>
      <c r="P1785" s="84">
        <f t="shared" si="56"/>
        <v>0.78893755351865302</v>
      </c>
    </row>
    <row r="1786" spans="1:16" ht="14.4" x14ac:dyDescent="0.2">
      <c r="A1786" s="60" t="s">
        <v>529</v>
      </c>
      <c r="B1786" s="60" t="s">
        <v>530</v>
      </c>
      <c r="C1786" s="83" t="str">
        <f t="shared" si="55"/>
        <v>21376000 CONSEJO NAC.POLÍTICA PÚBLICA PERSONA JOV</v>
      </c>
      <c r="D1786" s="60" t="s">
        <v>18</v>
      </c>
      <c r="E1786" s="60" t="s">
        <v>39</v>
      </c>
      <c r="F1786" s="60" t="s">
        <v>40</v>
      </c>
      <c r="G1786" s="59">
        <v>51456123</v>
      </c>
      <c r="H1786" s="59">
        <v>48202376</v>
      </c>
      <c r="I1786" s="59">
        <v>48202376</v>
      </c>
      <c r="J1786" s="59">
        <v>0</v>
      </c>
      <c r="K1786" s="59">
        <v>0</v>
      </c>
      <c r="L1786" s="59">
        <v>0</v>
      </c>
      <c r="M1786" s="59">
        <v>1733285.1</v>
      </c>
      <c r="N1786" s="59">
        <v>1733285.1</v>
      </c>
      <c r="O1786" s="59">
        <v>46469090.899999999</v>
      </c>
      <c r="P1786" s="84">
        <f t="shared" si="56"/>
        <v>3.5958499224187625E-2</v>
      </c>
    </row>
    <row r="1787" spans="1:16" ht="14.4" x14ac:dyDescent="0.2">
      <c r="A1787" s="60" t="s">
        <v>529</v>
      </c>
      <c r="B1787" s="60" t="s">
        <v>530</v>
      </c>
      <c r="C1787" s="83" t="str">
        <f t="shared" si="55"/>
        <v>21376000 CONSEJO NAC.POLÍTICA PÚBLICA PERSONA JOV</v>
      </c>
      <c r="D1787" s="60" t="s">
        <v>18</v>
      </c>
      <c r="E1787" s="60" t="s">
        <v>41</v>
      </c>
      <c r="F1787" s="60" t="s">
        <v>42</v>
      </c>
      <c r="G1787" s="59">
        <v>41699414</v>
      </c>
      <c r="H1787" s="59">
        <v>41699414</v>
      </c>
      <c r="I1787" s="59">
        <v>41699414</v>
      </c>
      <c r="J1787" s="59">
        <v>0</v>
      </c>
      <c r="K1787" s="59">
        <v>0</v>
      </c>
      <c r="L1787" s="59">
        <v>0</v>
      </c>
      <c r="M1787" s="59">
        <v>37422117.950000003</v>
      </c>
      <c r="N1787" s="59">
        <v>37422117.950000003</v>
      </c>
      <c r="O1787" s="59">
        <v>4277296.05</v>
      </c>
      <c r="P1787" s="84">
        <f t="shared" si="56"/>
        <v>0.89742551178297136</v>
      </c>
    </row>
    <row r="1788" spans="1:16" ht="14.4" x14ac:dyDescent="0.2">
      <c r="A1788" s="60" t="s">
        <v>529</v>
      </c>
      <c r="B1788" s="60" t="s">
        <v>530</v>
      </c>
      <c r="C1788" s="83" t="str">
        <f t="shared" si="55"/>
        <v>21376000 CONSEJO NAC.POLÍTICA PÚBLICA PERSONA JOV</v>
      </c>
      <c r="D1788" s="60" t="s">
        <v>18</v>
      </c>
      <c r="E1788" s="60" t="s">
        <v>43</v>
      </c>
      <c r="F1788" s="60" t="s">
        <v>44</v>
      </c>
      <c r="G1788" s="59">
        <v>24100000</v>
      </c>
      <c r="H1788" s="59">
        <v>17850317</v>
      </c>
      <c r="I1788" s="59">
        <v>17850317</v>
      </c>
      <c r="J1788" s="59">
        <v>0</v>
      </c>
      <c r="K1788" s="59">
        <v>0</v>
      </c>
      <c r="L1788" s="59">
        <v>0</v>
      </c>
      <c r="M1788" s="59">
        <v>14238632.449999999</v>
      </c>
      <c r="N1788" s="59">
        <v>14238632.449999999</v>
      </c>
      <c r="O1788" s="59">
        <v>3611684.55</v>
      </c>
      <c r="P1788" s="84">
        <f t="shared" si="56"/>
        <v>0.79766832432163526</v>
      </c>
    </row>
    <row r="1789" spans="1:16" ht="14.4" x14ac:dyDescent="0.2">
      <c r="A1789" s="60" t="s">
        <v>529</v>
      </c>
      <c r="B1789" s="60" t="s">
        <v>530</v>
      </c>
      <c r="C1789" s="83" t="str">
        <f t="shared" si="55"/>
        <v>21376000 CONSEJO NAC.POLÍTICA PÚBLICA PERSONA JOV</v>
      </c>
      <c r="D1789" s="60" t="s">
        <v>18</v>
      </c>
      <c r="E1789" s="60" t="s">
        <v>45</v>
      </c>
      <c r="F1789" s="60" t="s">
        <v>46</v>
      </c>
      <c r="G1789" s="59">
        <v>61438523</v>
      </c>
      <c r="H1789" s="59">
        <v>57613820</v>
      </c>
      <c r="I1789" s="59">
        <v>57613820</v>
      </c>
      <c r="J1789" s="59">
        <v>0</v>
      </c>
      <c r="K1789" s="59">
        <v>0</v>
      </c>
      <c r="L1789" s="59">
        <v>0</v>
      </c>
      <c r="M1789" s="59">
        <v>44782758.439999998</v>
      </c>
      <c r="N1789" s="59">
        <v>36829675.789999999</v>
      </c>
      <c r="O1789" s="59">
        <v>12831061.560000001</v>
      </c>
      <c r="P1789" s="84">
        <f t="shared" si="56"/>
        <v>0.77729194904972454</v>
      </c>
    </row>
    <row r="1790" spans="1:16" ht="14.4" x14ac:dyDescent="0.2">
      <c r="A1790" s="60" t="s">
        <v>529</v>
      </c>
      <c r="B1790" s="60" t="s">
        <v>530</v>
      </c>
      <c r="C1790" s="83" t="str">
        <f t="shared" si="55"/>
        <v>21376000 CONSEJO NAC.POLÍTICA PÚBLICA PERSONA JOV</v>
      </c>
      <c r="D1790" s="60" t="s">
        <v>18</v>
      </c>
      <c r="E1790" s="60" t="s">
        <v>533</v>
      </c>
      <c r="F1790" s="60" t="s">
        <v>48</v>
      </c>
      <c r="G1790" s="59">
        <v>58287829</v>
      </c>
      <c r="H1790" s="59">
        <v>54659265</v>
      </c>
      <c r="I1790" s="59">
        <v>54659265</v>
      </c>
      <c r="J1790" s="59">
        <v>0</v>
      </c>
      <c r="K1790" s="59">
        <v>0</v>
      </c>
      <c r="L1790" s="59">
        <v>0</v>
      </c>
      <c r="M1790" s="59">
        <v>42487525.43</v>
      </c>
      <c r="N1790" s="59">
        <v>35043949.140000001</v>
      </c>
      <c r="O1790" s="59">
        <v>12171739.57</v>
      </c>
      <c r="P1790" s="84">
        <f t="shared" si="56"/>
        <v>0.7773160767895434</v>
      </c>
    </row>
    <row r="1791" spans="1:16" ht="14.4" x14ac:dyDescent="0.2">
      <c r="A1791" s="60" t="s">
        <v>529</v>
      </c>
      <c r="B1791" s="60" t="s">
        <v>530</v>
      </c>
      <c r="C1791" s="83" t="str">
        <f t="shared" si="55"/>
        <v>21376000 CONSEJO NAC.POLÍTICA PÚBLICA PERSONA JOV</v>
      </c>
      <c r="D1791" s="60" t="s">
        <v>18</v>
      </c>
      <c r="E1791" s="60" t="s">
        <v>534</v>
      </c>
      <c r="F1791" s="60" t="s">
        <v>50</v>
      </c>
      <c r="G1791" s="59">
        <v>3150694</v>
      </c>
      <c r="H1791" s="59">
        <v>2954555</v>
      </c>
      <c r="I1791" s="59">
        <v>2954555</v>
      </c>
      <c r="J1791" s="59">
        <v>0</v>
      </c>
      <c r="K1791" s="59">
        <v>0</v>
      </c>
      <c r="L1791" s="59">
        <v>0</v>
      </c>
      <c r="M1791" s="59">
        <v>2295233.0099999998</v>
      </c>
      <c r="N1791" s="59">
        <v>1785726.65</v>
      </c>
      <c r="O1791" s="59">
        <v>659321.99</v>
      </c>
      <c r="P1791" s="84">
        <f t="shared" si="56"/>
        <v>0.77684558588349173</v>
      </c>
    </row>
    <row r="1792" spans="1:16" ht="14.4" x14ac:dyDescent="0.2">
      <c r="A1792" s="60" t="s">
        <v>529</v>
      </c>
      <c r="B1792" s="60" t="s">
        <v>530</v>
      </c>
      <c r="C1792" s="83" t="str">
        <f t="shared" si="55"/>
        <v>21376000 CONSEJO NAC.POLÍTICA PÚBLICA PERSONA JOV</v>
      </c>
      <c r="D1792" s="60" t="s">
        <v>18</v>
      </c>
      <c r="E1792" s="60" t="s">
        <v>51</v>
      </c>
      <c r="F1792" s="60" t="s">
        <v>52</v>
      </c>
      <c r="G1792" s="59">
        <v>70509759</v>
      </c>
      <c r="H1792" s="59">
        <v>66618369</v>
      </c>
      <c r="I1792" s="59">
        <v>66618369</v>
      </c>
      <c r="J1792" s="59">
        <v>0</v>
      </c>
      <c r="K1792" s="59">
        <v>0</v>
      </c>
      <c r="L1792" s="59">
        <v>0</v>
      </c>
      <c r="M1792" s="59">
        <v>47560331.030000001</v>
      </c>
      <c r="N1792" s="59">
        <v>39682827.060000002</v>
      </c>
      <c r="O1792" s="59">
        <v>19058037.969999999</v>
      </c>
      <c r="P1792" s="84">
        <f t="shared" si="56"/>
        <v>0.71392217708001826</v>
      </c>
    </row>
    <row r="1793" spans="1:16" ht="14.4" x14ac:dyDescent="0.2">
      <c r="A1793" s="60" t="s">
        <v>529</v>
      </c>
      <c r="B1793" s="60" t="s">
        <v>530</v>
      </c>
      <c r="C1793" s="83" t="str">
        <f t="shared" si="55"/>
        <v>21376000 CONSEJO NAC.POLÍTICA PÚBLICA PERSONA JOV</v>
      </c>
      <c r="D1793" s="60" t="s">
        <v>18</v>
      </c>
      <c r="E1793" s="60" t="s">
        <v>535</v>
      </c>
      <c r="F1793" s="60" t="s">
        <v>54</v>
      </c>
      <c r="G1793" s="59">
        <v>34153517</v>
      </c>
      <c r="H1793" s="59">
        <v>32027375</v>
      </c>
      <c r="I1793" s="59">
        <v>32027375</v>
      </c>
      <c r="J1793" s="59">
        <v>0</v>
      </c>
      <c r="K1793" s="59">
        <v>0</v>
      </c>
      <c r="L1793" s="59">
        <v>0</v>
      </c>
      <c r="M1793" s="59">
        <v>23130938.850000001</v>
      </c>
      <c r="N1793" s="59">
        <v>18875462.190000001</v>
      </c>
      <c r="O1793" s="59">
        <v>8896436.1500000004</v>
      </c>
      <c r="P1793" s="84">
        <f t="shared" si="56"/>
        <v>0.72222399900085477</v>
      </c>
    </row>
    <row r="1794" spans="1:16" ht="14.4" x14ac:dyDescent="0.2">
      <c r="A1794" s="60" t="s">
        <v>529</v>
      </c>
      <c r="B1794" s="60" t="s">
        <v>530</v>
      </c>
      <c r="C1794" s="83" t="str">
        <f t="shared" si="55"/>
        <v>21376000 CONSEJO NAC.POLÍTICA PÚBLICA PERSONA JOV</v>
      </c>
      <c r="D1794" s="60" t="s">
        <v>18</v>
      </c>
      <c r="E1794" s="60" t="s">
        <v>536</v>
      </c>
      <c r="F1794" s="60" t="s">
        <v>56</v>
      </c>
      <c r="G1794" s="59">
        <v>18904161</v>
      </c>
      <c r="H1794" s="59">
        <v>17727329</v>
      </c>
      <c r="I1794" s="59">
        <v>17727329</v>
      </c>
      <c r="J1794" s="59">
        <v>0</v>
      </c>
      <c r="K1794" s="59">
        <v>0</v>
      </c>
      <c r="L1794" s="59">
        <v>0</v>
      </c>
      <c r="M1794" s="59">
        <v>13411229.140000001</v>
      </c>
      <c r="N1794" s="59">
        <v>10996544.93</v>
      </c>
      <c r="O1794" s="59">
        <v>4316099.8600000003</v>
      </c>
      <c r="P1794" s="84">
        <f t="shared" si="56"/>
        <v>0.75652847307115478</v>
      </c>
    </row>
    <row r="1795" spans="1:16" ht="14.4" x14ac:dyDescent="0.2">
      <c r="A1795" s="60" t="s">
        <v>529</v>
      </c>
      <c r="B1795" s="60" t="s">
        <v>530</v>
      </c>
      <c r="C1795" s="83" t="str">
        <f t="shared" si="55"/>
        <v>21376000 CONSEJO NAC.POLÍTICA PÚBLICA PERSONA JOV</v>
      </c>
      <c r="D1795" s="60" t="s">
        <v>18</v>
      </c>
      <c r="E1795" s="60" t="s">
        <v>537</v>
      </c>
      <c r="F1795" s="60" t="s">
        <v>58</v>
      </c>
      <c r="G1795" s="59">
        <v>9452081</v>
      </c>
      <c r="H1795" s="59">
        <v>8863665</v>
      </c>
      <c r="I1795" s="59">
        <v>8863665</v>
      </c>
      <c r="J1795" s="59">
        <v>0</v>
      </c>
      <c r="K1795" s="59">
        <v>0</v>
      </c>
      <c r="L1795" s="59">
        <v>0</v>
      </c>
      <c r="M1795" s="59">
        <v>7245938.0700000003</v>
      </c>
      <c r="N1795" s="59">
        <v>6038594.9699999997</v>
      </c>
      <c r="O1795" s="59">
        <v>1617726.93</v>
      </c>
      <c r="P1795" s="84">
        <f t="shared" si="56"/>
        <v>0.81748780780862096</v>
      </c>
    </row>
    <row r="1796" spans="1:16" ht="14.4" x14ac:dyDescent="0.2">
      <c r="A1796" s="60" t="s">
        <v>529</v>
      </c>
      <c r="B1796" s="60" t="s">
        <v>530</v>
      </c>
      <c r="C1796" s="83" t="str">
        <f t="shared" si="55"/>
        <v>21376000 CONSEJO NAC.POLÍTICA PÚBLICA PERSONA JOV</v>
      </c>
      <c r="D1796" s="60" t="s">
        <v>18</v>
      </c>
      <c r="E1796" s="60" t="s">
        <v>538</v>
      </c>
      <c r="F1796" s="60" t="s">
        <v>60</v>
      </c>
      <c r="G1796" s="59">
        <v>8000000</v>
      </c>
      <c r="H1796" s="59">
        <v>8000000</v>
      </c>
      <c r="I1796" s="59">
        <v>8000000</v>
      </c>
      <c r="J1796" s="59">
        <v>0</v>
      </c>
      <c r="K1796" s="59">
        <v>0</v>
      </c>
      <c r="L1796" s="59">
        <v>0</v>
      </c>
      <c r="M1796" s="59">
        <v>3772224.97</v>
      </c>
      <c r="N1796" s="59">
        <v>3772224.97</v>
      </c>
      <c r="O1796" s="59">
        <v>4227775.03</v>
      </c>
      <c r="P1796" s="84">
        <f t="shared" si="56"/>
        <v>0.47152812125000004</v>
      </c>
    </row>
    <row r="1797" spans="1:16" ht="14.4" x14ac:dyDescent="0.2">
      <c r="A1797" s="60" t="s">
        <v>529</v>
      </c>
      <c r="B1797" s="60" t="s">
        <v>530</v>
      </c>
      <c r="C1797" s="83" t="str">
        <f t="shared" si="55"/>
        <v>21376000 CONSEJO NAC.POLÍTICA PÚBLICA PERSONA JOV</v>
      </c>
      <c r="D1797" s="60" t="s">
        <v>18</v>
      </c>
      <c r="E1797" s="60" t="s">
        <v>61</v>
      </c>
      <c r="F1797" s="60" t="s">
        <v>62</v>
      </c>
      <c r="G1797" s="59">
        <v>528107972</v>
      </c>
      <c r="H1797" s="59">
        <v>515853345</v>
      </c>
      <c r="I1797" s="59">
        <v>515853345</v>
      </c>
      <c r="J1797" s="59">
        <v>0</v>
      </c>
      <c r="K1797" s="59">
        <v>0</v>
      </c>
      <c r="L1797" s="59">
        <v>0</v>
      </c>
      <c r="M1797" s="59">
        <v>308488513.35000002</v>
      </c>
      <c r="N1797" s="59">
        <v>301134332.91000003</v>
      </c>
      <c r="O1797" s="59">
        <v>207364831.65000001</v>
      </c>
      <c r="P1797" s="84">
        <f t="shared" si="56"/>
        <v>0.59801592126925152</v>
      </c>
    </row>
    <row r="1798" spans="1:16" ht="14.4" x14ac:dyDescent="0.2">
      <c r="A1798" s="60" t="s">
        <v>529</v>
      </c>
      <c r="B1798" s="60" t="s">
        <v>530</v>
      </c>
      <c r="C1798" s="83" t="str">
        <f t="shared" si="55"/>
        <v>21376000 CONSEJO NAC.POLÍTICA PÚBLICA PERSONA JOV</v>
      </c>
      <c r="D1798" s="60" t="s">
        <v>18</v>
      </c>
      <c r="E1798" s="60" t="s">
        <v>71</v>
      </c>
      <c r="F1798" s="60" t="s">
        <v>72</v>
      </c>
      <c r="G1798" s="59">
        <v>21000000</v>
      </c>
      <c r="H1798" s="59">
        <v>13797230</v>
      </c>
      <c r="I1798" s="59">
        <v>13797230</v>
      </c>
      <c r="J1798" s="59">
        <v>0</v>
      </c>
      <c r="K1798" s="59">
        <v>0</v>
      </c>
      <c r="L1798" s="59">
        <v>0</v>
      </c>
      <c r="M1798" s="59">
        <v>10284640.75</v>
      </c>
      <c r="N1798" s="59">
        <v>10284640.75</v>
      </c>
      <c r="O1798" s="59">
        <v>3512589.25</v>
      </c>
      <c r="P1798" s="84">
        <f t="shared" si="56"/>
        <v>0.74541344530750009</v>
      </c>
    </row>
    <row r="1799" spans="1:16" ht="14.4" x14ac:dyDescent="0.2">
      <c r="A1799" s="60" t="s">
        <v>529</v>
      </c>
      <c r="B1799" s="60" t="s">
        <v>530</v>
      </c>
      <c r="C1799" s="83" t="str">
        <f t="shared" ref="C1799:C1862" si="57">+CONCATENATE(A1799," ",B1799)</f>
        <v>21376000 CONSEJO NAC.POLÍTICA PÚBLICA PERSONA JOV</v>
      </c>
      <c r="D1799" s="60" t="s">
        <v>18</v>
      </c>
      <c r="E1799" s="60" t="s">
        <v>73</v>
      </c>
      <c r="F1799" s="60" t="s">
        <v>74</v>
      </c>
      <c r="G1799" s="59">
        <v>11000000</v>
      </c>
      <c r="H1799" s="59">
        <v>7527230</v>
      </c>
      <c r="I1799" s="59">
        <v>7527230</v>
      </c>
      <c r="J1799" s="59">
        <v>0</v>
      </c>
      <c r="K1799" s="59">
        <v>0</v>
      </c>
      <c r="L1799" s="59">
        <v>0</v>
      </c>
      <c r="M1799" s="59">
        <v>5499582.0499999998</v>
      </c>
      <c r="N1799" s="59">
        <v>5499582.0499999998</v>
      </c>
      <c r="O1799" s="59">
        <v>2027647.95</v>
      </c>
      <c r="P1799" s="84">
        <f t="shared" ref="P1799:P1862" si="58">+IFERROR(M1799/H1799,0)</f>
        <v>0.73062495101119529</v>
      </c>
    </row>
    <row r="1800" spans="1:16" ht="14.4" x14ac:dyDescent="0.2">
      <c r="A1800" s="60" t="s">
        <v>529</v>
      </c>
      <c r="B1800" s="60" t="s">
        <v>530</v>
      </c>
      <c r="C1800" s="83" t="str">
        <f t="shared" si="57"/>
        <v>21376000 CONSEJO NAC.POLÍTICA PÚBLICA PERSONA JOV</v>
      </c>
      <c r="D1800" s="60" t="s">
        <v>18</v>
      </c>
      <c r="E1800" s="60" t="s">
        <v>75</v>
      </c>
      <c r="F1800" s="60" t="s">
        <v>76</v>
      </c>
      <c r="G1800" s="59">
        <v>2000000</v>
      </c>
      <c r="H1800" s="59">
        <v>2770000</v>
      </c>
      <c r="I1800" s="59">
        <v>2770000</v>
      </c>
      <c r="J1800" s="59">
        <v>0</v>
      </c>
      <c r="K1800" s="59">
        <v>0</v>
      </c>
      <c r="L1800" s="59">
        <v>0</v>
      </c>
      <c r="M1800" s="59">
        <v>1835398.9</v>
      </c>
      <c r="N1800" s="59">
        <v>1835398.9</v>
      </c>
      <c r="O1800" s="59">
        <v>934601.1</v>
      </c>
      <c r="P1800" s="84">
        <f t="shared" si="58"/>
        <v>0.66259888086642593</v>
      </c>
    </row>
    <row r="1801" spans="1:16" ht="14.4" x14ac:dyDescent="0.2">
      <c r="A1801" s="60" t="s">
        <v>529</v>
      </c>
      <c r="B1801" s="60" t="s">
        <v>530</v>
      </c>
      <c r="C1801" s="83" t="str">
        <f t="shared" si="57"/>
        <v>21376000 CONSEJO NAC.POLÍTICA PÚBLICA PERSONA JOV</v>
      </c>
      <c r="D1801" s="60" t="s">
        <v>18</v>
      </c>
      <c r="E1801" s="60" t="s">
        <v>79</v>
      </c>
      <c r="F1801" s="60" t="s">
        <v>80</v>
      </c>
      <c r="G1801" s="59">
        <v>7000000</v>
      </c>
      <c r="H1801" s="59">
        <v>3500000</v>
      </c>
      <c r="I1801" s="59">
        <v>3500000</v>
      </c>
      <c r="J1801" s="59">
        <v>0</v>
      </c>
      <c r="K1801" s="59">
        <v>0</v>
      </c>
      <c r="L1801" s="59">
        <v>0</v>
      </c>
      <c r="M1801" s="59">
        <v>2949659.8</v>
      </c>
      <c r="N1801" s="59">
        <v>2949659.8</v>
      </c>
      <c r="O1801" s="59">
        <v>550340.19999999995</v>
      </c>
      <c r="P1801" s="84">
        <f t="shared" si="58"/>
        <v>0.84275994285714284</v>
      </c>
    </row>
    <row r="1802" spans="1:16" ht="14.4" x14ac:dyDescent="0.2">
      <c r="A1802" s="60" t="s">
        <v>529</v>
      </c>
      <c r="B1802" s="60" t="s">
        <v>530</v>
      </c>
      <c r="C1802" s="83" t="str">
        <f t="shared" si="57"/>
        <v>21376000 CONSEJO NAC.POLÍTICA PÚBLICA PERSONA JOV</v>
      </c>
      <c r="D1802" s="60" t="s">
        <v>18</v>
      </c>
      <c r="E1802" s="60" t="s">
        <v>81</v>
      </c>
      <c r="F1802" s="60" t="s">
        <v>82</v>
      </c>
      <c r="G1802" s="59">
        <v>1000000</v>
      </c>
      <c r="H1802" s="59">
        <v>0</v>
      </c>
      <c r="I1802" s="59">
        <v>0</v>
      </c>
      <c r="J1802" s="59">
        <v>0</v>
      </c>
      <c r="K1802" s="59">
        <v>0</v>
      </c>
      <c r="L1802" s="59">
        <v>0</v>
      </c>
      <c r="M1802" s="59">
        <v>0</v>
      </c>
      <c r="N1802" s="59">
        <v>0</v>
      </c>
      <c r="O1802" s="59">
        <v>0</v>
      </c>
      <c r="P1802" s="84">
        <f t="shared" si="58"/>
        <v>0</v>
      </c>
    </row>
    <row r="1803" spans="1:16" ht="14.4" x14ac:dyDescent="0.2">
      <c r="A1803" s="60" t="s">
        <v>529</v>
      </c>
      <c r="B1803" s="60" t="s">
        <v>530</v>
      </c>
      <c r="C1803" s="83" t="str">
        <f t="shared" si="57"/>
        <v>21376000 CONSEJO NAC.POLÍTICA PÚBLICA PERSONA JOV</v>
      </c>
      <c r="D1803" s="60" t="s">
        <v>18</v>
      </c>
      <c r="E1803" s="60" t="s">
        <v>83</v>
      </c>
      <c r="F1803" s="60" t="s">
        <v>84</v>
      </c>
      <c r="G1803" s="59">
        <v>2100000</v>
      </c>
      <c r="H1803" s="59">
        <v>2100000</v>
      </c>
      <c r="I1803" s="59">
        <v>2100000</v>
      </c>
      <c r="J1803" s="59">
        <v>0</v>
      </c>
      <c r="K1803" s="59">
        <v>0</v>
      </c>
      <c r="L1803" s="59">
        <v>0</v>
      </c>
      <c r="M1803" s="59">
        <v>911734.72</v>
      </c>
      <c r="N1803" s="59">
        <v>911734.72</v>
      </c>
      <c r="O1803" s="59">
        <v>1188265.28</v>
      </c>
      <c r="P1803" s="84">
        <f t="shared" si="58"/>
        <v>0.43415939047619045</v>
      </c>
    </row>
    <row r="1804" spans="1:16" ht="14.4" x14ac:dyDescent="0.2">
      <c r="A1804" s="60" t="s">
        <v>529</v>
      </c>
      <c r="B1804" s="60" t="s">
        <v>530</v>
      </c>
      <c r="C1804" s="83" t="str">
        <f t="shared" si="57"/>
        <v>21376000 CONSEJO NAC.POLÍTICA PÚBLICA PERSONA JOV</v>
      </c>
      <c r="D1804" s="60" t="s">
        <v>18</v>
      </c>
      <c r="E1804" s="60" t="s">
        <v>87</v>
      </c>
      <c r="F1804" s="60" t="s">
        <v>88</v>
      </c>
      <c r="G1804" s="59">
        <v>100000</v>
      </c>
      <c r="H1804" s="59">
        <v>100000</v>
      </c>
      <c r="I1804" s="59">
        <v>100000</v>
      </c>
      <c r="J1804" s="59">
        <v>0</v>
      </c>
      <c r="K1804" s="59">
        <v>0</v>
      </c>
      <c r="L1804" s="59">
        <v>0</v>
      </c>
      <c r="M1804" s="59">
        <v>44872.3</v>
      </c>
      <c r="N1804" s="59">
        <v>44872.3</v>
      </c>
      <c r="O1804" s="59">
        <v>55127.7</v>
      </c>
      <c r="P1804" s="84">
        <f t="shared" si="58"/>
        <v>0.44872300000000004</v>
      </c>
    </row>
    <row r="1805" spans="1:16" ht="14.4" x14ac:dyDescent="0.2">
      <c r="A1805" s="60" t="s">
        <v>529</v>
      </c>
      <c r="B1805" s="60" t="s">
        <v>530</v>
      </c>
      <c r="C1805" s="83" t="str">
        <f t="shared" si="57"/>
        <v>21376000 CONSEJO NAC.POLÍTICA PÚBLICA PERSONA JOV</v>
      </c>
      <c r="D1805" s="60" t="s">
        <v>18</v>
      </c>
      <c r="E1805" s="60" t="s">
        <v>89</v>
      </c>
      <c r="F1805" s="60" t="s">
        <v>90</v>
      </c>
      <c r="G1805" s="59">
        <v>2000000</v>
      </c>
      <c r="H1805" s="59">
        <v>2000000</v>
      </c>
      <c r="I1805" s="59">
        <v>2000000</v>
      </c>
      <c r="J1805" s="59">
        <v>0</v>
      </c>
      <c r="K1805" s="59">
        <v>0</v>
      </c>
      <c r="L1805" s="59">
        <v>0</v>
      </c>
      <c r="M1805" s="59">
        <v>866862.42</v>
      </c>
      <c r="N1805" s="59">
        <v>866862.42</v>
      </c>
      <c r="O1805" s="59">
        <v>1133137.58</v>
      </c>
      <c r="P1805" s="84">
        <f t="shared" si="58"/>
        <v>0.43343121000000001</v>
      </c>
    </row>
    <row r="1806" spans="1:16" ht="14.4" x14ac:dyDescent="0.2">
      <c r="A1806" s="60" t="s">
        <v>529</v>
      </c>
      <c r="B1806" s="60" t="s">
        <v>530</v>
      </c>
      <c r="C1806" s="83" t="str">
        <f t="shared" si="57"/>
        <v>21376000 CONSEJO NAC.POLÍTICA PÚBLICA PERSONA JOV</v>
      </c>
      <c r="D1806" s="60" t="s">
        <v>18</v>
      </c>
      <c r="E1806" s="60" t="s">
        <v>93</v>
      </c>
      <c r="F1806" s="60" t="s">
        <v>94</v>
      </c>
      <c r="G1806" s="59">
        <v>297448990</v>
      </c>
      <c r="H1806" s="59">
        <v>291546396</v>
      </c>
      <c r="I1806" s="59">
        <v>291546396</v>
      </c>
      <c r="J1806" s="59">
        <v>0</v>
      </c>
      <c r="K1806" s="59">
        <v>0</v>
      </c>
      <c r="L1806" s="59">
        <v>0</v>
      </c>
      <c r="M1806" s="59">
        <v>119439944.26000001</v>
      </c>
      <c r="N1806" s="59">
        <v>117006483.81999999</v>
      </c>
      <c r="O1806" s="59">
        <v>172106451.74000001</v>
      </c>
      <c r="P1806" s="84">
        <f t="shared" si="58"/>
        <v>0.4096773134523673</v>
      </c>
    </row>
    <row r="1807" spans="1:16" ht="14.4" x14ac:dyDescent="0.2">
      <c r="A1807" s="60" t="s">
        <v>529</v>
      </c>
      <c r="B1807" s="60" t="s">
        <v>530</v>
      </c>
      <c r="C1807" s="83" t="str">
        <f t="shared" si="57"/>
        <v>21376000 CONSEJO NAC.POLÍTICA PÚBLICA PERSONA JOV</v>
      </c>
      <c r="D1807" s="60" t="s">
        <v>18</v>
      </c>
      <c r="E1807" s="60" t="s">
        <v>95</v>
      </c>
      <c r="F1807" s="60" t="s">
        <v>96</v>
      </c>
      <c r="G1807" s="59">
        <v>45500000</v>
      </c>
      <c r="H1807" s="59">
        <v>44033106</v>
      </c>
      <c r="I1807" s="59">
        <v>44033106</v>
      </c>
      <c r="J1807" s="59">
        <v>0</v>
      </c>
      <c r="K1807" s="59">
        <v>0</v>
      </c>
      <c r="L1807" s="59">
        <v>0</v>
      </c>
      <c r="M1807" s="59">
        <v>0</v>
      </c>
      <c r="N1807" s="59">
        <v>0</v>
      </c>
      <c r="O1807" s="59">
        <v>44033106</v>
      </c>
      <c r="P1807" s="84">
        <f t="shared" si="58"/>
        <v>0</v>
      </c>
    </row>
    <row r="1808" spans="1:16" ht="14.4" x14ac:dyDescent="0.2">
      <c r="A1808" s="60" t="s">
        <v>529</v>
      </c>
      <c r="B1808" s="60" t="s">
        <v>530</v>
      </c>
      <c r="C1808" s="83" t="str">
        <f t="shared" si="57"/>
        <v>21376000 CONSEJO NAC.POLÍTICA PÚBLICA PERSONA JOV</v>
      </c>
      <c r="D1808" s="60" t="s">
        <v>18</v>
      </c>
      <c r="E1808" s="60" t="s">
        <v>97</v>
      </c>
      <c r="F1808" s="60" t="s">
        <v>98</v>
      </c>
      <c r="G1808" s="59">
        <v>11500000</v>
      </c>
      <c r="H1808" s="59">
        <v>11500000</v>
      </c>
      <c r="I1808" s="59">
        <v>11500000</v>
      </c>
      <c r="J1808" s="59">
        <v>0</v>
      </c>
      <c r="K1808" s="59">
        <v>0</v>
      </c>
      <c r="L1808" s="59">
        <v>0</v>
      </c>
      <c r="M1808" s="59">
        <v>4900000</v>
      </c>
      <c r="N1808" s="59">
        <v>4640762.62</v>
      </c>
      <c r="O1808" s="59">
        <v>6600000</v>
      </c>
      <c r="P1808" s="84">
        <f t="shared" si="58"/>
        <v>0.42608695652173911</v>
      </c>
    </row>
    <row r="1809" spans="1:16" ht="14.4" x14ac:dyDescent="0.2">
      <c r="A1809" s="60" t="s">
        <v>529</v>
      </c>
      <c r="B1809" s="60" t="s">
        <v>530</v>
      </c>
      <c r="C1809" s="83" t="str">
        <f t="shared" si="57"/>
        <v>21376000 CONSEJO NAC.POLÍTICA PÚBLICA PERSONA JOV</v>
      </c>
      <c r="D1809" s="60" t="s">
        <v>18</v>
      </c>
      <c r="E1809" s="60" t="s">
        <v>99</v>
      </c>
      <c r="F1809" s="60" t="s">
        <v>100</v>
      </c>
      <c r="G1809" s="59">
        <v>10500000</v>
      </c>
      <c r="H1809" s="59">
        <v>11800000</v>
      </c>
      <c r="I1809" s="59">
        <v>11800000</v>
      </c>
      <c r="J1809" s="59">
        <v>0</v>
      </c>
      <c r="K1809" s="59">
        <v>0</v>
      </c>
      <c r="L1809" s="59">
        <v>0</v>
      </c>
      <c r="M1809" s="59">
        <v>9893791.4199999999</v>
      </c>
      <c r="N1809" s="59">
        <v>7979972.9699999997</v>
      </c>
      <c r="O1809" s="59">
        <v>1906208.58</v>
      </c>
      <c r="P1809" s="84">
        <f t="shared" si="58"/>
        <v>0.83845689999999995</v>
      </c>
    </row>
    <row r="1810" spans="1:16" ht="14.4" x14ac:dyDescent="0.2">
      <c r="A1810" s="60" t="s">
        <v>529</v>
      </c>
      <c r="B1810" s="60" t="s">
        <v>530</v>
      </c>
      <c r="C1810" s="83" t="str">
        <f t="shared" si="57"/>
        <v>21376000 CONSEJO NAC.POLÍTICA PÚBLICA PERSONA JOV</v>
      </c>
      <c r="D1810" s="60" t="s">
        <v>18</v>
      </c>
      <c r="E1810" s="60" t="s">
        <v>101</v>
      </c>
      <c r="F1810" s="60" t="s">
        <v>102</v>
      </c>
      <c r="G1810" s="59">
        <v>229948990</v>
      </c>
      <c r="H1810" s="59">
        <v>224213290</v>
      </c>
      <c r="I1810" s="59">
        <v>224213290</v>
      </c>
      <c r="J1810" s="59">
        <v>0</v>
      </c>
      <c r="K1810" s="59">
        <v>0</v>
      </c>
      <c r="L1810" s="59">
        <v>0</v>
      </c>
      <c r="M1810" s="59">
        <v>104646152.84</v>
      </c>
      <c r="N1810" s="59">
        <v>104385748.23</v>
      </c>
      <c r="O1810" s="59">
        <v>119567137.16</v>
      </c>
      <c r="P1810" s="84">
        <f t="shared" si="58"/>
        <v>0.46672591459676632</v>
      </c>
    </row>
    <row r="1811" spans="1:16" ht="14.4" x14ac:dyDescent="0.2">
      <c r="A1811" s="60" t="s">
        <v>529</v>
      </c>
      <c r="B1811" s="60" t="s">
        <v>530</v>
      </c>
      <c r="C1811" s="83" t="str">
        <f t="shared" si="57"/>
        <v>21376000 CONSEJO NAC.POLÍTICA PÚBLICA PERSONA JOV</v>
      </c>
      <c r="D1811" s="60" t="s">
        <v>18</v>
      </c>
      <c r="E1811" s="60" t="s">
        <v>103</v>
      </c>
      <c r="F1811" s="60" t="s">
        <v>104</v>
      </c>
      <c r="G1811" s="59">
        <v>7943184</v>
      </c>
      <c r="H1811" s="59">
        <v>9943184</v>
      </c>
      <c r="I1811" s="59">
        <v>9943184</v>
      </c>
      <c r="J1811" s="59">
        <v>0</v>
      </c>
      <c r="K1811" s="59">
        <v>0</v>
      </c>
      <c r="L1811" s="59">
        <v>0</v>
      </c>
      <c r="M1811" s="59">
        <v>9239287.3200000003</v>
      </c>
      <c r="N1811" s="59">
        <v>9239287.3200000003</v>
      </c>
      <c r="O1811" s="59">
        <v>703896.68</v>
      </c>
      <c r="P1811" s="84">
        <f t="shared" si="58"/>
        <v>0.92920812085947524</v>
      </c>
    </row>
    <row r="1812" spans="1:16" ht="14.4" x14ac:dyDescent="0.2">
      <c r="A1812" s="60" t="s">
        <v>529</v>
      </c>
      <c r="B1812" s="60" t="s">
        <v>530</v>
      </c>
      <c r="C1812" s="83" t="str">
        <f t="shared" si="57"/>
        <v>21376000 CONSEJO NAC.POLÍTICA PÚBLICA PERSONA JOV</v>
      </c>
      <c r="D1812" s="60" t="s">
        <v>18</v>
      </c>
      <c r="E1812" s="60" t="s">
        <v>105</v>
      </c>
      <c r="F1812" s="60" t="s">
        <v>106</v>
      </c>
      <c r="G1812" s="59">
        <v>1000000</v>
      </c>
      <c r="H1812" s="59">
        <v>1000000</v>
      </c>
      <c r="I1812" s="59">
        <v>1000000</v>
      </c>
      <c r="J1812" s="59">
        <v>0</v>
      </c>
      <c r="K1812" s="59">
        <v>0</v>
      </c>
      <c r="L1812" s="59">
        <v>0</v>
      </c>
      <c r="M1812" s="59">
        <v>869667.32</v>
      </c>
      <c r="N1812" s="59">
        <v>869667.32</v>
      </c>
      <c r="O1812" s="59">
        <v>130332.68</v>
      </c>
      <c r="P1812" s="84">
        <f t="shared" si="58"/>
        <v>0.86966731999999991</v>
      </c>
    </row>
    <row r="1813" spans="1:16" ht="14.4" x14ac:dyDescent="0.2">
      <c r="A1813" s="60" t="s">
        <v>529</v>
      </c>
      <c r="B1813" s="60" t="s">
        <v>530</v>
      </c>
      <c r="C1813" s="83" t="str">
        <f t="shared" si="57"/>
        <v>21376000 CONSEJO NAC.POLÍTICA PÚBLICA PERSONA JOV</v>
      </c>
      <c r="D1813" s="60" t="s">
        <v>18</v>
      </c>
      <c r="E1813" s="60" t="s">
        <v>107</v>
      </c>
      <c r="F1813" s="60" t="s">
        <v>108</v>
      </c>
      <c r="G1813" s="59">
        <v>6943184</v>
      </c>
      <c r="H1813" s="59">
        <v>8943184</v>
      </c>
      <c r="I1813" s="59">
        <v>8943184</v>
      </c>
      <c r="J1813" s="59">
        <v>0</v>
      </c>
      <c r="K1813" s="59">
        <v>0</v>
      </c>
      <c r="L1813" s="59">
        <v>0</v>
      </c>
      <c r="M1813" s="59">
        <v>8369620</v>
      </c>
      <c r="N1813" s="59">
        <v>8369620</v>
      </c>
      <c r="O1813" s="59">
        <v>573564</v>
      </c>
      <c r="P1813" s="84">
        <f t="shared" si="58"/>
        <v>0.935865794553707</v>
      </c>
    </row>
    <row r="1814" spans="1:16" ht="14.4" x14ac:dyDescent="0.2">
      <c r="A1814" s="60" t="s">
        <v>529</v>
      </c>
      <c r="B1814" s="60" t="s">
        <v>530</v>
      </c>
      <c r="C1814" s="83" t="str">
        <f t="shared" si="57"/>
        <v>21376000 CONSEJO NAC.POLÍTICA PÚBLICA PERSONA JOV</v>
      </c>
      <c r="D1814" s="60" t="s">
        <v>18</v>
      </c>
      <c r="E1814" s="60" t="s">
        <v>109</v>
      </c>
      <c r="F1814" s="60" t="s">
        <v>110</v>
      </c>
      <c r="G1814" s="59">
        <v>8000000</v>
      </c>
      <c r="H1814" s="59">
        <v>7000000</v>
      </c>
      <c r="I1814" s="59">
        <v>7000000</v>
      </c>
      <c r="J1814" s="59">
        <v>0</v>
      </c>
      <c r="K1814" s="59">
        <v>0</v>
      </c>
      <c r="L1814" s="59">
        <v>0</v>
      </c>
      <c r="M1814" s="59">
        <v>4992750</v>
      </c>
      <c r="N1814" s="59">
        <v>4992750</v>
      </c>
      <c r="O1814" s="59">
        <v>2007250</v>
      </c>
      <c r="P1814" s="84">
        <f t="shared" si="58"/>
        <v>0.71325000000000005</v>
      </c>
    </row>
    <row r="1815" spans="1:16" ht="14.4" x14ac:dyDescent="0.2">
      <c r="A1815" s="60" t="s">
        <v>529</v>
      </c>
      <c r="B1815" s="60" t="s">
        <v>530</v>
      </c>
      <c r="C1815" s="83" t="str">
        <f t="shared" si="57"/>
        <v>21376000 CONSEJO NAC.POLÍTICA PÚBLICA PERSONA JOV</v>
      </c>
      <c r="D1815" s="60" t="s">
        <v>18</v>
      </c>
      <c r="E1815" s="60" t="s">
        <v>111</v>
      </c>
      <c r="F1815" s="60" t="s">
        <v>112</v>
      </c>
      <c r="G1815" s="59">
        <v>8000000</v>
      </c>
      <c r="H1815" s="59">
        <v>7000000</v>
      </c>
      <c r="I1815" s="59">
        <v>7000000</v>
      </c>
      <c r="J1815" s="59">
        <v>0</v>
      </c>
      <c r="K1815" s="59">
        <v>0</v>
      </c>
      <c r="L1815" s="59">
        <v>0</v>
      </c>
      <c r="M1815" s="59">
        <v>4992750</v>
      </c>
      <c r="N1815" s="59">
        <v>4992750</v>
      </c>
      <c r="O1815" s="59">
        <v>2007250</v>
      </c>
      <c r="P1815" s="84">
        <f t="shared" si="58"/>
        <v>0.71325000000000005</v>
      </c>
    </row>
    <row r="1816" spans="1:16" ht="14.4" x14ac:dyDescent="0.2">
      <c r="A1816" s="60" t="s">
        <v>529</v>
      </c>
      <c r="B1816" s="60" t="s">
        <v>530</v>
      </c>
      <c r="C1816" s="83" t="str">
        <f t="shared" si="57"/>
        <v>21376000 CONSEJO NAC.POLÍTICA PÚBLICA PERSONA JOV</v>
      </c>
      <c r="D1816" s="60" t="s">
        <v>18</v>
      </c>
      <c r="E1816" s="60" t="s">
        <v>113</v>
      </c>
      <c r="F1816" s="60" t="s">
        <v>114</v>
      </c>
      <c r="G1816" s="59">
        <v>174882373</v>
      </c>
      <c r="H1816" s="59">
        <v>170815183.21000001</v>
      </c>
      <c r="I1816" s="59">
        <v>170815183.21000001</v>
      </c>
      <c r="J1816" s="59">
        <v>0</v>
      </c>
      <c r="K1816" s="59">
        <v>0</v>
      </c>
      <c r="L1816" s="59">
        <v>0</v>
      </c>
      <c r="M1816" s="59">
        <v>143679064.69999999</v>
      </c>
      <c r="N1816" s="59">
        <v>138758344.69999999</v>
      </c>
      <c r="O1816" s="59">
        <v>27136118.510000002</v>
      </c>
      <c r="P1816" s="84">
        <f t="shared" si="58"/>
        <v>0.8411375499528112</v>
      </c>
    </row>
    <row r="1817" spans="1:16" ht="14.4" x14ac:dyDescent="0.2">
      <c r="A1817" s="60" t="s">
        <v>529</v>
      </c>
      <c r="B1817" s="60" t="s">
        <v>530</v>
      </c>
      <c r="C1817" s="83" t="str">
        <f t="shared" si="57"/>
        <v>21376000 CONSEJO NAC.POLÍTICA PÚBLICA PERSONA JOV</v>
      </c>
      <c r="D1817" s="60" t="s">
        <v>18</v>
      </c>
      <c r="E1817" s="60" t="s">
        <v>115</v>
      </c>
      <c r="F1817" s="60" t="s">
        <v>116</v>
      </c>
      <c r="G1817" s="59">
        <v>174882373</v>
      </c>
      <c r="H1817" s="59">
        <v>170815183.21000001</v>
      </c>
      <c r="I1817" s="59">
        <v>170815183.21000001</v>
      </c>
      <c r="J1817" s="59">
        <v>0</v>
      </c>
      <c r="K1817" s="59">
        <v>0</v>
      </c>
      <c r="L1817" s="59">
        <v>0</v>
      </c>
      <c r="M1817" s="59">
        <v>143679064.69999999</v>
      </c>
      <c r="N1817" s="59">
        <v>138758344.69999999</v>
      </c>
      <c r="O1817" s="59">
        <v>27136118.510000002</v>
      </c>
      <c r="P1817" s="84">
        <f t="shared" si="58"/>
        <v>0.8411375499528112</v>
      </c>
    </row>
    <row r="1818" spans="1:16" ht="14.4" x14ac:dyDescent="0.2">
      <c r="A1818" s="60" t="s">
        <v>529</v>
      </c>
      <c r="B1818" s="60" t="s">
        <v>530</v>
      </c>
      <c r="C1818" s="83" t="str">
        <f t="shared" si="57"/>
        <v>21376000 CONSEJO NAC.POLÍTICA PÚBLICA PERSONA JOV</v>
      </c>
      <c r="D1818" s="60" t="s">
        <v>18</v>
      </c>
      <c r="E1818" s="60" t="s">
        <v>121</v>
      </c>
      <c r="F1818" s="60" t="s">
        <v>122</v>
      </c>
      <c r="G1818" s="59">
        <v>13833425</v>
      </c>
      <c r="H1818" s="59">
        <v>18751351.789999999</v>
      </c>
      <c r="I1818" s="59">
        <v>18751351.789999999</v>
      </c>
      <c r="J1818" s="59">
        <v>0</v>
      </c>
      <c r="K1818" s="59">
        <v>0</v>
      </c>
      <c r="L1818" s="59">
        <v>0</v>
      </c>
      <c r="M1818" s="59">
        <v>18749735.079999998</v>
      </c>
      <c r="N1818" s="59">
        <v>18749735.079999998</v>
      </c>
      <c r="O1818" s="59">
        <v>1616.71</v>
      </c>
      <c r="P1818" s="84">
        <f t="shared" si="58"/>
        <v>0.99991378168261646</v>
      </c>
    </row>
    <row r="1819" spans="1:16" ht="14.4" x14ac:dyDescent="0.2">
      <c r="A1819" s="60" t="s">
        <v>529</v>
      </c>
      <c r="B1819" s="60" t="s">
        <v>530</v>
      </c>
      <c r="C1819" s="83" t="str">
        <f t="shared" si="57"/>
        <v>21376000 CONSEJO NAC.POLÍTICA PÚBLICA PERSONA JOV</v>
      </c>
      <c r="D1819" s="60" t="s">
        <v>18</v>
      </c>
      <c r="E1819" s="60" t="s">
        <v>123</v>
      </c>
      <c r="F1819" s="60" t="s">
        <v>124</v>
      </c>
      <c r="G1819" s="59">
        <v>0</v>
      </c>
      <c r="H1819" s="59">
        <v>4067189.79</v>
      </c>
      <c r="I1819" s="59">
        <v>4067189.79</v>
      </c>
      <c r="J1819" s="59">
        <v>0</v>
      </c>
      <c r="K1819" s="59">
        <v>0</v>
      </c>
      <c r="L1819" s="59">
        <v>0</v>
      </c>
      <c r="M1819" s="59">
        <v>4067159.79</v>
      </c>
      <c r="N1819" s="59">
        <v>4067159.79</v>
      </c>
      <c r="O1819" s="59">
        <v>30</v>
      </c>
      <c r="P1819" s="84">
        <f t="shared" si="58"/>
        <v>0.99999262389965826</v>
      </c>
    </row>
    <row r="1820" spans="1:16" ht="14.4" x14ac:dyDescent="0.2">
      <c r="A1820" s="60" t="s">
        <v>529</v>
      </c>
      <c r="B1820" s="60" t="s">
        <v>530</v>
      </c>
      <c r="C1820" s="83" t="str">
        <f t="shared" si="57"/>
        <v>21376000 CONSEJO NAC.POLÍTICA PÚBLICA PERSONA JOV</v>
      </c>
      <c r="D1820" s="60" t="s">
        <v>18</v>
      </c>
      <c r="E1820" s="60" t="s">
        <v>129</v>
      </c>
      <c r="F1820" s="60" t="s">
        <v>130</v>
      </c>
      <c r="G1820" s="59">
        <v>3000000</v>
      </c>
      <c r="H1820" s="59">
        <v>3000000</v>
      </c>
      <c r="I1820" s="59">
        <v>3000000</v>
      </c>
      <c r="J1820" s="59">
        <v>0</v>
      </c>
      <c r="K1820" s="59">
        <v>0</v>
      </c>
      <c r="L1820" s="59">
        <v>0</v>
      </c>
      <c r="M1820" s="59">
        <v>2999999.57</v>
      </c>
      <c r="N1820" s="59">
        <v>2999999.57</v>
      </c>
      <c r="O1820" s="59">
        <v>0.43</v>
      </c>
      <c r="P1820" s="84">
        <f t="shared" si="58"/>
        <v>0.99999985666666658</v>
      </c>
    </row>
    <row r="1821" spans="1:16" ht="14.4" x14ac:dyDescent="0.2">
      <c r="A1821" s="60" t="s">
        <v>529</v>
      </c>
      <c r="B1821" s="60" t="s">
        <v>530</v>
      </c>
      <c r="C1821" s="83" t="str">
        <f t="shared" si="57"/>
        <v>21376000 CONSEJO NAC.POLÍTICA PÚBLICA PERSONA JOV</v>
      </c>
      <c r="D1821" s="60" t="s">
        <v>18</v>
      </c>
      <c r="E1821" s="60" t="s">
        <v>135</v>
      </c>
      <c r="F1821" s="60" t="s">
        <v>136</v>
      </c>
      <c r="G1821" s="59">
        <v>10833425</v>
      </c>
      <c r="H1821" s="59">
        <v>11684162</v>
      </c>
      <c r="I1821" s="59">
        <v>11684162</v>
      </c>
      <c r="J1821" s="59">
        <v>0</v>
      </c>
      <c r="K1821" s="59">
        <v>0</v>
      </c>
      <c r="L1821" s="59">
        <v>0</v>
      </c>
      <c r="M1821" s="59">
        <v>11682575.720000001</v>
      </c>
      <c r="N1821" s="59">
        <v>11682575.720000001</v>
      </c>
      <c r="O1821" s="59">
        <v>1586.28</v>
      </c>
      <c r="P1821" s="84">
        <f t="shared" si="58"/>
        <v>0.99986423673345171</v>
      </c>
    </row>
    <row r="1822" spans="1:16" ht="14.4" x14ac:dyDescent="0.2">
      <c r="A1822" s="60" t="s">
        <v>529</v>
      </c>
      <c r="B1822" s="60" t="s">
        <v>530</v>
      </c>
      <c r="C1822" s="83" t="str">
        <f t="shared" si="57"/>
        <v>21376000 CONSEJO NAC.POLÍTICA PÚBLICA PERSONA JOV</v>
      </c>
      <c r="D1822" s="60" t="s">
        <v>18</v>
      </c>
      <c r="E1822" s="60" t="s">
        <v>139</v>
      </c>
      <c r="F1822" s="60" t="s">
        <v>140</v>
      </c>
      <c r="G1822" s="59">
        <v>2500000</v>
      </c>
      <c r="H1822" s="59">
        <v>1700000</v>
      </c>
      <c r="I1822" s="59">
        <v>1700000</v>
      </c>
      <c r="J1822" s="59">
        <v>0</v>
      </c>
      <c r="K1822" s="59">
        <v>0</v>
      </c>
      <c r="L1822" s="59">
        <v>0</v>
      </c>
      <c r="M1822" s="59">
        <v>1191356.52</v>
      </c>
      <c r="N1822" s="59">
        <v>1191356.52</v>
      </c>
      <c r="O1822" s="59">
        <v>508643.48</v>
      </c>
      <c r="P1822" s="84">
        <f t="shared" si="58"/>
        <v>0.70079795294117653</v>
      </c>
    </row>
    <row r="1823" spans="1:16" ht="14.4" x14ac:dyDescent="0.2">
      <c r="A1823" s="60" t="s">
        <v>529</v>
      </c>
      <c r="B1823" s="60" t="s">
        <v>530</v>
      </c>
      <c r="C1823" s="83" t="str">
        <f t="shared" si="57"/>
        <v>21376000 CONSEJO NAC.POLÍTICA PÚBLICA PERSONA JOV</v>
      </c>
      <c r="D1823" s="60" t="s">
        <v>18</v>
      </c>
      <c r="E1823" s="60" t="s">
        <v>141</v>
      </c>
      <c r="F1823" s="60" t="s">
        <v>142</v>
      </c>
      <c r="G1823" s="59">
        <v>1500000</v>
      </c>
      <c r="H1823" s="59">
        <v>1000000</v>
      </c>
      <c r="I1823" s="59">
        <v>1000000</v>
      </c>
      <c r="J1823" s="59">
        <v>0</v>
      </c>
      <c r="K1823" s="59">
        <v>0</v>
      </c>
      <c r="L1823" s="59">
        <v>0</v>
      </c>
      <c r="M1823" s="59">
        <v>1000000</v>
      </c>
      <c r="N1823" s="59">
        <v>1000000</v>
      </c>
      <c r="O1823" s="59">
        <v>0</v>
      </c>
      <c r="P1823" s="84">
        <f t="shared" si="58"/>
        <v>1</v>
      </c>
    </row>
    <row r="1824" spans="1:16" ht="14.4" x14ac:dyDescent="0.2">
      <c r="A1824" s="60" t="s">
        <v>529</v>
      </c>
      <c r="B1824" s="60" t="s">
        <v>530</v>
      </c>
      <c r="C1824" s="83" t="str">
        <f t="shared" si="57"/>
        <v>21376000 CONSEJO NAC.POLÍTICA PÚBLICA PERSONA JOV</v>
      </c>
      <c r="D1824" s="60" t="s">
        <v>18</v>
      </c>
      <c r="E1824" s="60" t="s">
        <v>143</v>
      </c>
      <c r="F1824" s="60" t="s">
        <v>144</v>
      </c>
      <c r="G1824" s="59">
        <v>1000000</v>
      </c>
      <c r="H1824" s="59">
        <v>700000</v>
      </c>
      <c r="I1824" s="59">
        <v>700000</v>
      </c>
      <c r="J1824" s="59">
        <v>0</v>
      </c>
      <c r="K1824" s="59">
        <v>0</v>
      </c>
      <c r="L1824" s="59">
        <v>0</v>
      </c>
      <c r="M1824" s="59">
        <v>191356.52</v>
      </c>
      <c r="N1824" s="59">
        <v>191356.52</v>
      </c>
      <c r="O1824" s="59">
        <v>508643.48</v>
      </c>
      <c r="P1824" s="84">
        <f t="shared" si="58"/>
        <v>0.27336645714285712</v>
      </c>
    </row>
    <row r="1825" spans="1:16" ht="14.4" x14ac:dyDescent="0.2">
      <c r="A1825" s="60" t="s">
        <v>529</v>
      </c>
      <c r="B1825" s="60" t="s">
        <v>530</v>
      </c>
      <c r="C1825" s="83" t="str">
        <f t="shared" si="57"/>
        <v>21376000 CONSEJO NAC.POLÍTICA PÚBLICA PERSONA JOV</v>
      </c>
      <c r="D1825" s="60" t="s">
        <v>18</v>
      </c>
      <c r="E1825" s="60" t="s">
        <v>145</v>
      </c>
      <c r="F1825" s="60" t="s">
        <v>146</v>
      </c>
      <c r="G1825" s="59">
        <v>400000</v>
      </c>
      <c r="H1825" s="59">
        <v>200000</v>
      </c>
      <c r="I1825" s="59">
        <v>200000</v>
      </c>
      <c r="J1825" s="59">
        <v>0</v>
      </c>
      <c r="K1825" s="59">
        <v>0</v>
      </c>
      <c r="L1825" s="59">
        <v>0</v>
      </c>
      <c r="M1825" s="59">
        <v>0</v>
      </c>
      <c r="N1825" s="59">
        <v>0</v>
      </c>
      <c r="O1825" s="59">
        <v>200000</v>
      </c>
      <c r="P1825" s="84">
        <f t="shared" si="58"/>
        <v>0</v>
      </c>
    </row>
    <row r="1826" spans="1:16" ht="14.4" x14ac:dyDescent="0.2">
      <c r="A1826" s="60" t="s">
        <v>529</v>
      </c>
      <c r="B1826" s="60" t="s">
        <v>530</v>
      </c>
      <c r="C1826" s="83" t="str">
        <f t="shared" si="57"/>
        <v>21376000 CONSEJO NAC.POLÍTICA PÚBLICA PERSONA JOV</v>
      </c>
      <c r="D1826" s="60" t="s">
        <v>18</v>
      </c>
      <c r="E1826" s="60" t="s">
        <v>147</v>
      </c>
      <c r="F1826" s="60" t="s">
        <v>148</v>
      </c>
      <c r="G1826" s="59">
        <v>400000</v>
      </c>
      <c r="H1826" s="59">
        <v>200000</v>
      </c>
      <c r="I1826" s="59">
        <v>200000</v>
      </c>
      <c r="J1826" s="59">
        <v>0</v>
      </c>
      <c r="K1826" s="59">
        <v>0</v>
      </c>
      <c r="L1826" s="59">
        <v>0</v>
      </c>
      <c r="M1826" s="59">
        <v>0</v>
      </c>
      <c r="N1826" s="59">
        <v>0</v>
      </c>
      <c r="O1826" s="59">
        <v>200000</v>
      </c>
      <c r="P1826" s="84">
        <f t="shared" si="58"/>
        <v>0</v>
      </c>
    </row>
    <row r="1827" spans="1:16" ht="14.4" x14ac:dyDescent="0.2">
      <c r="A1827" s="60" t="s">
        <v>529</v>
      </c>
      <c r="B1827" s="60" t="s">
        <v>530</v>
      </c>
      <c r="C1827" s="83" t="str">
        <f t="shared" si="57"/>
        <v>21376000 CONSEJO NAC.POLÍTICA PÚBLICA PERSONA JOV</v>
      </c>
      <c r="D1827" s="60" t="s">
        <v>18</v>
      </c>
      <c r="E1827" s="60" t="s">
        <v>151</v>
      </c>
      <c r="F1827" s="60" t="s">
        <v>152</v>
      </c>
      <c r="G1827" s="59">
        <v>3700000</v>
      </c>
      <c r="H1827" s="59">
        <v>2455347</v>
      </c>
      <c r="I1827" s="59">
        <v>2455347</v>
      </c>
      <c r="J1827" s="59">
        <v>0</v>
      </c>
      <c r="K1827" s="59">
        <v>0</v>
      </c>
      <c r="L1827" s="59">
        <v>0</v>
      </c>
      <c r="M1827" s="59">
        <v>2104190.4500000002</v>
      </c>
      <c r="N1827" s="59">
        <v>1455346.62</v>
      </c>
      <c r="O1827" s="59">
        <v>351156.55</v>
      </c>
      <c r="P1827" s="84">
        <f t="shared" si="58"/>
        <v>0.85698292339127635</v>
      </c>
    </row>
    <row r="1828" spans="1:16" ht="14.4" x14ac:dyDescent="0.2">
      <c r="A1828" s="60" t="s">
        <v>529</v>
      </c>
      <c r="B1828" s="60" t="s">
        <v>530</v>
      </c>
      <c r="C1828" s="83" t="str">
        <f t="shared" si="57"/>
        <v>21376000 CONSEJO NAC.POLÍTICA PÚBLICA PERSONA JOV</v>
      </c>
      <c r="D1828" s="60" t="s">
        <v>18</v>
      </c>
      <c r="E1828" s="60" t="s">
        <v>153</v>
      </c>
      <c r="F1828" s="60" t="s">
        <v>154</v>
      </c>
      <c r="G1828" s="59">
        <v>2000000</v>
      </c>
      <c r="H1828" s="59">
        <v>2000000</v>
      </c>
      <c r="I1828" s="59">
        <v>2000000</v>
      </c>
      <c r="J1828" s="59">
        <v>0</v>
      </c>
      <c r="K1828" s="59">
        <v>0</v>
      </c>
      <c r="L1828" s="59">
        <v>0</v>
      </c>
      <c r="M1828" s="59">
        <v>1648843.83</v>
      </c>
      <c r="N1828" s="59">
        <v>1000000</v>
      </c>
      <c r="O1828" s="59">
        <v>351156.17</v>
      </c>
      <c r="P1828" s="84">
        <f t="shared" si="58"/>
        <v>0.82442191500000006</v>
      </c>
    </row>
    <row r="1829" spans="1:16" ht="14.4" x14ac:dyDescent="0.2">
      <c r="A1829" s="60" t="s">
        <v>529</v>
      </c>
      <c r="B1829" s="60" t="s">
        <v>530</v>
      </c>
      <c r="C1829" s="83" t="str">
        <f t="shared" si="57"/>
        <v>21376000 CONSEJO NAC.POLÍTICA PÚBLICA PERSONA JOV</v>
      </c>
      <c r="D1829" s="60" t="s">
        <v>18</v>
      </c>
      <c r="E1829" s="60" t="s">
        <v>155</v>
      </c>
      <c r="F1829" s="60" t="s">
        <v>156</v>
      </c>
      <c r="G1829" s="59">
        <v>2000000</v>
      </c>
      <c r="H1829" s="59">
        <v>1000000</v>
      </c>
      <c r="I1829" s="59">
        <v>1000000</v>
      </c>
      <c r="J1829" s="59">
        <v>0</v>
      </c>
      <c r="K1829" s="59">
        <v>0</v>
      </c>
      <c r="L1829" s="59">
        <v>0</v>
      </c>
      <c r="M1829" s="59">
        <v>1000000</v>
      </c>
      <c r="N1829" s="59">
        <v>1000000</v>
      </c>
      <c r="O1829" s="59">
        <v>0</v>
      </c>
      <c r="P1829" s="84">
        <f t="shared" si="58"/>
        <v>1</v>
      </c>
    </row>
    <row r="1830" spans="1:16" ht="14.4" x14ac:dyDescent="0.2">
      <c r="A1830" s="60" t="s">
        <v>529</v>
      </c>
      <c r="B1830" s="60" t="s">
        <v>530</v>
      </c>
      <c r="C1830" s="83" t="str">
        <f t="shared" si="57"/>
        <v>21376000 CONSEJO NAC.POLÍTICA PÚBLICA PERSONA JOV</v>
      </c>
      <c r="D1830" s="60" t="s">
        <v>18</v>
      </c>
      <c r="E1830" s="60" t="s">
        <v>159</v>
      </c>
      <c r="F1830" s="60" t="s">
        <v>160</v>
      </c>
      <c r="G1830" s="59">
        <v>0</v>
      </c>
      <c r="H1830" s="59">
        <v>1000000</v>
      </c>
      <c r="I1830" s="59">
        <v>1000000</v>
      </c>
      <c r="J1830" s="59">
        <v>0</v>
      </c>
      <c r="K1830" s="59">
        <v>0</v>
      </c>
      <c r="L1830" s="59">
        <v>0</v>
      </c>
      <c r="M1830" s="59">
        <v>648843.82999999996</v>
      </c>
      <c r="N1830" s="59">
        <v>0</v>
      </c>
      <c r="O1830" s="59">
        <v>351156.17</v>
      </c>
      <c r="P1830" s="84">
        <f t="shared" si="58"/>
        <v>0.64884383000000001</v>
      </c>
    </row>
    <row r="1831" spans="1:16" ht="14.4" x14ac:dyDescent="0.2">
      <c r="A1831" s="60" t="s">
        <v>529</v>
      </c>
      <c r="B1831" s="60" t="s">
        <v>530</v>
      </c>
      <c r="C1831" s="83" t="str">
        <f t="shared" si="57"/>
        <v>21376000 CONSEJO NAC.POLÍTICA PÚBLICA PERSONA JOV</v>
      </c>
      <c r="D1831" s="60" t="s">
        <v>18</v>
      </c>
      <c r="E1831" s="60" t="s">
        <v>183</v>
      </c>
      <c r="F1831" s="60" t="s">
        <v>184</v>
      </c>
      <c r="G1831" s="59">
        <v>200000</v>
      </c>
      <c r="H1831" s="59">
        <v>0</v>
      </c>
      <c r="I1831" s="59">
        <v>0</v>
      </c>
      <c r="J1831" s="59">
        <v>0</v>
      </c>
      <c r="K1831" s="59">
        <v>0</v>
      </c>
      <c r="L1831" s="59">
        <v>0</v>
      </c>
      <c r="M1831" s="59">
        <v>0</v>
      </c>
      <c r="N1831" s="59">
        <v>0</v>
      </c>
      <c r="O1831" s="59">
        <v>0</v>
      </c>
      <c r="P1831" s="84">
        <f t="shared" si="58"/>
        <v>0</v>
      </c>
    </row>
    <row r="1832" spans="1:16" ht="14.4" x14ac:dyDescent="0.2">
      <c r="A1832" s="60" t="s">
        <v>529</v>
      </c>
      <c r="B1832" s="60" t="s">
        <v>530</v>
      </c>
      <c r="C1832" s="83" t="str">
        <f t="shared" si="57"/>
        <v>21376000 CONSEJO NAC.POLÍTICA PÚBLICA PERSONA JOV</v>
      </c>
      <c r="D1832" s="60" t="s">
        <v>18</v>
      </c>
      <c r="E1832" s="60" t="s">
        <v>185</v>
      </c>
      <c r="F1832" s="60" t="s">
        <v>186</v>
      </c>
      <c r="G1832" s="59">
        <v>200000</v>
      </c>
      <c r="H1832" s="59">
        <v>0</v>
      </c>
      <c r="I1832" s="59">
        <v>0</v>
      </c>
      <c r="J1832" s="59">
        <v>0</v>
      </c>
      <c r="K1832" s="59">
        <v>0</v>
      </c>
      <c r="L1832" s="59">
        <v>0</v>
      </c>
      <c r="M1832" s="59">
        <v>0</v>
      </c>
      <c r="N1832" s="59">
        <v>0</v>
      </c>
      <c r="O1832" s="59">
        <v>0</v>
      </c>
      <c r="P1832" s="84">
        <f t="shared" si="58"/>
        <v>0</v>
      </c>
    </row>
    <row r="1833" spans="1:16" ht="14.4" x14ac:dyDescent="0.2">
      <c r="A1833" s="60" t="s">
        <v>529</v>
      </c>
      <c r="B1833" s="60" t="s">
        <v>530</v>
      </c>
      <c r="C1833" s="83" t="str">
        <f t="shared" si="57"/>
        <v>21376000 CONSEJO NAC.POLÍTICA PÚBLICA PERSONA JOV</v>
      </c>
      <c r="D1833" s="60" t="s">
        <v>18</v>
      </c>
      <c r="E1833" s="60" t="s">
        <v>189</v>
      </c>
      <c r="F1833" s="60" t="s">
        <v>190</v>
      </c>
      <c r="G1833" s="59">
        <v>1500000</v>
      </c>
      <c r="H1833" s="59">
        <v>455347</v>
      </c>
      <c r="I1833" s="59">
        <v>455347</v>
      </c>
      <c r="J1833" s="59">
        <v>0</v>
      </c>
      <c r="K1833" s="59">
        <v>0</v>
      </c>
      <c r="L1833" s="59">
        <v>0</v>
      </c>
      <c r="M1833" s="59">
        <v>455346.62</v>
      </c>
      <c r="N1833" s="59">
        <v>455346.62</v>
      </c>
      <c r="O1833" s="59">
        <v>0.38</v>
      </c>
      <c r="P1833" s="84">
        <f t="shared" si="58"/>
        <v>0.99999916547160739</v>
      </c>
    </row>
    <row r="1834" spans="1:16" ht="14.4" x14ac:dyDescent="0.2">
      <c r="A1834" s="60" t="s">
        <v>529</v>
      </c>
      <c r="B1834" s="60" t="s">
        <v>530</v>
      </c>
      <c r="C1834" s="83" t="str">
        <f t="shared" si="57"/>
        <v>21376000 CONSEJO NAC.POLÍTICA PÚBLICA PERSONA JOV</v>
      </c>
      <c r="D1834" s="60" t="s">
        <v>18</v>
      </c>
      <c r="E1834" s="60" t="s">
        <v>191</v>
      </c>
      <c r="F1834" s="60" t="s">
        <v>192</v>
      </c>
      <c r="G1834" s="59">
        <v>1000000</v>
      </c>
      <c r="H1834" s="59">
        <v>0</v>
      </c>
      <c r="I1834" s="59">
        <v>0</v>
      </c>
      <c r="J1834" s="59">
        <v>0</v>
      </c>
      <c r="K1834" s="59">
        <v>0</v>
      </c>
      <c r="L1834" s="59">
        <v>0</v>
      </c>
      <c r="M1834" s="59">
        <v>0</v>
      </c>
      <c r="N1834" s="59">
        <v>0</v>
      </c>
      <c r="O1834" s="59">
        <v>0</v>
      </c>
      <c r="P1834" s="84">
        <f t="shared" si="58"/>
        <v>0</v>
      </c>
    </row>
    <row r="1835" spans="1:16" ht="14.4" x14ac:dyDescent="0.2">
      <c r="A1835" s="60" t="s">
        <v>529</v>
      </c>
      <c r="B1835" s="60" t="s">
        <v>530</v>
      </c>
      <c r="C1835" s="83" t="str">
        <f t="shared" si="57"/>
        <v>21376000 CONSEJO NAC.POLÍTICA PÚBLICA PERSONA JOV</v>
      </c>
      <c r="D1835" s="60" t="s">
        <v>18</v>
      </c>
      <c r="E1835" s="60" t="s">
        <v>199</v>
      </c>
      <c r="F1835" s="60" t="s">
        <v>200</v>
      </c>
      <c r="G1835" s="59">
        <v>500000</v>
      </c>
      <c r="H1835" s="59">
        <v>455347</v>
      </c>
      <c r="I1835" s="59">
        <v>455347</v>
      </c>
      <c r="J1835" s="59">
        <v>0</v>
      </c>
      <c r="K1835" s="59">
        <v>0</v>
      </c>
      <c r="L1835" s="59">
        <v>0</v>
      </c>
      <c r="M1835" s="59">
        <v>455346.62</v>
      </c>
      <c r="N1835" s="59">
        <v>455346.62</v>
      </c>
      <c r="O1835" s="59">
        <v>0.38</v>
      </c>
      <c r="P1835" s="84">
        <f t="shared" si="58"/>
        <v>0.99999916547160739</v>
      </c>
    </row>
    <row r="1836" spans="1:16" ht="14.4" x14ac:dyDescent="0.2">
      <c r="A1836" s="60" t="s">
        <v>529</v>
      </c>
      <c r="B1836" s="60" t="s">
        <v>530</v>
      </c>
      <c r="C1836" s="83" t="str">
        <f t="shared" si="57"/>
        <v>21376000 CONSEJO NAC.POLÍTICA PÚBLICA PERSONA JOV</v>
      </c>
      <c r="D1836" s="60" t="s">
        <v>18</v>
      </c>
      <c r="E1836" s="60" t="s">
        <v>207</v>
      </c>
      <c r="F1836" s="60" t="s">
        <v>208</v>
      </c>
      <c r="G1836" s="59">
        <v>795886658</v>
      </c>
      <c r="H1836" s="59">
        <v>764724265</v>
      </c>
      <c r="I1836" s="59">
        <v>764724265</v>
      </c>
      <c r="J1836" s="59">
        <v>0</v>
      </c>
      <c r="K1836" s="59">
        <v>0</v>
      </c>
      <c r="L1836" s="59">
        <v>0</v>
      </c>
      <c r="M1836" s="59">
        <v>313996653.30000001</v>
      </c>
      <c r="N1836" s="59">
        <v>313996653.30000001</v>
      </c>
      <c r="O1836" s="59">
        <v>450727611.69999999</v>
      </c>
      <c r="P1836" s="84">
        <f t="shared" si="58"/>
        <v>0.41060113778395668</v>
      </c>
    </row>
    <row r="1837" spans="1:16" ht="14.4" x14ac:dyDescent="0.2">
      <c r="A1837" s="60" t="s">
        <v>529</v>
      </c>
      <c r="B1837" s="60" t="s">
        <v>530</v>
      </c>
      <c r="C1837" s="83" t="str">
        <f t="shared" si="57"/>
        <v>21376000 CONSEJO NAC.POLÍTICA PÚBLICA PERSONA JOV</v>
      </c>
      <c r="D1837" s="60" t="s">
        <v>18</v>
      </c>
      <c r="E1837" s="60" t="s">
        <v>209</v>
      </c>
      <c r="F1837" s="60" t="s">
        <v>210</v>
      </c>
      <c r="G1837" s="59">
        <v>791886658</v>
      </c>
      <c r="H1837" s="59">
        <v>760253203</v>
      </c>
      <c r="I1837" s="59">
        <v>760253203</v>
      </c>
      <c r="J1837" s="59">
        <v>0</v>
      </c>
      <c r="K1837" s="59">
        <v>0</v>
      </c>
      <c r="L1837" s="59">
        <v>0</v>
      </c>
      <c r="M1837" s="59">
        <v>313164506.22000003</v>
      </c>
      <c r="N1837" s="59">
        <v>313164506.22000003</v>
      </c>
      <c r="O1837" s="59">
        <v>447088696.77999997</v>
      </c>
      <c r="P1837" s="84">
        <f t="shared" si="58"/>
        <v>0.4119213243485671</v>
      </c>
    </row>
    <row r="1838" spans="1:16" ht="14.4" x14ac:dyDescent="0.2">
      <c r="A1838" s="60" t="s">
        <v>529</v>
      </c>
      <c r="B1838" s="60" t="s">
        <v>530</v>
      </c>
      <c r="C1838" s="83" t="str">
        <f t="shared" si="57"/>
        <v>21376000 CONSEJO NAC.POLÍTICA PÚBLICA PERSONA JOV</v>
      </c>
      <c r="D1838" s="60" t="s">
        <v>18</v>
      </c>
      <c r="E1838" s="60" t="s">
        <v>539</v>
      </c>
      <c r="F1838" s="60" t="s">
        <v>212</v>
      </c>
      <c r="G1838" s="59">
        <v>9893178</v>
      </c>
      <c r="H1838" s="59">
        <v>9277303</v>
      </c>
      <c r="I1838" s="59">
        <v>9277303</v>
      </c>
      <c r="J1838" s="59">
        <v>0</v>
      </c>
      <c r="K1838" s="59">
        <v>0</v>
      </c>
      <c r="L1838" s="59">
        <v>0</v>
      </c>
      <c r="M1838" s="59">
        <v>5802287.2800000003</v>
      </c>
      <c r="N1838" s="59">
        <v>5802287.2800000003</v>
      </c>
      <c r="O1838" s="59">
        <v>3475015.72</v>
      </c>
      <c r="P1838" s="84">
        <f t="shared" si="58"/>
        <v>0.62542823921995438</v>
      </c>
    </row>
    <row r="1839" spans="1:16" ht="14.4" x14ac:dyDescent="0.2">
      <c r="A1839" s="60" t="s">
        <v>529</v>
      </c>
      <c r="B1839" s="60" t="s">
        <v>530</v>
      </c>
      <c r="C1839" s="83" t="str">
        <f t="shared" si="57"/>
        <v>21376000 CONSEJO NAC.POLÍTICA PÚBLICA PERSONA JOV</v>
      </c>
      <c r="D1839" s="60" t="s">
        <v>18</v>
      </c>
      <c r="E1839" s="60" t="s">
        <v>540</v>
      </c>
      <c r="F1839" s="60" t="s">
        <v>214</v>
      </c>
      <c r="G1839" s="59">
        <v>1575347</v>
      </c>
      <c r="H1839" s="59">
        <v>1477278</v>
      </c>
      <c r="I1839" s="59">
        <v>1477278</v>
      </c>
      <c r="J1839" s="59">
        <v>0</v>
      </c>
      <c r="K1839" s="59">
        <v>0</v>
      </c>
      <c r="L1839" s="59">
        <v>0</v>
      </c>
      <c r="M1839" s="59">
        <v>923930.94</v>
      </c>
      <c r="N1839" s="59">
        <v>923930.94</v>
      </c>
      <c r="O1839" s="59">
        <v>553347.06000000006</v>
      </c>
      <c r="P1839" s="84">
        <f t="shared" si="58"/>
        <v>0.62542794247257449</v>
      </c>
    </row>
    <row r="1840" spans="1:16" ht="14.4" x14ac:dyDescent="0.2">
      <c r="A1840" s="60" t="s">
        <v>529</v>
      </c>
      <c r="B1840" s="60" t="s">
        <v>530</v>
      </c>
      <c r="C1840" s="83" t="str">
        <f t="shared" si="57"/>
        <v>21376000 CONSEJO NAC.POLÍTICA PÚBLICA PERSONA JOV</v>
      </c>
      <c r="D1840" s="60" t="s">
        <v>18</v>
      </c>
      <c r="E1840" s="60" t="s">
        <v>541</v>
      </c>
      <c r="F1840" s="60" t="s">
        <v>542</v>
      </c>
      <c r="G1840" s="59">
        <v>9095318</v>
      </c>
      <c r="H1840" s="59">
        <v>9095318</v>
      </c>
      <c r="I1840" s="59">
        <v>9095318</v>
      </c>
      <c r="J1840" s="59">
        <v>0</v>
      </c>
      <c r="K1840" s="59">
        <v>0</v>
      </c>
      <c r="L1840" s="59">
        <v>0</v>
      </c>
      <c r="M1840" s="59">
        <v>4095318</v>
      </c>
      <c r="N1840" s="59">
        <v>4095318</v>
      </c>
      <c r="O1840" s="59">
        <v>5000000</v>
      </c>
      <c r="P1840" s="84">
        <f t="shared" si="58"/>
        <v>0.4502666096996279</v>
      </c>
    </row>
    <row r="1841" spans="1:16" ht="14.4" x14ac:dyDescent="0.2">
      <c r="A1841" s="60" t="s">
        <v>529</v>
      </c>
      <c r="B1841" s="60" t="s">
        <v>530</v>
      </c>
      <c r="C1841" s="83" t="str">
        <f t="shared" si="57"/>
        <v>21376000 CONSEJO NAC.POLÍTICA PÚBLICA PERSONA JOV</v>
      </c>
      <c r="D1841" s="60" t="s">
        <v>18</v>
      </c>
      <c r="E1841" s="60" t="s">
        <v>543</v>
      </c>
      <c r="F1841" s="60" t="s">
        <v>544</v>
      </c>
      <c r="G1841" s="59">
        <v>11047538</v>
      </c>
      <c r="H1841" s="59">
        <v>11047538</v>
      </c>
      <c r="I1841" s="59">
        <v>11047538</v>
      </c>
      <c r="J1841" s="59">
        <v>0</v>
      </c>
      <c r="K1841" s="59">
        <v>0</v>
      </c>
      <c r="L1841" s="59">
        <v>0</v>
      </c>
      <c r="M1841" s="59">
        <v>6000000</v>
      </c>
      <c r="N1841" s="59">
        <v>6000000</v>
      </c>
      <c r="O1841" s="59">
        <v>5047538</v>
      </c>
      <c r="P1841" s="84">
        <f t="shared" si="58"/>
        <v>0.5431074326243549</v>
      </c>
    </row>
    <row r="1842" spans="1:16" ht="14.4" x14ac:dyDescent="0.2">
      <c r="A1842" s="60" t="s">
        <v>529</v>
      </c>
      <c r="B1842" s="60" t="s">
        <v>530</v>
      </c>
      <c r="C1842" s="83" t="str">
        <f t="shared" si="57"/>
        <v>21376000 CONSEJO NAC.POLÍTICA PÚBLICA PERSONA JOV</v>
      </c>
      <c r="D1842" s="60" t="s">
        <v>18</v>
      </c>
      <c r="E1842" s="60" t="s">
        <v>545</v>
      </c>
      <c r="F1842" s="60" t="s">
        <v>546</v>
      </c>
      <c r="G1842" s="59">
        <v>9928162</v>
      </c>
      <c r="H1842" s="59">
        <v>9928162</v>
      </c>
      <c r="I1842" s="59">
        <v>9928162</v>
      </c>
      <c r="J1842" s="59">
        <v>0</v>
      </c>
      <c r="K1842" s="59">
        <v>0</v>
      </c>
      <c r="L1842" s="59">
        <v>0</v>
      </c>
      <c r="M1842" s="59">
        <v>3900000</v>
      </c>
      <c r="N1842" s="59">
        <v>3900000</v>
      </c>
      <c r="O1842" s="59">
        <v>6028162</v>
      </c>
      <c r="P1842" s="84">
        <f t="shared" si="58"/>
        <v>0.3928219543557005</v>
      </c>
    </row>
    <row r="1843" spans="1:16" ht="14.4" x14ac:dyDescent="0.2">
      <c r="A1843" s="60" t="s">
        <v>529</v>
      </c>
      <c r="B1843" s="60" t="s">
        <v>530</v>
      </c>
      <c r="C1843" s="83" t="str">
        <f t="shared" si="57"/>
        <v>21376000 CONSEJO NAC.POLÍTICA PÚBLICA PERSONA JOV</v>
      </c>
      <c r="D1843" s="60" t="s">
        <v>18</v>
      </c>
      <c r="E1843" s="60" t="s">
        <v>547</v>
      </c>
      <c r="F1843" s="60" t="s">
        <v>548</v>
      </c>
      <c r="G1843" s="59">
        <v>14382113</v>
      </c>
      <c r="H1843" s="59">
        <v>14382113</v>
      </c>
      <c r="I1843" s="59">
        <v>14382113</v>
      </c>
      <c r="J1843" s="59">
        <v>0</v>
      </c>
      <c r="K1843" s="59">
        <v>0</v>
      </c>
      <c r="L1843" s="59">
        <v>0</v>
      </c>
      <c r="M1843" s="59">
        <v>9382113</v>
      </c>
      <c r="N1843" s="59">
        <v>9382113</v>
      </c>
      <c r="O1843" s="59">
        <v>5000000</v>
      </c>
      <c r="P1843" s="84">
        <f t="shared" si="58"/>
        <v>0.65234593831935539</v>
      </c>
    </row>
    <row r="1844" spans="1:16" ht="14.4" x14ac:dyDescent="0.2">
      <c r="A1844" s="60" t="s">
        <v>529</v>
      </c>
      <c r="B1844" s="60" t="s">
        <v>530</v>
      </c>
      <c r="C1844" s="83" t="str">
        <f t="shared" si="57"/>
        <v>21376000 CONSEJO NAC.POLÍTICA PÚBLICA PERSONA JOV</v>
      </c>
      <c r="D1844" s="60" t="s">
        <v>18</v>
      </c>
      <c r="E1844" s="60" t="s">
        <v>549</v>
      </c>
      <c r="F1844" s="60" t="s">
        <v>550</v>
      </c>
      <c r="G1844" s="59">
        <v>9965331</v>
      </c>
      <c r="H1844" s="59">
        <v>9965331</v>
      </c>
      <c r="I1844" s="59">
        <v>9965331</v>
      </c>
      <c r="J1844" s="59">
        <v>0</v>
      </c>
      <c r="K1844" s="59">
        <v>0</v>
      </c>
      <c r="L1844" s="59">
        <v>0</v>
      </c>
      <c r="M1844" s="59">
        <v>1855331</v>
      </c>
      <c r="N1844" s="59">
        <v>1855331</v>
      </c>
      <c r="O1844" s="59">
        <v>8110000</v>
      </c>
      <c r="P1844" s="84">
        <f t="shared" si="58"/>
        <v>0.18617856245818629</v>
      </c>
    </row>
    <row r="1845" spans="1:16" ht="14.4" x14ac:dyDescent="0.2">
      <c r="A1845" s="60" t="s">
        <v>529</v>
      </c>
      <c r="B1845" s="60" t="s">
        <v>530</v>
      </c>
      <c r="C1845" s="83" t="str">
        <f t="shared" si="57"/>
        <v>21376000 CONSEJO NAC.POLÍTICA PÚBLICA PERSONA JOV</v>
      </c>
      <c r="D1845" s="60" t="s">
        <v>18</v>
      </c>
      <c r="E1845" s="60" t="s">
        <v>551</v>
      </c>
      <c r="F1845" s="60" t="s">
        <v>552</v>
      </c>
      <c r="G1845" s="59">
        <v>5000000</v>
      </c>
      <c r="H1845" s="59">
        <v>5000000</v>
      </c>
      <c r="I1845" s="59">
        <v>5000000</v>
      </c>
      <c r="J1845" s="59">
        <v>0</v>
      </c>
      <c r="K1845" s="59">
        <v>0</v>
      </c>
      <c r="L1845" s="59">
        <v>0</v>
      </c>
      <c r="M1845" s="59">
        <v>0</v>
      </c>
      <c r="N1845" s="59">
        <v>0</v>
      </c>
      <c r="O1845" s="59">
        <v>5000000</v>
      </c>
      <c r="P1845" s="84">
        <f t="shared" si="58"/>
        <v>0</v>
      </c>
    </row>
    <row r="1846" spans="1:16" ht="14.4" x14ac:dyDescent="0.2">
      <c r="A1846" s="60" t="s">
        <v>529</v>
      </c>
      <c r="B1846" s="60" t="s">
        <v>530</v>
      </c>
      <c r="C1846" s="83" t="str">
        <f t="shared" si="57"/>
        <v>21376000 CONSEJO NAC.POLÍTICA PÚBLICA PERSONA JOV</v>
      </c>
      <c r="D1846" s="60" t="s">
        <v>18</v>
      </c>
      <c r="E1846" s="60" t="s">
        <v>553</v>
      </c>
      <c r="F1846" s="60" t="s">
        <v>554</v>
      </c>
      <c r="G1846" s="59">
        <v>9237874</v>
      </c>
      <c r="H1846" s="59">
        <v>9237874</v>
      </c>
      <c r="I1846" s="59">
        <v>9237874</v>
      </c>
      <c r="J1846" s="59">
        <v>0</v>
      </c>
      <c r="K1846" s="59">
        <v>0</v>
      </c>
      <c r="L1846" s="59">
        <v>0</v>
      </c>
      <c r="M1846" s="59">
        <v>4237874</v>
      </c>
      <c r="N1846" s="59">
        <v>4237874</v>
      </c>
      <c r="O1846" s="59">
        <v>5000000</v>
      </c>
      <c r="P1846" s="84">
        <f t="shared" si="58"/>
        <v>0.45874992449561447</v>
      </c>
    </row>
    <row r="1847" spans="1:16" ht="14.4" x14ac:dyDescent="0.2">
      <c r="A1847" s="60" t="s">
        <v>529</v>
      </c>
      <c r="B1847" s="60" t="s">
        <v>530</v>
      </c>
      <c r="C1847" s="83" t="str">
        <f t="shared" si="57"/>
        <v>21376000 CONSEJO NAC.POLÍTICA PÚBLICA PERSONA JOV</v>
      </c>
      <c r="D1847" s="60" t="s">
        <v>18</v>
      </c>
      <c r="E1847" s="60" t="s">
        <v>555</v>
      </c>
      <c r="F1847" s="60" t="s">
        <v>556</v>
      </c>
      <c r="G1847" s="59">
        <v>7591227</v>
      </c>
      <c r="H1847" s="59">
        <v>7591227</v>
      </c>
      <c r="I1847" s="59">
        <v>7591227</v>
      </c>
      <c r="J1847" s="59">
        <v>0</v>
      </c>
      <c r="K1847" s="59">
        <v>0</v>
      </c>
      <c r="L1847" s="59">
        <v>0</v>
      </c>
      <c r="M1847" s="59">
        <v>2591227</v>
      </c>
      <c r="N1847" s="59">
        <v>2591227</v>
      </c>
      <c r="O1847" s="59">
        <v>5000000</v>
      </c>
      <c r="P1847" s="84">
        <f t="shared" si="58"/>
        <v>0.34134494990072095</v>
      </c>
    </row>
    <row r="1848" spans="1:16" ht="14.4" x14ac:dyDescent="0.2">
      <c r="A1848" s="60" t="s">
        <v>529</v>
      </c>
      <c r="B1848" s="60" t="s">
        <v>530</v>
      </c>
      <c r="C1848" s="83" t="str">
        <f t="shared" si="57"/>
        <v>21376000 CONSEJO NAC.POLÍTICA PÚBLICA PERSONA JOV</v>
      </c>
      <c r="D1848" s="60" t="s">
        <v>18</v>
      </c>
      <c r="E1848" s="60" t="s">
        <v>557</v>
      </c>
      <c r="F1848" s="60" t="s">
        <v>558</v>
      </c>
      <c r="G1848" s="59">
        <v>10582477</v>
      </c>
      <c r="H1848" s="59">
        <v>10582477</v>
      </c>
      <c r="I1848" s="59">
        <v>10582477</v>
      </c>
      <c r="J1848" s="59">
        <v>0</v>
      </c>
      <c r="K1848" s="59">
        <v>0</v>
      </c>
      <c r="L1848" s="59">
        <v>0</v>
      </c>
      <c r="M1848" s="59">
        <v>5100000</v>
      </c>
      <c r="N1848" s="59">
        <v>5100000</v>
      </c>
      <c r="O1848" s="59">
        <v>5482477</v>
      </c>
      <c r="P1848" s="84">
        <f t="shared" si="58"/>
        <v>0.48192875826708625</v>
      </c>
    </row>
    <row r="1849" spans="1:16" ht="14.4" x14ac:dyDescent="0.2">
      <c r="A1849" s="60" t="s">
        <v>529</v>
      </c>
      <c r="B1849" s="60" t="s">
        <v>530</v>
      </c>
      <c r="C1849" s="83" t="str">
        <f t="shared" si="57"/>
        <v>21376000 CONSEJO NAC.POLÍTICA PÚBLICA PERSONA JOV</v>
      </c>
      <c r="D1849" s="60" t="s">
        <v>18</v>
      </c>
      <c r="E1849" s="60" t="s">
        <v>559</v>
      </c>
      <c r="F1849" s="60" t="s">
        <v>560</v>
      </c>
      <c r="G1849" s="59">
        <v>5000000</v>
      </c>
      <c r="H1849" s="59">
        <v>5000000</v>
      </c>
      <c r="I1849" s="59">
        <v>5000000</v>
      </c>
      <c r="J1849" s="59">
        <v>0</v>
      </c>
      <c r="K1849" s="59">
        <v>0</v>
      </c>
      <c r="L1849" s="59">
        <v>0</v>
      </c>
      <c r="M1849" s="59">
        <v>0</v>
      </c>
      <c r="N1849" s="59">
        <v>0</v>
      </c>
      <c r="O1849" s="59">
        <v>5000000</v>
      </c>
      <c r="P1849" s="84">
        <f t="shared" si="58"/>
        <v>0</v>
      </c>
    </row>
    <row r="1850" spans="1:16" ht="14.4" x14ac:dyDescent="0.2">
      <c r="A1850" s="60" t="s">
        <v>529</v>
      </c>
      <c r="B1850" s="60" t="s">
        <v>530</v>
      </c>
      <c r="C1850" s="83" t="str">
        <f t="shared" si="57"/>
        <v>21376000 CONSEJO NAC.POLÍTICA PÚBLICA PERSONA JOV</v>
      </c>
      <c r="D1850" s="60" t="s">
        <v>18</v>
      </c>
      <c r="E1850" s="60" t="s">
        <v>561</v>
      </c>
      <c r="F1850" s="60" t="s">
        <v>562</v>
      </c>
      <c r="G1850" s="59">
        <v>9357914</v>
      </c>
      <c r="H1850" s="59">
        <v>9357914</v>
      </c>
      <c r="I1850" s="59">
        <v>9357914</v>
      </c>
      <c r="J1850" s="59">
        <v>0</v>
      </c>
      <c r="K1850" s="59">
        <v>0</v>
      </c>
      <c r="L1850" s="59">
        <v>0</v>
      </c>
      <c r="M1850" s="59">
        <v>4357914</v>
      </c>
      <c r="N1850" s="59">
        <v>4357914</v>
      </c>
      <c r="O1850" s="59">
        <v>5000000</v>
      </c>
      <c r="P1850" s="84">
        <f t="shared" si="58"/>
        <v>0.46569288839371681</v>
      </c>
    </row>
    <row r="1851" spans="1:16" ht="14.4" x14ac:dyDescent="0.2">
      <c r="A1851" s="60" t="s">
        <v>529</v>
      </c>
      <c r="B1851" s="60" t="s">
        <v>530</v>
      </c>
      <c r="C1851" s="83" t="str">
        <f t="shared" si="57"/>
        <v>21376000 CONSEJO NAC.POLÍTICA PÚBLICA PERSONA JOV</v>
      </c>
      <c r="D1851" s="60" t="s">
        <v>18</v>
      </c>
      <c r="E1851" s="60" t="s">
        <v>563</v>
      </c>
      <c r="F1851" s="60" t="s">
        <v>564</v>
      </c>
      <c r="G1851" s="59">
        <v>8687855</v>
      </c>
      <c r="H1851" s="59">
        <v>8687855</v>
      </c>
      <c r="I1851" s="59">
        <v>8687855</v>
      </c>
      <c r="J1851" s="59">
        <v>0</v>
      </c>
      <c r="K1851" s="59">
        <v>0</v>
      </c>
      <c r="L1851" s="59">
        <v>0</v>
      </c>
      <c r="M1851" s="59">
        <v>3672706</v>
      </c>
      <c r="N1851" s="59">
        <v>3672706</v>
      </c>
      <c r="O1851" s="59">
        <v>5015149</v>
      </c>
      <c r="P1851" s="84">
        <f t="shared" si="58"/>
        <v>0.42274025061421949</v>
      </c>
    </row>
    <row r="1852" spans="1:16" ht="14.4" x14ac:dyDescent="0.2">
      <c r="A1852" s="60" t="s">
        <v>529</v>
      </c>
      <c r="B1852" s="60" t="s">
        <v>530</v>
      </c>
      <c r="C1852" s="83" t="str">
        <f t="shared" si="57"/>
        <v>21376000 CONSEJO NAC.POLÍTICA PÚBLICA PERSONA JOV</v>
      </c>
      <c r="D1852" s="60" t="s">
        <v>18</v>
      </c>
      <c r="E1852" s="60" t="s">
        <v>565</v>
      </c>
      <c r="F1852" s="60" t="s">
        <v>566</v>
      </c>
      <c r="G1852" s="59">
        <v>8805228</v>
      </c>
      <c r="H1852" s="59">
        <v>8805228</v>
      </c>
      <c r="I1852" s="59">
        <v>8805228</v>
      </c>
      <c r="J1852" s="59">
        <v>0</v>
      </c>
      <c r="K1852" s="59">
        <v>0</v>
      </c>
      <c r="L1852" s="59">
        <v>0</v>
      </c>
      <c r="M1852" s="59">
        <v>3805228</v>
      </c>
      <c r="N1852" s="59">
        <v>3805228</v>
      </c>
      <c r="O1852" s="59">
        <v>5000000</v>
      </c>
      <c r="P1852" s="84">
        <f t="shared" si="58"/>
        <v>0.43215553305377213</v>
      </c>
    </row>
    <row r="1853" spans="1:16" ht="14.4" x14ac:dyDescent="0.2">
      <c r="A1853" s="60" t="s">
        <v>529</v>
      </c>
      <c r="B1853" s="60" t="s">
        <v>530</v>
      </c>
      <c r="C1853" s="83" t="str">
        <f t="shared" si="57"/>
        <v>21376000 CONSEJO NAC.POLÍTICA PÚBLICA PERSONA JOV</v>
      </c>
      <c r="D1853" s="60" t="s">
        <v>18</v>
      </c>
      <c r="E1853" s="60" t="s">
        <v>567</v>
      </c>
      <c r="F1853" s="60" t="s">
        <v>568</v>
      </c>
      <c r="G1853" s="59">
        <v>11337599</v>
      </c>
      <c r="H1853" s="59">
        <v>11337599</v>
      </c>
      <c r="I1853" s="59">
        <v>11337599</v>
      </c>
      <c r="J1853" s="59">
        <v>0</v>
      </c>
      <c r="K1853" s="59">
        <v>0</v>
      </c>
      <c r="L1853" s="59">
        <v>0</v>
      </c>
      <c r="M1853" s="59">
        <v>6327875</v>
      </c>
      <c r="N1853" s="59">
        <v>6327875</v>
      </c>
      <c r="O1853" s="59">
        <v>5009724</v>
      </c>
      <c r="P1853" s="84">
        <f t="shared" si="58"/>
        <v>0.55813184078921829</v>
      </c>
    </row>
    <row r="1854" spans="1:16" ht="14.4" x14ac:dyDescent="0.2">
      <c r="A1854" s="60" t="s">
        <v>529</v>
      </c>
      <c r="B1854" s="60" t="s">
        <v>530</v>
      </c>
      <c r="C1854" s="83" t="str">
        <f t="shared" si="57"/>
        <v>21376000 CONSEJO NAC.POLÍTICA PÚBLICA PERSONA JOV</v>
      </c>
      <c r="D1854" s="60" t="s">
        <v>18</v>
      </c>
      <c r="E1854" s="60" t="s">
        <v>569</v>
      </c>
      <c r="F1854" s="60" t="s">
        <v>570</v>
      </c>
      <c r="G1854" s="59">
        <v>8812810</v>
      </c>
      <c r="H1854" s="59">
        <v>8812810</v>
      </c>
      <c r="I1854" s="59">
        <v>8812810</v>
      </c>
      <c r="J1854" s="59">
        <v>0</v>
      </c>
      <c r="K1854" s="59">
        <v>0</v>
      </c>
      <c r="L1854" s="59">
        <v>0</v>
      </c>
      <c r="M1854" s="59">
        <v>3812810</v>
      </c>
      <c r="N1854" s="59">
        <v>3812810</v>
      </c>
      <c r="O1854" s="59">
        <v>5000000</v>
      </c>
      <c r="P1854" s="84">
        <f t="shared" si="58"/>
        <v>0.43264407152769663</v>
      </c>
    </row>
    <row r="1855" spans="1:16" ht="14.4" x14ac:dyDescent="0.2">
      <c r="A1855" s="60" t="s">
        <v>529</v>
      </c>
      <c r="B1855" s="60" t="s">
        <v>530</v>
      </c>
      <c r="C1855" s="83" t="str">
        <f t="shared" si="57"/>
        <v>21376000 CONSEJO NAC.POLÍTICA PÚBLICA PERSONA JOV</v>
      </c>
      <c r="D1855" s="60" t="s">
        <v>18</v>
      </c>
      <c r="E1855" s="60" t="s">
        <v>571</v>
      </c>
      <c r="F1855" s="60" t="s">
        <v>572</v>
      </c>
      <c r="G1855" s="59">
        <v>7686705</v>
      </c>
      <c r="H1855" s="59">
        <v>7686705</v>
      </c>
      <c r="I1855" s="59">
        <v>7686705</v>
      </c>
      <c r="J1855" s="59">
        <v>0</v>
      </c>
      <c r="K1855" s="59">
        <v>0</v>
      </c>
      <c r="L1855" s="59">
        <v>0</v>
      </c>
      <c r="M1855" s="59">
        <v>2686705</v>
      </c>
      <c r="N1855" s="59">
        <v>2686705</v>
      </c>
      <c r="O1855" s="59">
        <v>5000000</v>
      </c>
      <c r="P1855" s="84">
        <f t="shared" si="58"/>
        <v>0.34952622742774703</v>
      </c>
    </row>
    <row r="1856" spans="1:16" ht="14.4" x14ac:dyDescent="0.2">
      <c r="A1856" s="60" t="s">
        <v>529</v>
      </c>
      <c r="B1856" s="60" t="s">
        <v>530</v>
      </c>
      <c r="C1856" s="83" t="str">
        <f t="shared" si="57"/>
        <v>21376000 CONSEJO NAC.POLÍTICA PÚBLICA PERSONA JOV</v>
      </c>
      <c r="D1856" s="60" t="s">
        <v>18</v>
      </c>
      <c r="E1856" s="60" t="s">
        <v>573</v>
      </c>
      <c r="F1856" s="60" t="s">
        <v>574</v>
      </c>
      <c r="G1856" s="59">
        <v>10482872</v>
      </c>
      <c r="H1856" s="59">
        <v>10482872</v>
      </c>
      <c r="I1856" s="59">
        <v>10482872</v>
      </c>
      <c r="J1856" s="59">
        <v>0</v>
      </c>
      <c r="K1856" s="59">
        <v>0</v>
      </c>
      <c r="L1856" s="59">
        <v>0</v>
      </c>
      <c r="M1856" s="59">
        <v>5482872</v>
      </c>
      <c r="N1856" s="59">
        <v>5482872</v>
      </c>
      <c r="O1856" s="59">
        <v>5000000</v>
      </c>
      <c r="P1856" s="84">
        <f t="shared" si="58"/>
        <v>0.52303147458063015</v>
      </c>
    </row>
    <row r="1857" spans="1:16" ht="14.4" x14ac:dyDescent="0.2">
      <c r="A1857" s="60" t="s">
        <v>529</v>
      </c>
      <c r="B1857" s="60" t="s">
        <v>530</v>
      </c>
      <c r="C1857" s="83" t="str">
        <f t="shared" si="57"/>
        <v>21376000 CONSEJO NAC.POLÍTICA PÚBLICA PERSONA JOV</v>
      </c>
      <c r="D1857" s="60" t="s">
        <v>18</v>
      </c>
      <c r="E1857" s="60" t="s">
        <v>575</v>
      </c>
      <c r="F1857" s="60" t="s">
        <v>576</v>
      </c>
      <c r="G1857" s="59">
        <v>14068763</v>
      </c>
      <c r="H1857" s="59">
        <v>14068763</v>
      </c>
      <c r="I1857" s="59">
        <v>14068763</v>
      </c>
      <c r="J1857" s="59">
        <v>0</v>
      </c>
      <c r="K1857" s="59">
        <v>0</v>
      </c>
      <c r="L1857" s="59">
        <v>0</v>
      </c>
      <c r="M1857" s="59">
        <v>9068763</v>
      </c>
      <c r="N1857" s="59">
        <v>9068763</v>
      </c>
      <c r="O1857" s="59">
        <v>5000000</v>
      </c>
      <c r="P1857" s="84">
        <f t="shared" si="58"/>
        <v>0.64460272733288637</v>
      </c>
    </row>
    <row r="1858" spans="1:16" ht="14.4" x14ac:dyDescent="0.2">
      <c r="A1858" s="60" t="s">
        <v>529</v>
      </c>
      <c r="B1858" s="60" t="s">
        <v>530</v>
      </c>
      <c r="C1858" s="83" t="str">
        <f t="shared" si="57"/>
        <v>21376000 CONSEJO NAC.POLÍTICA PÚBLICA PERSONA JOV</v>
      </c>
      <c r="D1858" s="60" t="s">
        <v>18</v>
      </c>
      <c r="E1858" s="60" t="s">
        <v>577</v>
      </c>
      <c r="F1858" s="60" t="s">
        <v>578</v>
      </c>
      <c r="G1858" s="59">
        <v>9128879</v>
      </c>
      <c r="H1858" s="59">
        <v>9128879</v>
      </c>
      <c r="I1858" s="59">
        <v>9128879</v>
      </c>
      <c r="J1858" s="59">
        <v>0</v>
      </c>
      <c r="K1858" s="59">
        <v>0</v>
      </c>
      <c r="L1858" s="59">
        <v>0</v>
      </c>
      <c r="M1858" s="59">
        <v>0</v>
      </c>
      <c r="N1858" s="59">
        <v>0</v>
      </c>
      <c r="O1858" s="59">
        <v>9128879</v>
      </c>
      <c r="P1858" s="84">
        <f t="shared" si="58"/>
        <v>0</v>
      </c>
    </row>
    <row r="1859" spans="1:16" ht="14.4" x14ac:dyDescent="0.2">
      <c r="A1859" s="60" t="s">
        <v>529</v>
      </c>
      <c r="B1859" s="60" t="s">
        <v>530</v>
      </c>
      <c r="C1859" s="83" t="str">
        <f t="shared" si="57"/>
        <v>21376000 CONSEJO NAC.POLÍTICA PÚBLICA PERSONA JOV</v>
      </c>
      <c r="D1859" s="60" t="s">
        <v>18</v>
      </c>
      <c r="E1859" s="60" t="s">
        <v>579</v>
      </c>
      <c r="F1859" s="60" t="s">
        <v>580</v>
      </c>
      <c r="G1859" s="59">
        <v>5000000</v>
      </c>
      <c r="H1859" s="59">
        <v>5000000</v>
      </c>
      <c r="I1859" s="59">
        <v>5000000</v>
      </c>
      <c r="J1859" s="59">
        <v>0</v>
      </c>
      <c r="K1859" s="59">
        <v>0</v>
      </c>
      <c r="L1859" s="59">
        <v>0</v>
      </c>
      <c r="M1859" s="59">
        <v>0</v>
      </c>
      <c r="N1859" s="59">
        <v>0</v>
      </c>
      <c r="O1859" s="59">
        <v>5000000</v>
      </c>
      <c r="P1859" s="84">
        <f t="shared" si="58"/>
        <v>0</v>
      </c>
    </row>
    <row r="1860" spans="1:16" ht="14.4" x14ac:dyDescent="0.2">
      <c r="A1860" s="60" t="s">
        <v>529</v>
      </c>
      <c r="B1860" s="60" t="s">
        <v>530</v>
      </c>
      <c r="C1860" s="83" t="str">
        <f t="shared" si="57"/>
        <v>21376000 CONSEJO NAC.POLÍTICA PÚBLICA PERSONA JOV</v>
      </c>
      <c r="D1860" s="60" t="s">
        <v>18</v>
      </c>
      <c r="E1860" s="60" t="s">
        <v>581</v>
      </c>
      <c r="F1860" s="60" t="s">
        <v>582</v>
      </c>
      <c r="G1860" s="59">
        <v>7325076</v>
      </c>
      <c r="H1860" s="59">
        <v>7325076</v>
      </c>
      <c r="I1860" s="59">
        <v>7325076</v>
      </c>
      <c r="J1860" s="59">
        <v>0</v>
      </c>
      <c r="K1860" s="59">
        <v>0</v>
      </c>
      <c r="L1860" s="59">
        <v>0</v>
      </c>
      <c r="M1860" s="59">
        <v>2325076</v>
      </c>
      <c r="N1860" s="59">
        <v>2325076</v>
      </c>
      <c r="O1860" s="59">
        <v>5000000</v>
      </c>
      <c r="P1860" s="84">
        <f t="shared" si="58"/>
        <v>0.31741322547370154</v>
      </c>
    </row>
    <row r="1861" spans="1:16" ht="14.4" x14ac:dyDescent="0.2">
      <c r="A1861" s="60" t="s">
        <v>529</v>
      </c>
      <c r="B1861" s="60" t="s">
        <v>530</v>
      </c>
      <c r="C1861" s="83" t="str">
        <f t="shared" si="57"/>
        <v>21376000 CONSEJO NAC.POLÍTICA PÚBLICA PERSONA JOV</v>
      </c>
      <c r="D1861" s="60" t="s">
        <v>18</v>
      </c>
      <c r="E1861" s="60" t="s">
        <v>583</v>
      </c>
      <c r="F1861" s="60" t="s">
        <v>584</v>
      </c>
      <c r="G1861" s="59">
        <v>8080973</v>
      </c>
      <c r="H1861" s="59">
        <v>8080973</v>
      </c>
      <c r="I1861" s="59">
        <v>8080973</v>
      </c>
      <c r="J1861" s="59">
        <v>0</v>
      </c>
      <c r="K1861" s="59">
        <v>0</v>
      </c>
      <c r="L1861" s="59">
        <v>0</v>
      </c>
      <c r="M1861" s="59">
        <v>3067252</v>
      </c>
      <c r="N1861" s="59">
        <v>3067252</v>
      </c>
      <c r="O1861" s="59">
        <v>5013721</v>
      </c>
      <c r="P1861" s="84">
        <f t="shared" si="58"/>
        <v>0.37956468855916237</v>
      </c>
    </row>
    <row r="1862" spans="1:16" ht="14.4" x14ac:dyDescent="0.2">
      <c r="A1862" s="60" t="s">
        <v>529</v>
      </c>
      <c r="B1862" s="60" t="s">
        <v>530</v>
      </c>
      <c r="C1862" s="83" t="str">
        <f t="shared" si="57"/>
        <v>21376000 CONSEJO NAC.POLÍTICA PÚBLICA PERSONA JOV</v>
      </c>
      <c r="D1862" s="60" t="s">
        <v>18</v>
      </c>
      <c r="E1862" s="60" t="s">
        <v>585</v>
      </c>
      <c r="F1862" s="60" t="s">
        <v>586</v>
      </c>
      <c r="G1862" s="59">
        <v>13614622</v>
      </c>
      <c r="H1862" s="59">
        <v>13614622</v>
      </c>
      <c r="I1862" s="59">
        <v>13614622</v>
      </c>
      <c r="J1862" s="59">
        <v>0</v>
      </c>
      <c r="K1862" s="59">
        <v>0</v>
      </c>
      <c r="L1862" s="59">
        <v>0</v>
      </c>
      <c r="M1862" s="59">
        <v>8614622</v>
      </c>
      <c r="N1862" s="59">
        <v>8614622</v>
      </c>
      <c r="O1862" s="59">
        <v>5000000</v>
      </c>
      <c r="P1862" s="84">
        <f t="shared" si="58"/>
        <v>0.63274779130849168</v>
      </c>
    </row>
    <row r="1863" spans="1:16" ht="14.4" x14ac:dyDescent="0.2">
      <c r="A1863" s="60" t="s">
        <v>529</v>
      </c>
      <c r="B1863" s="60" t="s">
        <v>530</v>
      </c>
      <c r="C1863" s="83" t="str">
        <f t="shared" ref="C1863:C1865" si="59">+CONCATENATE(A1863," ",B1863)</f>
        <v>21376000 CONSEJO NAC.POLÍTICA PÚBLICA PERSONA JOV</v>
      </c>
      <c r="D1863" s="60" t="s">
        <v>18</v>
      </c>
      <c r="E1863" s="60" t="s">
        <v>587</v>
      </c>
      <c r="F1863" s="60" t="s">
        <v>588</v>
      </c>
      <c r="G1863" s="59">
        <v>8447321</v>
      </c>
      <c r="H1863" s="59">
        <v>8447321</v>
      </c>
      <c r="I1863" s="59">
        <v>8447321</v>
      </c>
      <c r="J1863" s="59">
        <v>0</v>
      </c>
      <c r="K1863" s="59">
        <v>0</v>
      </c>
      <c r="L1863" s="59">
        <v>0</v>
      </c>
      <c r="M1863" s="59">
        <v>3427902</v>
      </c>
      <c r="N1863" s="59">
        <v>3427902</v>
      </c>
      <c r="O1863" s="59">
        <v>5019419</v>
      </c>
      <c r="P1863" s="84">
        <f t="shared" ref="P1863:P1926" si="60">+IFERROR(M1863/H1863,0)</f>
        <v>0.40579753036495242</v>
      </c>
    </row>
    <row r="1864" spans="1:16" ht="14.4" x14ac:dyDescent="0.2">
      <c r="A1864" s="60" t="s">
        <v>529</v>
      </c>
      <c r="B1864" s="60" t="s">
        <v>530</v>
      </c>
      <c r="C1864" s="83" t="str">
        <f t="shared" si="59"/>
        <v>21376000 CONSEJO NAC.POLÍTICA PÚBLICA PERSONA JOV</v>
      </c>
      <c r="D1864" s="60" t="s">
        <v>18</v>
      </c>
      <c r="E1864" s="60" t="s">
        <v>589</v>
      </c>
      <c r="F1864" s="60" t="s">
        <v>590</v>
      </c>
      <c r="G1864" s="59">
        <v>10146919</v>
      </c>
      <c r="H1864" s="59">
        <v>10146919</v>
      </c>
      <c r="I1864" s="59">
        <v>10146919</v>
      </c>
      <c r="J1864" s="59">
        <v>0</v>
      </c>
      <c r="K1864" s="59">
        <v>0</v>
      </c>
      <c r="L1864" s="59">
        <v>0</v>
      </c>
      <c r="M1864" s="59">
        <v>5146919</v>
      </c>
      <c r="N1864" s="59">
        <v>5146919</v>
      </c>
      <c r="O1864" s="59">
        <v>5000000</v>
      </c>
      <c r="P1864" s="84">
        <f t="shared" si="60"/>
        <v>0.50723958671592828</v>
      </c>
    </row>
    <row r="1865" spans="1:16" ht="14.4" x14ac:dyDescent="0.2">
      <c r="A1865" s="60" t="s">
        <v>529</v>
      </c>
      <c r="B1865" s="60" t="s">
        <v>530</v>
      </c>
      <c r="C1865" s="83" t="str">
        <f t="shared" si="59"/>
        <v>21376000 CONSEJO NAC.POLÍTICA PÚBLICA PERSONA JOV</v>
      </c>
      <c r="D1865" s="60" t="s">
        <v>18</v>
      </c>
      <c r="E1865" s="60" t="s">
        <v>591</v>
      </c>
      <c r="F1865" s="60" t="s">
        <v>592</v>
      </c>
      <c r="G1865" s="59">
        <v>10809164</v>
      </c>
      <c r="H1865" s="59">
        <v>10809164</v>
      </c>
      <c r="I1865" s="59">
        <v>10809164</v>
      </c>
      <c r="J1865" s="59">
        <v>0</v>
      </c>
      <c r="K1865" s="59">
        <v>0</v>
      </c>
      <c r="L1865" s="59">
        <v>0</v>
      </c>
      <c r="M1865" s="59">
        <v>5809164</v>
      </c>
      <c r="N1865" s="59">
        <v>5809164</v>
      </c>
      <c r="O1865" s="59">
        <v>5000000</v>
      </c>
      <c r="P1865" s="84">
        <f t="shared" si="60"/>
        <v>0.53742953664131654</v>
      </c>
    </row>
    <row r="1866" spans="1:16" ht="14.4" x14ac:dyDescent="0.2">
      <c r="A1866" s="60" t="s">
        <v>529</v>
      </c>
      <c r="B1866" s="60" t="s">
        <v>530</v>
      </c>
      <c r="C1866" s="86"/>
      <c r="D1866" s="60" t="s">
        <v>18</v>
      </c>
      <c r="E1866" s="60" t="s">
        <v>593</v>
      </c>
      <c r="F1866" s="60" t="s">
        <v>594</v>
      </c>
      <c r="G1866" s="59">
        <v>8569735</v>
      </c>
      <c r="H1866" s="59">
        <v>8569735</v>
      </c>
      <c r="I1866" s="59">
        <v>8569735</v>
      </c>
      <c r="J1866" s="59">
        <v>0</v>
      </c>
      <c r="K1866" s="59">
        <v>0</v>
      </c>
      <c r="L1866" s="59">
        <v>0</v>
      </c>
      <c r="M1866" s="59">
        <v>3569735</v>
      </c>
      <c r="N1866" s="59">
        <v>3569735</v>
      </c>
      <c r="O1866" s="59">
        <v>5000000</v>
      </c>
      <c r="P1866" s="84">
        <f t="shared" si="60"/>
        <v>0.41655138694487054</v>
      </c>
    </row>
    <row r="1867" spans="1:16" ht="14.4" x14ac:dyDescent="0.2">
      <c r="A1867" s="60" t="s">
        <v>529</v>
      </c>
      <c r="B1867" s="60" t="s">
        <v>530</v>
      </c>
      <c r="C1867" s="86"/>
      <c r="D1867" s="60" t="s">
        <v>18</v>
      </c>
      <c r="E1867" s="60" t="s">
        <v>595</v>
      </c>
      <c r="F1867" s="60" t="s">
        <v>596</v>
      </c>
      <c r="G1867" s="59">
        <v>8568398</v>
      </c>
      <c r="H1867" s="59">
        <v>8568398</v>
      </c>
      <c r="I1867" s="59">
        <v>8568398</v>
      </c>
      <c r="J1867" s="59">
        <v>0</v>
      </c>
      <c r="K1867" s="59">
        <v>0</v>
      </c>
      <c r="L1867" s="59">
        <v>0</v>
      </c>
      <c r="M1867" s="59">
        <v>3550958</v>
      </c>
      <c r="N1867" s="59">
        <v>3550958</v>
      </c>
      <c r="O1867" s="59">
        <v>5017440</v>
      </c>
      <c r="P1867" s="84">
        <f t="shared" si="60"/>
        <v>0.41442496018508945</v>
      </c>
    </row>
    <row r="1868" spans="1:16" ht="14.4" x14ac:dyDescent="0.2">
      <c r="A1868" s="60" t="s">
        <v>529</v>
      </c>
      <c r="B1868" s="60" t="s">
        <v>530</v>
      </c>
      <c r="C1868" s="86"/>
      <c r="D1868" s="60" t="s">
        <v>18</v>
      </c>
      <c r="E1868" s="60" t="s">
        <v>597</v>
      </c>
      <c r="F1868" s="60" t="s">
        <v>598</v>
      </c>
      <c r="G1868" s="59">
        <v>7779408</v>
      </c>
      <c r="H1868" s="59">
        <v>7779408</v>
      </c>
      <c r="I1868" s="59">
        <v>7779408</v>
      </c>
      <c r="J1868" s="59">
        <v>0</v>
      </c>
      <c r="K1868" s="59">
        <v>0</v>
      </c>
      <c r="L1868" s="59">
        <v>0</v>
      </c>
      <c r="M1868" s="59">
        <v>2779408</v>
      </c>
      <c r="N1868" s="59">
        <v>2779408</v>
      </c>
      <c r="O1868" s="59">
        <v>5000000</v>
      </c>
      <c r="P1868" s="84">
        <f t="shared" si="60"/>
        <v>0.35727757176381547</v>
      </c>
    </row>
    <row r="1869" spans="1:16" ht="14.4" x14ac:dyDescent="0.2">
      <c r="A1869" s="60" t="s">
        <v>529</v>
      </c>
      <c r="B1869" s="60" t="s">
        <v>530</v>
      </c>
      <c r="C1869" s="86"/>
      <c r="D1869" s="60" t="s">
        <v>18</v>
      </c>
      <c r="E1869" s="60" t="s">
        <v>599</v>
      </c>
      <c r="F1869" s="60" t="s">
        <v>600</v>
      </c>
      <c r="G1869" s="59">
        <v>8435081</v>
      </c>
      <c r="H1869" s="59">
        <v>8435081</v>
      </c>
      <c r="I1869" s="59">
        <v>8435081</v>
      </c>
      <c r="J1869" s="59">
        <v>0</v>
      </c>
      <c r="K1869" s="59">
        <v>0</v>
      </c>
      <c r="L1869" s="59">
        <v>0</v>
      </c>
      <c r="M1869" s="59">
        <v>3435081</v>
      </c>
      <c r="N1869" s="59">
        <v>3435081</v>
      </c>
      <c r="O1869" s="59">
        <v>5000000</v>
      </c>
      <c r="P1869" s="84">
        <f t="shared" si="60"/>
        <v>0.40723746458392041</v>
      </c>
    </row>
    <row r="1870" spans="1:16" ht="14.4" x14ac:dyDescent="0.2">
      <c r="A1870" s="60" t="s">
        <v>529</v>
      </c>
      <c r="B1870" s="60" t="s">
        <v>530</v>
      </c>
      <c r="C1870" s="86"/>
      <c r="D1870" s="60" t="s">
        <v>18</v>
      </c>
      <c r="E1870" s="60" t="s">
        <v>601</v>
      </c>
      <c r="F1870" s="60" t="s">
        <v>602</v>
      </c>
      <c r="G1870" s="59">
        <v>12666448</v>
      </c>
      <c r="H1870" s="59">
        <v>12666448</v>
      </c>
      <c r="I1870" s="59">
        <v>12666448</v>
      </c>
      <c r="J1870" s="59">
        <v>0</v>
      </c>
      <c r="K1870" s="59">
        <v>0</v>
      </c>
      <c r="L1870" s="59">
        <v>0</v>
      </c>
      <c r="M1870" s="59">
        <v>7666448</v>
      </c>
      <c r="N1870" s="59">
        <v>7666448</v>
      </c>
      <c r="O1870" s="59">
        <v>5000000</v>
      </c>
      <c r="P1870" s="84">
        <f t="shared" si="60"/>
        <v>0.60525634337266454</v>
      </c>
    </row>
    <row r="1871" spans="1:16" ht="14.4" x14ac:dyDescent="0.2">
      <c r="A1871" s="60" t="s">
        <v>529</v>
      </c>
      <c r="B1871" s="60" t="s">
        <v>530</v>
      </c>
      <c r="C1871" s="86"/>
      <c r="D1871" s="60" t="s">
        <v>18</v>
      </c>
      <c r="E1871" s="60" t="s">
        <v>603</v>
      </c>
      <c r="F1871" s="60" t="s">
        <v>604</v>
      </c>
      <c r="G1871" s="59">
        <v>6965477</v>
      </c>
      <c r="H1871" s="59">
        <v>6965477</v>
      </c>
      <c r="I1871" s="59">
        <v>6965477</v>
      </c>
      <c r="J1871" s="59">
        <v>0</v>
      </c>
      <c r="K1871" s="59">
        <v>0</v>
      </c>
      <c r="L1871" s="59">
        <v>0</v>
      </c>
      <c r="M1871" s="59">
        <v>1965477</v>
      </c>
      <c r="N1871" s="59">
        <v>1965477</v>
      </c>
      <c r="O1871" s="59">
        <v>5000000</v>
      </c>
      <c r="P1871" s="84">
        <f t="shared" si="60"/>
        <v>0.28217407077792372</v>
      </c>
    </row>
    <row r="1872" spans="1:16" ht="14.4" x14ac:dyDescent="0.2">
      <c r="A1872" s="60" t="s">
        <v>529</v>
      </c>
      <c r="B1872" s="60" t="s">
        <v>530</v>
      </c>
      <c r="C1872" s="86"/>
      <c r="D1872" s="60" t="s">
        <v>18</v>
      </c>
      <c r="E1872" s="60" t="s">
        <v>605</v>
      </c>
      <c r="F1872" s="60" t="s">
        <v>606</v>
      </c>
      <c r="G1872" s="59">
        <v>9211615</v>
      </c>
      <c r="H1872" s="59">
        <v>9211615</v>
      </c>
      <c r="I1872" s="59">
        <v>9211615</v>
      </c>
      <c r="J1872" s="59">
        <v>0</v>
      </c>
      <c r="K1872" s="59">
        <v>0</v>
      </c>
      <c r="L1872" s="59">
        <v>0</v>
      </c>
      <c r="M1872" s="59">
        <v>4211615</v>
      </c>
      <c r="N1872" s="59">
        <v>4211615</v>
      </c>
      <c r="O1872" s="59">
        <v>5000000</v>
      </c>
      <c r="P1872" s="84">
        <f t="shared" si="60"/>
        <v>0.45720701527365182</v>
      </c>
    </row>
    <row r="1873" spans="1:16" ht="14.4" x14ac:dyDescent="0.2">
      <c r="A1873" s="60" t="s">
        <v>529</v>
      </c>
      <c r="B1873" s="60" t="s">
        <v>530</v>
      </c>
      <c r="C1873" s="86"/>
      <c r="D1873" s="60" t="s">
        <v>18</v>
      </c>
      <c r="E1873" s="60" t="s">
        <v>607</v>
      </c>
      <c r="F1873" s="60" t="s">
        <v>608</v>
      </c>
      <c r="G1873" s="59">
        <v>10801294</v>
      </c>
      <c r="H1873" s="59">
        <v>10801294</v>
      </c>
      <c r="I1873" s="59">
        <v>10801294</v>
      </c>
      <c r="J1873" s="59">
        <v>0</v>
      </c>
      <c r="K1873" s="59">
        <v>0</v>
      </c>
      <c r="L1873" s="59">
        <v>0</v>
      </c>
      <c r="M1873" s="59">
        <v>5770931</v>
      </c>
      <c r="N1873" s="59">
        <v>5770931</v>
      </c>
      <c r="O1873" s="59">
        <v>5030363</v>
      </c>
      <c r="P1873" s="84">
        <f t="shared" si="60"/>
        <v>0.53428144813019629</v>
      </c>
    </row>
    <row r="1874" spans="1:16" ht="14.4" x14ac:dyDescent="0.2">
      <c r="A1874" s="60" t="s">
        <v>529</v>
      </c>
      <c r="B1874" s="60" t="s">
        <v>530</v>
      </c>
      <c r="C1874" s="86"/>
      <c r="D1874" s="60" t="s">
        <v>18</v>
      </c>
      <c r="E1874" s="60" t="s">
        <v>609</v>
      </c>
      <c r="F1874" s="60" t="s">
        <v>610</v>
      </c>
      <c r="G1874" s="59">
        <v>7876759</v>
      </c>
      <c r="H1874" s="59">
        <v>7876759</v>
      </c>
      <c r="I1874" s="59">
        <v>7876759</v>
      </c>
      <c r="J1874" s="59">
        <v>0</v>
      </c>
      <c r="K1874" s="59">
        <v>0</v>
      </c>
      <c r="L1874" s="59">
        <v>0</v>
      </c>
      <c r="M1874" s="59">
        <v>2876759</v>
      </c>
      <c r="N1874" s="59">
        <v>2876759</v>
      </c>
      <c r="O1874" s="59">
        <v>5000000</v>
      </c>
      <c r="P1874" s="84">
        <f t="shared" si="60"/>
        <v>0.36522115250701465</v>
      </c>
    </row>
    <row r="1875" spans="1:16" ht="14.4" x14ac:dyDescent="0.2">
      <c r="A1875" s="60" t="s">
        <v>529</v>
      </c>
      <c r="B1875" s="60" t="s">
        <v>530</v>
      </c>
      <c r="C1875" s="86"/>
      <c r="D1875" s="60" t="s">
        <v>18</v>
      </c>
      <c r="E1875" s="60" t="s">
        <v>611</v>
      </c>
      <c r="F1875" s="60" t="s">
        <v>612</v>
      </c>
      <c r="G1875" s="59">
        <v>9303676</v>
      </c>
      <c r="H1875" s="59">
        <v>9303676</v>
      </c>
      <c r="I1875" s="59">
        <v>9303676</v>
      </c>
      <c r="J1875" s="59">
        <v>0</v>
      </c>
      <c r="K1875" s="59">
        <v>0</v>
      </c>
      <c r="L1875" s="59">
        <v>0</v>
      </c>
      <c r="M1875" s="59">
        <v>0</v>
      </c>
      <c r="N1875" s="59">
        <v>0</v>
      </c>
      <c r="O1875" s="59">
        <v>9303676</v>
      </c>
      <c r="P1875" s="84">
        <f t="shared" si="60"/>
        <v>0</v>
      </c>
    </row>
    <row r="1876" spans="1:16" ht="14.4" x14ac:dyDescent="0.2">
      <c r="A1876" s="60" t="s">
        <v>529</v>
      </c>
      <c r="B1876" s="60" t="s">
        <v>530</v>
      </c>
      <c r="C1876" s="86"/>
      <c r="D1876" s="60" t="s">
        <v>18</v>
      </c>
      <c r="E1876" s="60" t="s">
        <v>613</v>
      </c>
      <c r="F1876" s="60" t="s">
        <v>614</v>
      </c>
      <c r="G1876" s="59">
        <v>11460924</v>
      </c>
      <c r="H1876" s="59">
        <v>11460924</v>
      </c>
      <c r="I1876" s="59">
        <v>11460924</v>
      </c>
      <c r="J1876" s="59">
        <v>0</v>
      </c>
      <c r="K1876" s="59">
        <v>0</v>
      </c>
      <c r="L1876" s="59">
        <v>0</v>
      </c>
      <c r="M1876" s="59">
        <v>6460924</v>
      </c>
      <c r="N1876" s="59">
        <v>6460924</v>
      </c>
      <c r="O1876" s="59">
        <v>5000000</v>
      </c>
      <c r="P1876" s="84">
        <f t="shared" si="60"/>
        <v>0.5637350007730616</v>
      </c>
    </row>
    <row r="1877" spans="1:16" ht="14.4" x14ac:dyDescent="0.2">
      <c r="A1877" s="60" t="s">
        <v>529</v>
      </c>
      <c r="B1877" s="60" t="s">
        <v>530</v>
      </c>
      <c r="C1877" s="86"/>
      <c r="D1877" s="60" t="s">
        <v>18</v>
      </c>
      <c r="E1877" s="60" t="s">
        <v>615</v>
      </c>
      <c r="F1877" s="60" t="s">
        <v>616</v>
      </c>
      <c r="G1877" s="59">
        <v>11690175</v>
      </c>
      <c r="H1877" s="59">
        <v>11690175</v>
      </c>
      <c r="I1877" s="59">
        <v>11690175</v>
      </c>
      <c r="J1877" s="59">
        <v>0</v>
      </c>
      <c r="K1877" s="59">
        <v>0</v>
      </c>
      <c r="L1877" s="59">
        <v>0</v>
      </c>
      <c r="M1877" s="59">
        <v>0</v>
      </c>
      <c r="N1877" s="59">
        <v>0</v>
      </c>
      <c r="O1877" s="59">
        <v>11690175</v>
      </c>
      <c r="P1877" s="84">
        <f t="shared" si="60"/>
        <v>0</v>
      </c>
    </row>
    <row r="1878" spans="1:16" ht="14.4" x14ac:dyDescent="0.2">
      <c r="A1878" s="60" t="s">
        <v>529</v>
      </c>
      <c r="B1878" s="60" t="s">
        <v>530</v>
      </c>
      <c r="C1878" s="86"/>
      <c r="D1878" s="60" t="s">
        <v>18</v>
      </c>
      <c r="E1878" s="60" t="s">
        <v>617</v>
      </c>
      <c r="F1878" s="60" t="s">
        <v>618</v>
      </c>
      <c r="G1878" s="59">
        <v>10678272</v>
      </c>
      <c r="H1878" s="59">
        <v>10678272</v>
      </c>
      <c r="I1878" s="59">
        <v>10678272</v>
      </c>
      <c r="J1878" s="59">
        <v>0</v>
      </c>
      <c r="K1878" s="59">
        <v>0</v>
      </c>
      <c r="L1878" s="59">
        <v>0</v>
      </c>
      <c r="M1878" s="59">
        <v>5678272</v>
      </c>
      <c r="N1878" s="59">
        <v>5678272</v>
      </c>
      <c r="O1878" s="59">
        <v>5000000</v>
      </c>
      <c r="P1878" s="84">
        <f t="shared" si="60"/>
        <v>0.53175944572305334</v>
      </c>
    </row>
    <row r="1879" spans="1:16" ht="14.4" x14ac:dyDescent="0.2">
      <c r="A1879" s="60" t="s">
        <v>529</v>
      </c>
      <c r="B1879" s="60" t="s">
        <v>530</v>
      </c>
      <c r="C1879" s="86"/>
      <c r="D1879" s="60" t="s">
        <v>18</v>
      </c>
      <c r="E1879" s="60" t="s">
        <v>619</v>
      </c>
      <c r="F1879" s="60" t="s">
        <v>620</v>
      </c>
      <c r="G1879" s="59">
        <v>8946394</v>
      </c>
      <c r="H1879" s="59">
        <v>5000000</v>
      </c>
      <c r="I1879" s="59">
        <v>5000000</v>
      </c>
      <c r="J1879" s="59">
        <v>0</v>
      </c>
      <c r="K1879" s="59">
        <v>0</v>
      </c>
      <c r="L1879" s="59">
        <v>0</v>
      </c>
      <c r="M1879" s="59">
        <v>0</v>
      </c>
      <c r="N1879" s="59">
        <v>0</v>
      </c>
      <c r="O1879" s="59">
        <v>5000000</v>
      </c>
      <c r="P1879" s="84">
        <f t="shared" si="60"/>
        <v>0</v>
      </c>
    </row>
    <row r="1880" spans="1:16" ht="14.4" x14ac:dyDescent="0.2">
      <c r="A1880" s="60" t="s">
        <v>529</v>
      </c>
      <c r="B1880" s="60" t="s">
        <v>530</v>
      </c>
      <c r="C1880" s="86"/>
      <c r="D1880" s="60" t="s">
        <v>18</v>
      </c>
      <c r="E1880" s="60" t="s">
        <v>621</v>
      </c>
      <c r="F1880" s="60" t="s">
        <v>622</v>
      </c>
      <c r="G1880" s="59">
        <v>8113994</v>
      </c>
      <c r="H1880" s="59">
        <v>8113994</v>
      </c>
      <c r="I1880" s="59">
        <v>8113994</v>
      </c>
      <c r="J1880" s="59">
        <v>0</v>
      </c>
      <c r="K1880" s="59">
        <v>0</v>
      </c>
      <c r="L1880" s="59">
        <v>0</v>
      </c>
      <c r="M1880" s="59">
        <v>3113994</v>
      </c>
      <c r="N1880" s="59">
        <v>3113994</v>
      </c>
      <c r="O1880" s="59">
        <v>5000000</v>
      </c>
      <c r="P1880" s="84">
        <f t="shared" si="60"/>
        <v>0.38378066338229977</v>
      </c>
    </row>
    <row r="1881" spans="1:16" ht="14.4" x14ac:dyDescent="0.2">
      <c r="A1881" s="60" t="s">
        <v>529</v>
      </c>
      <c r="B1881" s="60" t="s">
        <v>530</v>
      </c>
      <c r="C1881" s="86"/>
      <c r="D1881" s="60" t="s">
        <v>18</v>
      </c>
      <c r="E1881" s="60" t="s">
        <v>623</v>
      </c>
      <c r="F1881" s="60" t="s">
        <v>624</v>
      </c>
      <c r="G1881" s="59">
        <v>10598155</v>
      </c>
      <c r="H1881" s="59">
        <v>10598155</v>
      </c>
      <c r="I1881" s="59">
        <v>10598155</v>
      </c>
      <c r="J1881" s="59">
        <v>0</v>
      </c>
      <c r="K1881" s="59">
        <v>0</v>
      </c>
      <c r="L1881" s="59">
        <v>0</v>
      </c>
      <c r="M1881" s="59">
        <v>5598155</v>
      </c>
      <c r="N1881" s="59">
        <v>5598155</v>
      </c>
      <c r="O1881" s="59">
        <v>5000000</v>
      </c>
      <c r="P1881" s="84">
        <f t="shared" si="60"/>
        <v>0.52821977032794865</v>
      </c>
    </row>
    <row r="1882" spans="1:16" ht="14.4" x14ac:dyDescent="0.2">
      <c r="A1882" s="60" t="s">
        <v>529</v>
      </c>
      <c r="B1882" s="60" t="s">
        <v>530</v>
      </c>
      <c r="C1882" s="86"/>
      <c r="D1882" s="60" t="s">
        <v>18</v>
      </c>
      <c r="E1882" s="60" t="s">
        <v>625</v>
      </c>
      <c r="F1882" s="60" t="s">
        <v>626</v>
      </c>
      <c r="G1882" s="59">
        <v>9664288</v>
      </c>
      <c r="H1882" s="59">
        <v>9664288</v>
      </c>
      <c r="I1882" s="59">
        <v>9664288</v>
      </c>
      <c r="J1882" s="59">
        <v>0</v>
      </c>
      <c r="K1882" s="59">
        <v>0</v>
      </c>
      <c r="L1882" s="59">
        <v>0</v>
      </c>
      <c r="M1882" s="59">
        <v>4664288</v>
      </c>
      <c r="N1882" s="59">
        <v>4664288</v>
      </c>
      <c r="O1882" s="59">
        <v>5000000</v>
      </c>
      <c r="P1882" s="84">
        <f t="shared" si="60"/>
        <v>0.48263131231188472</v>
      </c>
    </row>
    <row r="1883" spans="1:16" ht="14.4" x14ac:dyDescent="0.2">
      <c r="A1883" s="60" t="s">
        <v>529</v>
      </c>
      <c r="B1883" s="60" t="s">
        <v>530</v>
      </c>
      <c r="C1883" s="86"/>
      <c r="D1883" s="60" t="s">
        <v>18</v>
      </c>
      <c r="E1883" s="60" t="s">
        <v>627</v>
      </c>
      <c r="F1883" s="60" t="s">
        <v>628</v>
      </c>
      <c r="G1883" s="59">
        <v>10909258</v>
      </c>
      <c r="H1883" s="59">
        <v>10909258</v>
      </c>
      <c r="I1883" s="59">
        <v>10909258</v>
      </c>
      <c r="J1883" s="59">
        <v>0</v>
      </c>
      <c r="K1883" s="59">
        <v>0</v>
      </c>
      <c r="L1883" s="59">
        <v>0</v>
      </c>
      <c r="M1883" s="59">
        <v>5909258</v>
      </c>
      <c r="N1883" s="59">
        <v>5909258</v>
      </c>
      <c r="O1883" s="59">
        <v>5000000</v>
      </c>
      <c r="P1883" s="84">
        <f t="shared" si="60"/>
        <v>0.54167368669803206</v>
      </c>
    </row>
    <row r="1884" spans="1:16" ht="14.4" x14ac:dyDescent="0.2">
      <c r="A1884" s="60" t="s">
        <v>529</v>
      </c>
      <c r="B1884" s="60" t="s">
        <v>530</v>
      </c>
      <c r="C1884" s="86"/>
      <c r="D1884" s="60" t="s">
        <v>18</v>
      </c>
      <c r="E1884" s="60" t="s">
        <v>629</v>
      </c>
      <c r="F1884" s="60" t="s">
        <v>630</v>
      </c>
      <c r="G1884" s="59">
        <v>8358313</v>
      </c>
      <c r="H1884" s="59">
        <v>8358313</v>
      </c>
      <c r="I1884" s="59">
        <v>8358313</v>
      </c>
      <c r="J1884" s="59">
        <v>0</v>
      </c>
      <c r="K1884" s="59">
        <v>0</v>
      </c>
      <c r="L1884" s="59">
        <v>0</v>
      </c>
      <c r="M1884" s="59">
        <v>2800000</v>
      </c>
      <c r="N1884" s="59">
        <v>2800000</v>
      </c>
      <c r="O1884" s="59">
        <v>5558313</v>
      </c>
      <c r="P1884" s="84">
        <f t="shared" si="60"/>
        <v>0.33499582990012461</v>
      </c>
    </row>
    <row r="1885" spans="1:16" ht="14.4" x14ac:dyDescent="0.2">
      <c r="A1885" s="60" t="s">
        <v>529</v>
      </c>
      <c r="B1885" s="60" t="s">
        <v>530</v>
      </c>
      <c r="C1885" s="86"/>
      <c r="D1885" s="60" t="s">
        <v>18</v>
      </c>
      <c r="E1885" s="60" t="s">
        <v>631</v>
      </c>
      <c r="F1885" s="60" t="s">
        <v>632</v>
      </c>
      <c r="G1885" s="59">
        <v>11078636</v>
      </c>
      <c r="H1885" s="59">
        <v>11078636</v>
      </c>
      <c r="I1885" s="59">
        <v>11078636</v>
      </c>
      <c r="J1885" s="59">
        <v>0</v>
      </c>
      <c r="K1885" s="59">
        <v>0</v>
      </c>
      <c r="L1885" s="59">
        <v>0</v>
      </c>
      <c r="M1885" s="59">
        <v>6078636</v>
      </c>
      <c r="N1885" s="59">
        <v>6078636</v>
      </c>
      <c r="O1885" s="59">
        <v>5000000</v>
      </c>
      <c r="P1885" s="84">
        <f t="shared" si="60"/>
        <v>0.54868090259486813</v>
      </c>
    </row>
    <row r="1886" spans="1:16" ht="14.4" x14ac:dyDescent="0.2">
      <c r="A1886" s="60" t="s">
        <v>529</v>
      </c>
      <c r="B1886" s="60" t="s">
        <v>530</v>
      </c>
      <c r="C1886" s="86"/>
      <c r="D1886" s="60" t="s">
        <v>18</v>
      </c>
      <c r="E1886" s="60" t="s">
        <v>633</v>
      </c>
      <c r="F1886" s="60" t="s">
        <v>634</v>
      </c>
      <c r="G1886" s="59">
        <v>9020416</v>
      </c>
      <c r="H1886" s="59">
        <v>9020416</v>
      </c>
      <c r="I1886" s="59">
        <v>9020416</v>
      </c>
      <c r="J1886" s="59">
        <v>0</v>
      </c>
      <c r="K1886" s="59">
        <v>0</v>
      </c>
      <c r="L1886" s="59">
        <v>0</v>
      </c>
      <c r="M1886" s="59">
        <v>4020416</v>
      </c>
      <c r="N1886" s="59">
        <v>4020416</v>
      </c>
      <c r="O1886" s="59">
        <v>5000000</v>
      </c>
      <c r="P1886" s="84">
        <f t="shared" si="60"/>
        <v>0.44570183902826654</v>
      </c>
    </row>
    <row r="1887" spans="1:16" ht="14.4" x14ac:dyDescent="0.2">
      <c r="A1887" s="60" t="s">
        <v>529</v>
      </c>
      <c r="B1887" s="60" t="s">
        <v>530</v>
      </c>
      <c r="C1887" s="86"/>
      <c r="D1887" s="60" t="s">
        <v>18</v>
      </c>
      <c r="E1887" s="60" t="s">
        <v>635</v>
      </c>
      <c r="F1887" s="60" t="s">
        <v>636</v>
      </c>
      <c r="G1887" s="59">
        <v>8805402</v>
      </c>
      <c r="H1887" s="59">
        <v>8805402</v>
      </c>
      <c r="I1887" s="59">
        <v>8805402</v>
      </c>
      <c r="J1887" s="59">
        <v>0</v>
      </c>
      <c r="K1887" s="59">
        <v>0</v>
      </c>
      <c r="L1887" s="59">
        <v>0</v>
      </c>
      <c r="M1887" s="59">
        <v>3805402</v>
      </c>
      <c r="N1887" s="59">
        <v>3805402</v>
      </c>
      <c r="O1887" s="59">
        <v>5000000</v>
      </c>
      <c r="P1887" s="84">
        <f t="shared" si="60"/>
        <v>0.43216675399941989</v>
      </c>
    </row>
    <row r="1888" spans="1:16" ht="14.4" x14ac:dyDescent="0.2">
      <c r="A1888" s="60" t="s">
        <v>529</v>
      </c>
      <c r="B1888" s="60" t="s">
        <v>530</v>
      </c>
      <c r="C1888" s="86"/>
      <c r="D1888" s="60" t="s">
        <v>18</v>
      </c>
      <c r="E1888" s="60" t="s">
        <v>637</v>
      </c>
      <c r="F1888" s="60" t="s">
        <v>638</v>
      </c>
      <c r="G1888" s="59">
        <v>8047430</v>
      </c>
      <c r="H1888" s="59">
        <v>8047430</v>
      </c>
      <c r="I1888" s="59">
        <v>8047430</v>
      </c>
      <c r="J1888" s="59">
        <v>0</v>
      </c>
      <c r="K1888" s="59">
        <v>0</v>
      </c>
      <c r="L1888" s="59">
        <v>0</v>
      </c>
      <c r="M1888" s="59">
        <v>3047430</v>
      </c>
      <c r="N1888" s="59">
        <v>3047430</v>
      </c>
      <c r="O1888" s="59">
        <v>5000000</v>
      </c>
      <c r="P1888" s="84">
        <f t="shared" si="60"/>
        <v>0.37868362943200501</v>
      </c>
    </row>
    <row r="1889" spans="1:16" ht="14.4" x14ac:dyDescent="0.2">
      <c r="A1889" s="60" t="s">
        <v>529</v>
      </c>
      <c r="B1889" s="60" t="s">
        <v>530</v>
      </c>
      <c r="C1889" s="86"/>
      <c r="D1889" s="60" t="s">
        <v>18</v>
      </c>
      <c r="E1889" s="60" t="s">
        <v>639</v>
      </c>
      <c r="F1889" s="60" t="s">
        <v>640</v>
      </c>
      <c r="G1889" s="59">
        <v>7820476</v>
      </c>
      <c r="H1889" s="59">
        <v>7820476</v>
      </c>
      <c r="I1889" s="59">
        <v>7820476</v>
      </c>
      <c r="J1889" s="59">
        <v>0</v>
      </c>
      <c r="K1889" s="59">
        <v>0</v>
      </c>
      <c r="L1889" s="59">
        <v>0</v>
      </c>
      <c r="M1889" s="59">
        <v>2820476</v>
      </c>
      <c r="N1889" s="59">
        <v>2820476</v>
      </c>
      <c r="O1889" s="59">
        <v>5000000</v>
      </c>
      <c r="P1889" s="84">
        <f t="shared" si="60"/>
        <v>0.36065272753218602</v>
      </c>
    </row>
    <row r="1890" spans="1:16" ht="14.4" x14ac:dyDescent="0.2">
      <c r="A1890" s="60" t="s">
        <v>529</v>
      </c>
      <c r="B1890" s="60" t="s">
        <v>530</v>
      </c>
      <c r="C1890" s="86"/>
      <c r="D1890" s="60" t="s">
        <v>18</v>
      </c>
      <c r="E1890" s="60" t="s">
        <v>641</v>
      </c>
      <c r="F1890" s="60" t="s">
        <v>642</v>
      </c>
      <c r="G1890" s="59">
        <v>10102592</v>
      </c>
      <c r="H1890" s="59">
        <v>10102592</v>
      </c>
      <c r="I1890" s="59">
        <v>10102592</v>
      </c>
      <c r="J1890" s="59">
        <v>0</v>
      </c>
      <c r="K1890" s="59">
        <v>0</v>
      </c>
      <c r="L1890" s="59">
        <v>0</v>
      </c>
      <c r="M1890" s="59">
        <v>5102592</v>
      </c>
      <c r="N1890" s="59">
        <v>5102592</v>
      </c>
      <c r="O1890" s="59">
        <v>5000000</v>
      </c>
      <c r="P1890" s="84">
        <f t="shared" si="60"/>
        <v>0.50507750882149849</v>
      </c>
    </row>
    <row r="1891" spans="1:16" ht="14.4" x14ac:dyDescent="0.2">
      <c r="A1891" s="60" t="s">
        <v>529</v>
      </c>
      <c r="B1891" s="60" t="s">
        <v>530</v>
      </c>
      <c r="C1891" s="86"/>
      <c r="D1891" s="60" t="s">
        <v>18</v>
      </c>
      <c r="E1891" s="60" t="s">
        <v>643</v>
      </c>
      <c r="F1891" s="60" t="s">
        <v>644</v>
      </c>
      <c r="G1891" s="59">
        <v>10252096</v>
      </c>
      <c r="H1891" s="59">
        <v>10252096</v>
      </c>
      <c r="I1891" s="59">
        <v>10252096</v>
      </c>
      <c r="J1891" s="59">
        <v>0</v>
      </c>
      <c r="K1891" s="59">
        <v>0</v>
      </c>
      <c r="L1891" s="59">
        <v>0</v>
      </c>
      <c r="M1891" s="59">
        <v>0</v>
      </c>
      <c r="N1891" s="59">
        <v>0</v>
      </c>
      <c r="O1891" s="59">
        <v>10252096</v>
      </c>
      <c r="P1891" s="84">
        <f t="shared" si="60"/>
        <v>0</v>
      </c>
    </row>
    <row r="1892" spans="1:16" ht="14.4" x14ac:dyDescent="0.2">
      <c r="A1892" s="60" t="s">
        <v>529</v>
      </c>
      <c r="B1892" s="60" t="s">
        <v>530</v>
      </c>
      <c r="C1892" s="86"/>
      <c r="D1892" s="60" t="s">
        <v>18</v>
      </c>
      <c r="E1892" s="60" t="s">
        <v>645</v>
      </c>
      <c r="F1892" s="60" t="s">
        <v>646</v>
      </c>
      <c r="G1892" s="59">
        <v>9031305</v>
      </c>
      <c r="H1892" s="59">
        <v>9031305</v>
      </c>
      <c r="I1892" s="59">
        <v>9031305</v>
      </c>
      <c r="J1892" s="59">
        <v>0</v>
      </c>
      <c r="K1892" s="59">
        <v>0</v>
      </c>
      <c r="L1892" s="59">
        <v>0</v>
      </c>
      <c r="M1892" s="59">
        <v>4031305</v>
      </c>
      <c r="N1892" s="59">
        <v>4031305</v>
      </c>
      <c r="O1892" s="59">
        <v>5000000</v>
      </c>
      <c r="P1892" s="84">
        <f t="shared" si="60"/>
        <v>0.44637015359352827</v>
      </c>
    </row>
    <row r="1893" spans="1:16" ht="14.4" x14ac:dyDescent="0.2">
      <c r="A1893" s="60" t="s">
        <v>529</v>
      </c>
      <c r="B1893" s="60" t="s">
        <v>530</v>
      </c>
      <c r="C1893" s="86"/>
      <c r="D1893" s="60" t="s">
        <v>18</v>
      </c>
      <c r="E1893" s="60" t="s">
        <v>647</v>
      </c>
      <c r="F1893" s="60" t="s">
        <v>648</v>
      </c>
      <c r="G1893" s="59">
        <v>9864116</v>
      </c>
      <c r="H1893" s="59">
        <v>9864116</v>
      </c>
      <c r="I1893" s="59">
        <v>9864116</v>
      </c>
      <c r="J1893" s="59">
        <v>0</v>
      </c>
      <c r="K1893" s="59">
        <v>0</v>
      </c>
      <c r="L1893" s="59">
        <v>0</v>
      </c>
      <c r="M1893" s="59">
        <v>4864116</v>
      </c>
      <c r="N1893" s="59">
        <v>4864116</v>
      </c>
      <c r="O1893" s="59">
        <v>5000000</v>
      </c>
      <c r="P1893" s="84">
        <f t="shared" si="60"/>
        <v>0.49311220589863297</v>
      </c>
    </row>
    <row r="1894" spans="1:16" ht="14.4" x14ac:dyDescent="0.2">
      <c r="A1894" s="60" t="s">
        <v>529</v>
      </c>
      <c r="B1894" s="60" t="s">
        <v>530</v>
      </c>
      <c r="C1894" s="86"/>
      <c r="D1894" s="60" t="s">
        <v>18</v>
      </c>
      <c r="E1894" s="60" t="s">
        <v>649</v>
      </c>
      <c r="F1894" s="60" t="s">
        <v>650</v>
      </c>
      <c r="G1894" s="59">
        <v>8901772</v>
      </c>
      <c r="H1894" s="59">
        <v>8901772</v>
      </c>
      <c r="I1894" s="59">
        <v>8901772</v>
      </c>
      <c r="J1894" s="59">
        <v>0</v>
      </c>
      <c r="K1894" s="59">
        <v>0</v>
      </c>
      <c r="L1894" s="59">
        <v>0</v>
      </c>
      <c r="M1894" s="59">
        <v>3872672</v>
      </c>
      <c r="N1894" s="59">
        <v>3872672</v>
      </c>
      <c r="O1894" s="59">
        <v>5029100</v>
      </c>
      <c r="P1894" s="84">
        <f t="shared" si="60"/>
        <v>0.43504506743151811</v>
      </c>
    </row>
    <row r="1895" spans="1:16" ht="14.4" x14ac:dyDescent="0.2">
      <c r="A1895" s="60" t="s">
        <v>529</v>
      </c>
      <c r="B1895" s="60" t="s">
        <v>530</v>
      </c>
      <c r="C1895" s="86"/>
      <c r="D1895" s="60" t="s">
        <v>18</v>
      </c>
      <c r="E1895" s="60" t="s">
        <v>651</v>
      </c>
      <c r="F1895" s="60" t="s">
        <v>652</v>
      </c>
      <c r="G1895" s="59">
        <v>8477621</v>
      </c>
      <c r="H1895" s="59">
        <v>8477621</v>
      </c>
      <c r="I1895" s="59">
        <v>8477621</v>
      </c>
      <c r="J1895" s="59">
        <v>0</v>
      </c>
      <c r="K1895" s="59">
        <v>0</v>
      </c>
      <c r="L1895" s="59">
        <v>0</v>
      </c>
      <c r="M1895" s="59">
        <v>3477621</v>
      </c>
      <c r="N1895" s="59">
        <v>3477621</v>
      </c>
      <c r="O1895" s="59">
        <v>5000000</v>
      </c>
      <c r="P1895" s="84">
        <f t="shared" si="60"/>
        <v>0.41021189788974999</v>
      </c>
    </row>
    <row r="1896" spans="1:16" ht="14.4" x14ac:dyDescent="0.2">
      <c r="A1896" s="60" t="s">
        <v>529</v>
      </c>
      <c r="B1896" s="60" t="s">
        <v>530</v>
      </c>
      <c r="C1896" s="86"/>
      <c r="D1896" s="60" t="s">
        <v>18</v>
      </c>
      <c r="E1896" s="60" t="s">
        <v>653</v>
      </c>
      <c r="F1896" s="60" t="s">
        <v>654</v>
      </c>
      <c r="G1896" s="59">
        <v>10924822</v>
      </c>
      <c r="H1896" s="59">
        <v>10924822</v>
      </c>
      <c r="I1896" s="59">
        <v>10924822</v>
      </c>
      <c r="J1896" s="59">
        <v>0</v>
      </c>
      <c r="K1896" s="59">
        <v>0</v>
      </c>
      <c r="L1896" s="59">
        <v>0</v>
      </c>
      <c r="M1896" s="59">
        <v>5924822</v>
      </c>
      <c r="N1896" s="59">
        <v>5924822</v>
      </c>
      <c r="O1896" s="59">
        <v>5000000</v>
      </c>
      <c r="P1896" s="84">
        <f t="shared" si="60"/>
        <v>0.54232663928071323</v>
      </c>
    </row>
    <row r="1897" spans="1:16" ht="14.4" x14ac:dyDescent="0.2">
      <c r="A1897" s="60" t="s">
        <v>529</v>
      </c>
      <c r="B1897" s="60" t="s">
        <v>530</v>
      </c>
      <c r="C1897" s="86"/>
      <c r="D1897" s="60" t="s">
        <v>18</v>
      </c>
      <c r="E1897" s="60" t="s">
        <v>655</v>
      </c>
      <c r="F1897" s="60" t="s">
        <v>656</v>
      </c>
      <c r="G1897" s="59">
        <v>7712617</v>
      </c>
      <c r="H1897" s="59">
        <v>7712617</v>
      </c>
      <c r="I1897" s="59">
        <v>7712617</v>
      </c>
      <c r="J1897" s="59">
        <v>0</v>
      </c>
      <c r="K1897" s="59">
        <v>0</v>
      </c>
      <c r="L1897" s="59">
        <v>0</v>
      </c>
      <c r="M1897" s="59">
        <v>2712617</v>
      </c>
      <c r="N1897" s="59">
        <v>2712617</v>
      </c>
      <c r="O1897" s="59">
        <v>5000000</v>
      </c>
      <c r="P1897" s="84">
        <f t="shared" si="60"/>
        <v>0.35171161747043839</v>
      </c>
    </row>
    <row r="1898" spans="1:16" ht="14.4" x14ac:dyDescent="0.2">
      <c r="A1898" s="60" t="s">
        <v>529</v>
      </c>
      <c r="B1898" s="60" t="s">
        <v>530</v>
      </c>
      <c r="C1898" s="86"/>
      <c r="D1898" s="60" t="s">
        <v>18</v>
      </c>
      <c r="E1898" s="60" t="s">
        <v>657</v>
      </c>
      <c r="F1898" s="60" t="s">
        <v>658</v>
      </c>
      <c r="G1898" s="59">
        <v>9343580</v>
      </c>
      <c r="H1898" s="59">
        <v>9343580</v>
      </c>
      <c r="I1898" s="59">
        <v>9343580</v>
      </c>
      <c r="J1898" s="59">
        <v>0</v>
      </c>
      <c r="K1898" s="59">
        <v>0</v>
      </c>
      <c r="L1898" s="59">
        <v>0</v>
      </c>
      <c r="M1898" s="59">
        <v>4325814</v>
      </c>
      <c r="N1898" s="59">
        <v>4325814</v>
      </c>
      <c r="O1898" s="59">
        <v>5017766</v>
      </c>
      <c r="P1898" s="84">
        <f t="shared" si="60"/>
        <v>0.46297179453699761</v>
      </c>
    </row>
    <row r="1899" spans="1:16" ht="14.4" x14ac:dyDescent="0.2">
      <c r="A1899" s="60" t="s">
        <v>529</v>
      </c>
      <c r="B1899" s="60" t="s">
        <v>530</v>
      </c>
      <c r="C1899" s="86"/>
      <c r="D1899" s="60" t="s">
        <v>18</v>
      </c>
      <c r="E1899" s="60" t="s">
        <v>659</v>
      </c>
      <c r="F1899" s="60" t="s">
        <v>660</v>
      </c>
      <c r="G1899" s="59">
        <v>9193906</v>
      </c>
      <c r="H1899" s="59">
        <v>9193906</v>
      </c>
      <c r="I1899" s="59">
        <v>9193906</v>
      </c>
      <c r="J1899" s="59">
        <v>0</v>
      </c>
      <c r="K1899" s="59">
        <v>0</v>
      </c>
      <c r="L1899" s="59">
        <v>0</v>
      </c>
      <c r="M1899" s="59">
        <v>4193906</v>
      </c>
      <c r="N1899" s="59">
        <v>4193906</v>
      </c>
      <c r="O1899" s="59">
        <v>5000000</v>
      </c>
      <c r="P1899" s="84">
        <f t="shared" si="60"/>
        <v>0.4561615052405365</v>
      </c>
    </row>
    <row r="1900" spans="1:16" ht="14.4" x14ac:dyDescent="0.2">
      <c r="A1900" s="60" t="s">
        <v>529</v>
      </c>
      <c r="B1900" s="60" t="s">
        <v>530</v>
      </c>
      <c r="C1900" s="86"/>
      <c r="D1900" s="60" t="s">
        <v>18</v>
      </c>
      <c r="E1900" s="60" t="s">
        <v>661</v>
      </c>
      <c r="F1900" s="60" t="s">
        <v>662</v>
      </c>
      <c r="G1900" s="59">
        <v>12280348</v>
      </c>
      <c r="H1900" s="59">
        <v>12280348</v>
      </c>
      <c r="I1900" s="59">
        <v>12280348</v>
      </c>
      <c r="J1900" s="59">
        <v>0</v>
      </c>
      <c r="K1900" s="59">
        <v>0</v>
      </c>
      <c r="L1900" s="59">
        <v>0</v>
      </c>
      <c r="M1900" s="59">
        <v>0</v>
      </c>
      <c r="N1900" s="59">
        <v>0</v>
      </c>
      <c r="O1900" s="59">
        <v>12280348</v>
      </c>
      <c r="P1900" s="84">
        <f t="shared" si="60"/>
        <v>0</v>
      </c>
    </row>
    <row r="1901" spans="1:16" ht="14.4" x14ac:dyDescent="0.2">
      <c r="A1901" s="60" t="s">
        <v>529</v>
      </c>
      <c r="B1901" s="60" t="s">
        <v>530</v>
      </c>
      <c r="C1901" s="86"/>
      <c r="D1901" s="60" t="s">
        <v>18</v>
      </c>
      <c r="E1901" s="60" t="s">
        <v>663</v>
      </c>
      <c r="F1901" s="60" t="s">
        <v>664</v>
      </c>
      <c r="G1901" s="59">
        <v>7621046</v>
      </c>
      <c r="H1901" s="59">
        <v>5000000</v>
      </c>
      <c r="I1901" s="59">
        <v>5000000</v>
      </c>
      <c r="J1901" s="59">
        <v>0</v>
      </c>
      <c r="K1901" s="59">
        <v>0</v>
      </c>
      <c r="L1901" s="59">
        <v>0</v>
      </c>
      <c r="M1901" s="59">
        <v>0</v>
      </c>
      <c r="N1901" s="59">
        <v>0</v>
      </c>
      <c r="O1901" s="59">
        <v>5000000</v>
      </c>
      <c r="P1901" s="84">
        <f t="shared" si="60"/>
        <v>0</v>
      </c>
    </row>
    <row r="1902" spans="1:16" ht="14.4" x14ac:dyDescent="0.2">
      <c r="A1902" s="60" t="s">
        <v>529</v>
      </c>
      <c r="B1902" s="60" t="s">
        <v>530</v>
      </c>
      <c r="C1902" s="86"/>
      <c r="D1902" s="60" t="s">
        <v>18</v>
      </c>
      <c r="E1902" s="60" t="s">
        <v>665</v>
      </c>
      <c r="F1902" s="60" t="s">
        <v>666</v>
      </c>
      <c r="G1902" s="59">
        <v>11669590</v>
      </c>
      <c r="H1902" s="59">
        <v>11669590</v>
      </c>
      <c r="I1902" s="59">
        <v>11669590</v>
      </c>
      <c r="J1902" s="59">
        <v>0</v>
      </c>
      <c r="K1902" s="59">
        <v>0</v>
      </c>
      <c r="L1902" s="59">
        <v>0</v>
      </c>
      <c r="M1902" s="59">
        <v>6669590</v>
      </c>
      <c r="N1902" s="59">
        <v>6669590</v>
      </c>
      <c r="O1902" s="59">
        <v>5000000</v>
      </c>
      <c r="P1902" s="84">
        <f t="shared" si="60"/>
        <v>0.57153593228211097</v>
      </c>
    </row>
    <row r="1903" spans="1:16" ht="14.4" x14ac:dyDescent="0.2">
      <c r="A1903" s="60" t="s">
        <v>529</v>
      </c>
      <c r="B1903" s="60" t="s">
        <v>530</v>
      </c>
      <c r="C1903" s="86"/>
      <c r="D1903" s="60" t="s">
        <v>18</v>
      </c>
      <c r="E1903" s="60" t="s">
        <v>667</v>
      </c>
      <c r="F1903" s="60" t="s">
        <v>668</v>
      </c>
      <c r="G1903" s="59">
        <v>7890330</v>
      </c>
      <c r="H1903" s="59">
        <v>5000000</v>
      </c>
      <c r="I1903" s="59">
        <v>5000000</v>
      </c>
      <c r="J1903" s="59">
        <v>0</v>
      </c>
      <c r="K1903" s="59">
        <v>0</v>
      </c>
      <c r="L1903" s="59">
        <v>0</v>
      </c>
      <c r="M1903" s="59">
        <v>0</v>
      </c>
      <c r="N1903" s="59">
        <v>0</v>
      </c>
      <c r="O1903" s="59">
        <v>5000000</v>
      </c>
      <c r="P1903" s="84">
        <f t="shared" si="60"/>
        <v>0</v>
      </c>
    </row>
    <row r="1904" spans="1:16" ht="14.4" x14ac:dyDescent="0.2">
      <c r="A1904" s="60" t="s">
        <v>529</v>
      </c>
      <c r="B1904" s="60" t="s">
        <v>530</v>
      </c>
      <c r="C1904" s="86"/>
      <c r="D1904" s="60" t="s">
        <v>18</v>
      </c>
      <c r="E1904" s="60" t="s">
        <v>669</v>
      </c>
      <c r="F1904" s="60" t="s">
        <v>670</v>
      </c>
      <c r="G1904" s="59">
        <v>7760037</v>
      </c>
      <c r="H1904" s="59">
        <v>5000000</v>
      </c>
      <c r="I1904" s="59">
        <v>5000000</v>
      </c>
      <c r="J1904" s="59">
        <v>0</v>
      </c>
      <c r="K1904" s="59">
        <v>0</v>
      </c>
      <c r="L1904" s="59">
        <v>0</v>
      </c>
      <c r="M1904" s="59">
        <v>0</v>
      </c>
      <c r="N1904" s="59">
        <v>0</v>
      </c>
      <c r="O1904" s="59">
        <v>5000000</v>
      </c>
      <c r="P1904" s="84">
        <f t="shared" si="60"/>
        <v>0</v>
      </c>
    </row>
    <row r="1905" spans="1:21" ht="14.4" x14ac:dyDescent="0.2">
      <c r="A1905" s="60" t="s">
        <v>529</v>
      </c>
      <c r="B1905" s="60" t="s">
        <v>530</v>
      </c>
      <c r="C1905" s="86"/>
      <c r="D1905" s="60" t="s">
        <v>18</v>
      </c>
      <c r="E1905" s="60" t="s">
        <v>671</v>
      </c>
      <c r="F1905" s="60" t="s">
        <v>672</v>
      </c>
      <c r="G1905" s="59">
        <v>8726426</v>
      </c>
      <c r="H1905" s="59">
        <v>8726426</v>
      </c>
      <c r="I1905" s="59">
        <v>8726426</v>
      </c>
      <c r="J1905" s="59">
        <v>0</v>
      </c>
      <c r="K1905" s="59">
        <v>0</v>
      </c>
      <c r="L1905" s="59">
        <v>0</v>
      </c>
      <c r="M1905" s="59">
        <v>3726426</v>
      </c>
      <c r="N1905" s="59">
        <v>3726426</v>
      </c>
      <c r="O1905" s="59">
        <v>5000000</v>
      </c>
      <c r="P1905" s="84">
        <f t="shared" si="60"/>
        <v>0.42702774308749081</v>
      </c>
    </row>
    <row r="1906" spans="1:21" ht="14.4" x14ac:dyDescent="0.2">
      <c r="A1906" s="60" t="s">
        <v>529</v>
      </c>
      <c r="B1906" s="60" t="s">
        <v>530</v>
      </c>
      <c r="C1906" s="86"/>
      <c r="D1906" s="60" t="s">
        <v>18</v>
      </c>
      <c r="E1906" s="60" t="s">
        <v>673</v>
      </c>
      <c r="F1906" s="60" t="s">
        <v>674</v>
      </c>
      <c r="G1906" s="59">
        <v>13296082</v>
      </c>
      <c r="H1906" s="59">
        <v>13296082</v>
      </c>
      <c r="I1906" s="59">
        <v>13296082</v>
      </c>
      <c r="J1906" s="59">
        <v>0</v>
      </c>
      <c r="K1906" s="59">
        <v>0</v>
      </c>
      <c r="L1906" s="59">
        <v>0</v>
      </c>
      <c r="M1906" s="59">
        <v>8286082</v>
      </c>
      <c r="N1906" s="59">
        <v>8286082</v>
      </c>
      <c r="O1906" s="59">
        <v>5010000</v>
      </c>
      <c r="P1906" s="84">
        <f t="shared" si="60"/>
        <v>0.62319726969192879</v>
      </c>
    </row>
    <row r="1907" spans="1:21" ht="14.4" x14ac:dyDescent="0.2">
      <c r="A1907" s="60" t="s">
        <v>529</v>
      </c>
      <c r="B1907" s="60" t="s">
        <v>530</v>
      </c>
      <c r="C1907" s="86"/>
      <c r="D1907" s="60" t="s">
        <v>18</v>
      </c>
      <c r="E1907" s="60" t="s">
        <v>675</v>
      </c>
      <c r="F1907" s="60" t="s">
        <v>676</v>
      </c>
      <c r="G1907" s="59">
        <v>7833631</v>
      </c>
      <c r="H1907" s="59">
        <v>5000000</v>
      </c>
      <c r="I1907" s="59">
        <v>5000000</v>
      </c>
      <c r="J1907" s="59">
        <v>0</v>
      </c>
      <c r="K1907" s="59">
        <v>0</v>
      </c>
      <c r="L1907" s="59">
        <v>0</v>
      </c>
      <c r="M1907" s="59">
        <v>0</v>
      </c>
      <c r="N1907" s="59">
        <v>0</v>
      </c>
      <c r="O1907" s="59">
        <v>5000000</v>
      </c>
      <c r="P1907" s="84">
        <f t="shared" si="60"/>
        <v>0</v>
      </c>
    </row>
    <row r="1908" spans="1:21" ht="14.4" x14ac:dyDescent="0.2">
      <c r="A1908" s="60" t="s">
        <v>529</v>
      </c>
      <c r="B1908" s="60" t="s">
        <v>530</v>
      </c>
      <c r="C1908" s="86"/>
      <c r="D1908" s="60" t="s">
        <v>18</v>
      </c>
      <c r="E1908" s="60" t="s">
        <v>677</v>
      </c>
      <c r="F1908" s="60" t="s">
        <v>678</v>
      </c>
      <c r="G1908" s="59">
        <v>10034665</v>
      </c>
      <c r="H1908" s="59">
        <v>5000000</v>
      </c>
      <c r="I1908" s="59">
        <v>5000000</v>
      </c>
      <c r="J1908" s="59">
        <v>0</v>
      </c>
      <c r="K1908" s="59">
        <v>0</v>
      </c>
      <c r="L1908" s="59">
        <v>0</v>
      </c>
      <c r="M1908" s="59">
        <v>0</v>
      </c>
      <c r="N1908" s="59">
        <v>0</v>
      </c>
      <c r="O1908" s="59">
        <v>5000000</v>
      </c>
      <c r="P1908" s="84">
        <f t="shared" si="60"/>
        <v>0</v>
      </c>
    </row>
    <row r="1909" spans="1:21" ht="14.4" x14ac:dyDescent="0.2">
      <c r="A1909" s="60" t="s">
        <v>529</v>
      </c>
      <c r="B1909" s="60" t="s">
        <v>530</v>
      </c>
      <c r="C1909" s="86"/>
      <c r="D1909" s="60" t="s">
        <v>18</v>
      </c>
      <c r="E1909" s="60" t="s">
        <v>679</v>
      </c>
      <c r="F1909" s="60" t="s">
        <v>680</v>
      </c>
      <c r="G1909" s="59">
        <v>9257779</v>
      </c>
      <c r="H1909" s="59">
        <v>9257779</v>
      </c>
      <c r="I1909" s="59">
        <v>9257779</v>
      </c>
      <c r="J1909" s="59">
        <v>0</v>
      </c>
      <c r="K1909" s="59">
        <v>0</v>
      </c>
      <c r="L1909" s="59">
        <v>0</v>
      </c>
      <c r="M1909" s="59">
        <v>4257779</v>
      </c>
      <c r="N1909" s="59">
        <v>4257779</v>
      </c>
      <c r="O1909" s="59">
        <v>5000000</v>
      </c>
      <c r="P1909" s="84">
        <f t="shared" si="60"/>
        <v>0.45991365747659346</v>
      </c>
    </row>
    <row r="1910" spans="1:21" ht="14.4" x14ac:dyDescent="0.3">
      <c r="A1910" s="60" t="s">
        <v>529</v>
      </c>
      <c r="B1910" s="60" t="s">
        <v>530</v>
      </c>
      <c r="C1910" s="86"/>
      <c r="D1910" s="60" t="s">
        <v>18</v>
      </c>
      <c r="E1910" s="60" t="s">
        <v>681</v>
      </c>
      <c r="F1910" s="60" t="s">
        <v>682</v>
      </c>
      <c r="G1910" s="59">
        <v>8376825</v>
      </c>
      <c r="H1910" s="59">
        <v>5000000</v>
      </c>
      <c r="I1910" s="59">
        <v>5000000</v>
      </c>
      <c r="J1910" s="59">
        <v>0</v>
      </c>
      <c r="K1910" s="59">
        <v>0</v>
      </c>
      <c r="L1910" s="59">
        <v>0</v>
      </c>
      <c r="M1910" s="59">
        <v>0</v>
      </c>
      <c r="N1910" s="59">
        <v>0</v>
      </c>
      <c r="O1910" s="59">
        <v>5000000</v>
      </c>
      <c r="P1910" s="84">
        <f t="shared" si="60"/>
        <v>0</v>
      </c>
      <c r="R1910"/>
      <c r="S1910"/>
      <c r="T1910"/>
      <c r="U1910"/>
    </row>
    <row r="1911" spans="1:21" ht="15.6" x14ac:dyDescent="0.2">
      <c r="A1911" s="60" t="s">
        <v>529</v>
      </c>
      <c r="B1911" s="60" t="s">
        <v>530</v>
      </c>
      <c r="C1911" s="86"/>
      <c r="D1911" s="60" t="s">
        <v>18</v>
      </c>
      <c r="E1911" s="60" t="s">
        <v>683</v>
      </c>
      <c r="F1911" s="60" t="s">
        <v>684</v>
      </c>
      <c r="G1911" s="59">
        <v>5000000</v>
      </c>
      <c r="H1911" s="59">
        <v>5000000</v>
      </c>
      <c r="I1911" s="59">
        <v>5000000</v>
      </c>
      <c r="J1911" s="59">
        <v>0</v>
      </c>
      <c r="K1911" s="59">
        <v>0</v>
      </c>
      <c r="L1911" s="59">
        <v>0</v>
      </c>
      <c r="M1911" s="59">
        <v>0</v>
      </c>
      <c r="N1911" s="59">
        <v>0</v>
      </c>
      <c r="O1911" s="59">
        <v>5000000</v>
      </c>
      <c r="P1911" s="84">
        <f t="shared" si="60"/>
        <v>0</v>
      </c>
      <c r="R1911" s="100"/>
      <c r="S1911" s="100"/>
      <c r="T1911" s="100"/>
      <c r="U1911" s="100"/>
    </row>
    <row r="1912" spans="1:21" ht="15.6" x14ac:dyDescent="0.2">
      <c r="A1912" s="60" t="s">
        <v>529</v>
      </c>
      <c r="B1912" s="60" t="s">
        <v>530</v>
      </c>
      <c r="C1912" s="86"/>
      <c r="D1912" s="60" t="s">
        <v>18</v>
      </c>
      <c r="E1912" s="60" t="s">
        <v>685</v>
      </c>
      <c r="F1912" s="60" t="s">
        <v>686</v>
      </c>
      <c r="G1912" s="59">
        <v>9096021</v>
      </c>
      <c r="H1912" s="59">
        <v>9096021</v>
      </c>
      <c r="I1912" s="59">
        <v>9096021</v>
      </c>
      <c r="J1912" s="59">
        <v>0</v>
      </c>
      <c r="K1912" s="59">
        <v>0</v>
      </c>
      <c r="L1912" s="59">
        <v>0</v>
      </c>
      <c r="M1912" s="59">
        <v>4080033</v>
      </c>
      <c r="N1912" s="59">
        <v>4080033</v>
      </c>
      <c r="O1912" s="59">
        <v>5015988</v>
      </c>
      <c r="P1912" s="84">
        <f t="shared" si="60"/>
        <v>0.44855140505942104</v>
      </c>
      <c r="R1912" s="58"/>
      <c r="S1912" s="58"/>
      <c r="T1912" s="58"/>
      <c r="U1912" s="58"/>
    </row>
    <row r="1913" spans="1:21" ht="14.4" x14ac:dyDescent="0.2">
      <c r="A1913" s="60" t="s">
        <v>529</v>
      </c>
      <c r="B1913" s="60" t="s">
        <v>530</v>
      </c>
      <c r="C1913" s="86"/>
      <c r="D1913" s="60" t="s">
        <v>18</v>
      </c>
      <c r="E1913" s="60" t="s">
        <v>687</v>
      </c>
      <c r="F1913" s="60" t="s">
        <v>688</v>
      </c>
      <c r="G1913" s="59">
        <v>9094747</v>
      </c>
      <c r="H1913" s="59">
        <v>9094747</v>
      </c>
      <c r="I1913" s="59">
        <v>9094747</v>
      </c>
      <c r="J1913" s="59">
        <v>0</v>
      </c>
      <c r="K1913" s="59">
        <v>0</v>
      </c>
      <c r="L1913" s="59">
        <v>0</v>
      </c>
      <c r="M1913" s="59">
        <v>4094747</v>
      </c>
      <c r="N1913" s="59">
        <v>4094747</v>
      </c>
      <c r="O1913" s="59">
        <v>5000000</v>
      </c>
      <c r="P1913" s="84">
        <f t="shared" si="60"/>
        <v>0.45023209551623589</v>
      </c>
      <c r="R1913" s="48"/>
      <c r="S1913" s="49"/>
      <c r="T1913" s="49"/>
      <c r="U1913" s="53"/>
    </row>
    <row r="1914" spans="1:21" ht="14.4" x14ac:dyDescent="0.3">
      <c r="A1914" s="60" t="s">
        <v>529</v>
      </c>
      <c r="B1914" s="60" t="s">
        <v>530</v>
      </c>
      <c r="C1914" s="86"/>
      <c r="D1914" s="60" t="s">
        <v>18</v>
      </c>
      <c r="E1914" s="60" t="s">
        <v>689</v>
      </c>
      <c r="F1914" s="60" t="s">
        <v>690</v>
      </c>
      <c r="G1914" s="59">
        <v>10653500</v>
      </c>
      <c r="H1914" s="59">
        <v>10653500</v>
      </c>
      <c r="I1914" s="59">
        <v>10653500</v>
      </c>
      <c r="J1914" s="59">
        <v>0</v>
      </c>
      <c r="K1914" s="59">
        <v>0</v>
      </c>
      <c r="L1914" s="59">
        <v>0</v>
      </c>
      <c r="M1914" s="59">
        <v>5653500</v>
      </c>
      <c r="N1914" s="59">
        <v>5653500</v>
      </c>
      <c r="O1914" s="59">
        <v>5000000</v>
      </c>
      <c r="P1914" s="84">
        <f t="shared" si="60"/>
        <v>0.53067067161026893</v>
      </c>
      <c r="R1914"/>
      <c r="S1914" s="50"/>
      <c r="T1914" s="50"/>
      <c r="U1914" s="54"/>
    </row>
    <row r="1915" spans="1:21" ht="14.4" x14ac:dyDescent="0.3">
      <c r="A1915" s="60" t="s">
        <v>529</v>
      </c>
      <c r="B1915" s="60" t="s">
        <v>530</v>
      </c>
      <c r="C1915" s="86"/>
      <c r="D1915" s="60" t="s">
        <v>18</v>
      </c>
      <c r="E1915" s="60" t="s">
        <v>691</v>
      </c>
      <c r="F1915" s="60" t="s">
        <v>692</v>
      </c>
      <c r="G1915" s="59">
        <v>11757691</v>
      </c>
      <c r="H1915" s="59">
        <v>11757691</v>
      </c>
      <c r="I1915" s="59">
        <v>11757691</v>
      </c>
      <c r="J1915" s="59">
        <v>0</v>
      </c>
      <c r="K1915" s="59">
        <v>0</v>
      </c>
      <c r="L1915" s="59">
        <v>0</v>
      </c>
      <c r="M1915" s="59">
        <v>6757691</v>
      </c>
      <c r="N1915" s="59">
        <v>6757691</v>
      </c>
      <c r="O1915" s="59">
        <v>5000000</v>
      </c>
      <c r="P1915" s="84">
        <f t="shared" si="60"/>
        <v>0.57474643618377108</v>
      </c>
      <c r="R1915"/>
      <c r="S1915" s="50"/>
      <c r="T1915" s="50"/>
      <c r="U1915" s="54"/>
    </row>
    <row r="1916" spans="1:21" ht="15.6" customHeight="1" x14ac:dyDescent="0.3">
      <c r="A1916" s="60" t="s">
        <v>529</v>
      </c>
      <c r="B1916" s="60" t="s">
        <v>530</v>
      </c>
      <c r="C1916" s="86"/>
      <c r="D1916" s="60" t="s">
        <v>18</v>
      </c>
      <c r="E1916" s="60" t="s">
        <v>693</v>
      </c>
      <c r="F1916" s="60" t="s">
        <v>694</v>
      </c>
      <c r="G1916" s="59">
        <v>10484204</v>
      </c>
      <c r="H1916" s="59">
        <v>10484204</v>
      </c>
      <c r="I1916" s="59">
        <v>10484204</v>
      </c>
      <c r="J1916" s="59">
        <v>0</v>
      </c>
      <c r="K1916" s="59">
        <v>0</v>
      </c>
      <c r="L1916" s="59">
        <v>0</v>
      </c>
      <c r="M1916" s="59">
        <v>5484204</v>
      </c>
      <c r="N1916" s="59">
        <v>5484204</v>
      </c>
      <c r="O1916" s="59">
        <v>5000000</v>
      </c>
      <c r="P1916" s="84">
        <f t="shared" si="60"/>
        <v>0.52309207260751511</v>
      </c>
      <c r="R1916"/>
      <c r="S1916" s="50"/>
      <c r="T1916" s="50"/>
      <c r="U1916" s="54"/>
    </row>
    <row r="1917" spans="1:21" ht="14.4" x14ac:dyDescent="0.3">
      <c r="A1917" s="60" t="s">
        <v>529</v>
      </c>
      <c r="B1917" s="60" t="s">
        <v>530</v>
      </c>
      <c r="C1917" s="86"/>
      <c r="D1917" s="60" t="s">
        <v>18</v>
      </c>
      <c r="E1917" s="60" t="s">
        <v>695</v>
      </c>
      <c r="F1917" s="60" t="s">
        <v>696</v>
      </c>
      <c r="G1917" s="59">
        <v>10699596</v>
      </c>
      <c r="H1917" s="59">
        <v>10699596</v>
      </c>
      <c r="I1917" s="59">
        <v>10699596</v>
      </c>
      <c r="J1917" s="59">
        <v>0</v>
      </c>
      <c r="K1917" s="59">
        <v>0</v>
      </c>
      <c r="L1917" s="59">
        <v>0</v>
      </c>
      <c r="M1917" s="59">
        <v>5699596</v>
      </c>
      <c r="N1917" s="59">
        <v>5699596</v>
      </c>
      <c r="O1917" s="59">
        <v>5000000</v>
      </c>
      <c r="P1917" s="84">
        <f t="shared" si="60"/>
        <v>0.53269263624533114</v>
      </c>
      <c r="R1917"/>
      <c r="S1917" s="50"/>
      <c r="T1917" s="50"/>
      <c r="U1917" s="54"/>
    </row>
    <row r="1918" spans="1:21" ht="14.4" x14ac:dyDescent="0.3">
      <c r="A1918" s="60" t="s">
        <v>529</v>
      </c>
      <c r="B1918" s="60" t="s">
        <v>530</v>
      </c>
      <c r="C1918" s="86"/>
      <c r="D1918" s="60" t="s">
        <v>18</v>
      </c>
      <c r="E1918" s="60" t="s">
        <v>697</v>
      </c>
      <c r="F1918" s="60" t="s">
        <v>698</v>
      </c>
      <c r="G1918" s="59">
        <v>12191746</v>
      </c>
      <c r="H1918" s="59">
        <v>12191746</v>
      </c>
      <c r="I1918" s="59">
        <v>12191746</v>
      </c>
      <c r="J1918" s="59">
        <v>0</v>
      </c>
      <c r="K1918" s="59">
        <v>0</v>
      </c>
      <c r="L1918" s="59">
        <v>0</v>
      </c>
      <c r="M1918" s="59">
        <v>7191746</v>
      </c>
      <c r="N1918" s="59">
        <v>7191746</v>
      </c>
      <c r="O1918" s="59">
        <v>5000000</v>
      </c>
      <c r="P1918" s="84">
        <f t="shared" si="60"/>
        <v>0.58988646909146569</v>
      </c>
      <c r="R1918"/>
      <c r="S1918" s="50"/>
      <c r="T1918" s="50"/>
      <c r="U1918" s="54"/>
    </row>
    <row r="1919" spans="1:21" ht="14.4" x14ac:dyDescent="0.3">
      <c r="A1919" s="60" t="s">
        <v>529</v>
      </c>
      <c r="B1919" s="60" t="s">
        <v>530</v>
      </c>
      <c r="C1919" s="86"/>
      <c r="D1919" s="60" t="s">
        <v>18</v>
      </c>
      <c r="E1919" s="60" t="s">
        <v>699</v>
      </c>
      <c r="F1919" s="60" t="s">
        <v>700</v>
      </c>
      <c r="G1919" s="59">
        <v>11062442</v>
      </c>
      <c r="H1919" s="59">
        <v>11062442</v>
      </c>
      <c r="I1919" s="59">
        <v>11062442</v>
      </c>
      <c r="J1919" s="59">
        <v>0</v>
      </c>
      <c r="K1919" s="59">
        <v>0</v>
      </c>
      <c r="L1919" s="59">
        <v>0</v>
      </c>
      <c r="M1919" s="59">
        <v>6062442</v>
      </c>
      <c r="N1919" s="59">
        <v>6062442</v>
      </c>
      <c r="O1919" s="59">
        <v>5000000</v>
      </c>
      <c r="P1919" s="84">
        <f t="shared" si="60"/>
        <v>0.54802022916820714</v>
      </c>
      <c r="R1919"/>
      <c r="S1919" s="50"/>
      <c r="T1919" s="50"/>
      <c r="U1919" s="54"/>
    </row>
    <row r="1920" spans="1:21" ht="15.6" x14ac:dyDescent="0.3">
      <c r="A1920" s="60" t="s">
        <v>529</v>
      </c>
      <c r="B1920" s="60" t="s">
        <v>530</v>
      </c>
      <c r="C1920" s="86"/>
      <c r="D1920" s="60" t="s">
        <v>18</v>
      </c>
      <c r="E1920" s="60" t="s">
        <v>701</v>
      </c>
      <c r="F1920" s="60" t="s">
        <v>702</v>
      </c>
      <c r="G1920" s="59">
        <v>12456583</v>
      </c>
      <c r="H1920" s="59">
        <v>5000000</v>
      </c>
      <c r="I1920" s="59">
        <v>5000000</v>
      </c>
      <c r="J1920" s="59">
        <v>0</v>
      </c>
      <c r="K1920" s="59">
        <v>0</v>
      </c>
      <c r="L1920" s="59">
        <v>0</v>
      </c>
      <c r="M1920" s="59">
        <v>0</v>
      </c>
      <c r="N1920" s="59">
        <v>0</v>
      </c>
      <c r="O1920" s="59">
        <v>5000000</v>
      </c>
      <c r="P1920" s="84">
        <f t="shared" si="60"/>
        <v>0</v>
      </c>
      <c r="R1920" s="51"/>
      <c r="S1920" s="52"/>
      <c r="T1920" s="52"/>
      <c r="U1920" s="55"/>
    </row>
    <row r="1921" spans="1:21" ht="14.4" x14ac:dyDescent="0.3">
      <c r="A1921" s="60" t="s">
        <v>529</v>
      </c>
      <c r="B1921" s="60" t="s">
        <v>530</v>
      </c>
      <c r="C1921" s="86"/>
      <c r="D1921" s="60" t="s">
        <v>18</v>
      </c>
      <c r="E1921" s="60" t="s">
        <v>703</v>
      </c>
      <c r="F1921" s="60" t="s">
        <v>704</v>
      </c>
      <c r="G1921" s="59">
        <v>10377653</v>
      </c>
      <c r="H1921" s="59">
        <v>10377653</v>
      </c>
      <c r="I1921" s="59">
        <v>10377653</v>
      </c>
      <c r="J1921" s="59">
        <v>0</v>
      </c>
      <c r="K1921" s="59">
        <v>0</v>
      </c>
      <c r="L1921" s="59">
        <v>0</v>
      </c>
      <c r="M1921" s="59">
        <v>5377653</v>
      </c>
      <c r="N1921" s="59">
        <v>5377653</v>
      </c>
      <c r="O1921" s="59">
        <v>5000000</v>
      </c>
      <c r="P1921" s="84">
        <f t="shared" si="60"/>
        <v>0.51819549179376112</v>
      </c>
      <c r="R1921"/>
      <c r="S1921"/>
      <c r="T1921"/>
      <c r="U1921"/>
    </row>
    <row r="1922" spans="1:21" ht="14.4" x14ac:dyDescent="0.2">
      <c r="A1922" s="60" t="s">
        <v>529</v>
      </c>
      <c r="B1922" s="60" t="s">
        <v>530</v>
      </c>
      <c r="C1922" s="86"/>
      <c r="D1922" s="60" t="s">
        <v>18</v>
      </c>
      <c r="E1922" s="60" t="s">
        <v>223</v>
      </c>
      <c r="F1922" s="60" t="s">
        <v>224</v>
      </c>
      <c r="G1922" s="59">
        <v>4000000</v>
      </c>
      <c r="H1922" s="59">
        <v>4000000</v>
      </c>
      <c r="I1922" s="59">
        <v>4000000</v>
      </c>
      <c r="J1922" s="59">
        <v>0</v>
      </c>
      <c r="K1922" s="59">
        <v>0</v>
      </c>
      <c r="L1922" s="59">
        <v>0</v>
      </c>
      <c r="M1922" s="59">
        <v>454749.82</v>
      </c>
      <c r="N1922" s="59">
        <v>454749.82</v>
      </c>
      <c r="O1922" s="59">
        <v>3545250.18</v>
      </c>
      <c r="P1922" s="84">
        <f t="shared" si="60"/>
        <v>0.11368745500000001</v>
      </c>
    </row>
    <row r="1923" spans="1:21" ht="14.4" x14ac:dyDescent="0.2">
      <c r="A1923" s="60" t="s">
        <v>529</v>
      </c>
      <c r="B1923" s="60" t="s">
        <v>530</v>
      </c>
      <c r="C1923" s="86"/>
      <c r="D1923" s="60" t="s">
        <v>18</v>
      </c>
      <c r="E1923" s="60" t="s">
        <v>227</v>
      </c>
      <c r="F1923" s="60" t="s">
        <v>228</v>
      </c>
      <c r="G1923" s="59">
        <v>4000000</v>
      </c>
      <c r="H1923" s="59">
        <v>4000000</v>
      </c>
      <c r="I1923" s="59">
        <v>4000000</v>
      </c>
      <c r="J1923" s="59">
        <v>0</v>
      </c>
      <c r="K1923" s="59">
        <v>0</v>
      </c>
      <c r="L1923" s="59">
        <v>0</v>
      </c>
      <c r="M1923" s="59">
        <v>454749.82</v>
      </c>
      <c r="N1923" s="59">
        <v>454749.82</v>
      </c>
      <c r="O1923" s="59">
        <v>3545250.18</v>
      </c>
      <c r="P1923" s="84">
        <f t="shared" si="60"/>
        <v>0.11368745500000001</v>
      </c>
    </row>
    <row r="1924" spans="1:21" ht="14.4" x14ac:dyDescent="0.2">
      <c r="A1924" s="60" t="s">
        <v>529</v>
      </c>
      <c r="B1924" s="60" t="s">
        <v>530</v>
      </c>
      <c r="C1924" s="86"/>
      <c r="D1924" s="60" t="s">
        <v>18</v>
      </c>
      <c r="E1924" s="60" t="s">
        <v>237</v>
      </c>
      <c r="F1924" s="60" t="s">
        <v>238</v>
      </c>
      <c r="G1924" s="59">
        <v>0</v>
      </c>
      <c r="H1924" s="59">
        <v>471062</v>
      </c>
      <c r="I1924" s="59">
        <v>471062</v>
      </c>
      <c r="J1924" s="59">
        <v>0</v>
      </c>
      <c r="K1924" s="59">
        <v>0</v>
      </c>
      <c r="L1924" s="59">
        <v>0</v>
      </c>
      <c r="M1924" s="59">
        <v>377397.26</v>
      </c>
      <c r="N1924" s="59">
        <v>377397.26</v>
      </c>
      <c r="O1924" s="59">
        <v>93664.74</v>
      </c>
      <c r="P1924" s="84">
        <f t="shared" si="60"/>
        <v>0.80116260704535713</v>
      </c>
    </row>
    <row r="1925" spans="1:21" ht="14.4" x14ac:dyDescent="0.2">
      <c r="A1925" s="60" t="s">
        <v>529</v>
      </c>
      <c r="B1925" s="60" t="s">
        <v>530</v>
      </c>
      <c r="C1925" s="86"/>
      <c r="D1925" s="60" t="s">
        <v>18</v>
      </c>
      <c r="E1925" s="60" t="s">
        <v>239</v>
      </c>
      <c r="F1925" s="60" t="s">
        <v>240</v>
      </c>
      <c r="G1925" s="59">
        <v>0</v>
      </c>
      <c r="H1925" s="59">
        <v>471062</v>
      </c>
      <c r="I1925" s="59">
        <v>471062</v>
      </c>
      <c r="J1925" s="59">
        <v>0</v>
      </c>
      <c r="K1925" s="59">
        <v>0</v>
      </c>
      <c r="L1925" s="59">
        <v>0</v>
      </c>
      <c r="M1925" s="59">
        <v>377397.26</v>
      </c>
      <c r="N1925" s="59">
        <v>377397.26</v>
      </c>
      <c r="O1925" s="59">
        <v>93664.74</v>
      </c>
      <c r="P1925" s="84">
        <f t="shared" si="60"/>
        <v>0.80116260704535713</v>
      </c>
    </row>
    <row r="1926" spans="1:21" ht="14.4" x14ac:dyDescent="0.2">
      <c r="A1926" s="60" t="s">
        <v>529</v>
      </c>
      <c r="B1926" s="60" t="s">
        <v>530</v>
      </c>
      <c r="C1926" s="86"/>
      <c r="D1926" s="60" t="s">
        <v>251</v>
      </c>
      <c r="E1926" s="60" t="s">
        <v>252</v>
      </c>
      <c r="F1926" s="60" t="s">
        <v>253</v>
      </c>
      <c r="G1926" s="59">
        <v>5465096</v>
      </c>
      <c r="H1926" s="59">
        <v>4208360</v>
      </c>
      <c r="I1926" s="59">
        <v>4208360</v>
      </c>
      <c r="J1926" s="59">
        <v>0</v>
      </c>
      <c r="K1926" s="59">
        <v>0</v>
      </c>
      <c r="L1926" s="59">
        <v>0</v>
      </c>
      <c r="M1926" s="59">
        <v>3872807.9</v>
      </c>
      <c r="N1926" s="59">
        <v>3852906.2</v>
      </c>
      <c r="O1926" s="59">
        <v>335552.1</v>
      </c>
      <c r="P1926" s="84">
        <f t="shared" si="60"/>
        <v>0.92026535277400223</v>
      </c>
    </row>
    <row r="1927" spans="1:21" ht="14.4" x14ac:dyDescent="0.2">
      <c r="A1927" s="60" t="s">
        <v>529</v>
      </c>
      <c r="B1927" s="60" t="s">
        <v>530</v>
      </c>
      <c r="C1927" s="86"/>
      <c r="D1927" s="60" t="s">
        <v>251</v>
      </c>
      <c r="E1927" s="60" t="s">
        <v>272</v>
      </c>
      <c r="F1927" s="60" t="s">
        <v>273</v>
      </c>
      <c r="G1927" s="59">
        <v>5465096</v>
      </c>
      <c r="H1927" s="59">
        <v>4208360</v>
      </c>
      <c r="I1927" s="59">
        <v>4208360</v>
      </c>
      <c r="J1927" s="59">
        <v>0</v>
      </c>
      <c r="K1927" s="59">
        <v>0</v>
      </c>
      <c r="L1927" s="59">
        <v>0</v>
      </c>
      <c r="M1927" s="59">
        <v>3872807.9</v>
      </c>
      <c r="N1927" s="59">
        <v>3852906.2</v>
      </c>
      <c r="O1927" s="59">
        <v>335552.1</v>
      </c>
      <c r="P1927" s="84">
        <f t="shared" ref="P1927:P1928" si="61">+IFERROR(M1927/H1927,0)</f>
        <v>0.92026535277400223</v>
      </c>
    </row>
    <row r="1928" spans="1:21" ht="14.4" x14ac:dyDescent="0.2">
      <c r="A1928" s="60" t="s">
        <v>529</v>
      </c>
      <c r="B1928" s="60" t="s">
        <v>530</v>
      </c>
      <c r="C1928" s="86"/>
      <c r="D1928" s="60" t="s">
        <v>251</v>
      </c>
      <c r="E1928" s="60" t="s">
        <v>274</v>
      </c>
      <c r="F1928" s="60" t="s">
        <v>275</v>
      </c>
      <c r="G1928" s="59">
        <v>5465096</v>
      </c>
      <c r="H1928" s="59">
        <v>4208360</v>
      </c>
      <c r="I1928" s="59">
        <v>4208360</v>
      </c>
      <c r="J1928" s="59">
        <v>0</v>
      </c>
      <c r="K1928" s="59">
        <v>0</v>
      </c>
      <c r="L1928" s="59">
        <v>0</v>
      </c>
      <c r="M1928" s="59">
        <v>3872807.9</v>
      </c>
      <c r="N1928" s="59">
        <v>3852906.2</v>
      </c>
      <c r="O1928" s="59">
        <v>335552.1</v>
      </c>
      <c r="P1928" s="84">
        <f t="shared" si="61"/>
        <v>0.92026535277400223</v>
      </c>
    </row>
    <row r="1929" spans="1:21" x14ac:dyDescent="0.25">
      <c r="A1929" s="87"/>
      <c r="B1929" s="87"/>
      <c r="D1929" s="88"/>
      <c r="E1929" s="89"/>
      <c r="F1929" s="87"/>
      <c r="G1929" s="90"/>
      <c r="H1929" s="90"/>
      <c r="M1929" s="90"/>
      <c r="N1929" s="90"/>
      <c r="O1929" s="90"/>
    </row>
  </sheetData>
  <autoFilter ref="A5:P1928" xr:uid="{00000000-0009-0000-0000-000001000000}"/>
  <mergeCells count="3">
    <mergeCell ref="A2:P2"/>
    <mergeCell ref="A3:P3"/>
    <mergeCell ref="R1911:U1911"/>
  </mergeCells>
  <phoneticPr fontId="18" type="noConversion"/>
  <conditionalFormatting sqref="J1917">
    <cfRule type="iconSet" priority="2">
      <iconSet>
        <cfvo type="percent" val="0"/>
        <cfvo type="percent" val="33"/>
        <cfvo type="percent" val="67"/>
      </iconSet>
    </cfRule>
  </conditionalFormatting>
  <conditionalFormatting sqref="P2:P4">
    <cfRule type="iconSet" priority="7">
      <iconSet>
        <cfvo type="percent" val="0"/>
        <cfvo type="percent" val="33"/>
        <cfvo type="percent" val="67"/>
      </iconSet>
    </cfRule>
  </conditionalFormatting>
  <conditionalFormatting sqref="P5">
    <cfRule type="iconSet" priority="5">
      <iconSet>
        <cfvo type="percent" val="0"/>
        <cfvo type="percent" val="33"/>
        <cfvo type="percent" val="67"/>
      </iconSet>
    </cfRule>
  </conditionalFormatting>
  <conditionalFormatting sqref="P6:P1928">
    <cfRule type="iconSet" priority="26">
      <iconSet>
        <cfvo type="percent" val="0"/>
        <cfvo type="percent" val="33"/>
        <cfvo type="percent" val="67"/>
      </iconSet>
    </cfRule>
  </conditionalFormatting>
  <conditionalFormatting sqref="U1913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7DF5-916E-49AF-B444-3F516ACE30D2}">
  <dimension ref="A1:Q3"/>
  <sheetViews>
    <sheetView workbookViewId="0">
      <selection sqref="A1:Q3"/>
    </sheetView>
  </sheetViews>
  <sheetFormatPr baseColWidth="10" defaultRowHeight="14.4" x14ac:dyDescent="0.3"/>
  <cols>
    <col min="1" max="1" width="15.109375" customWidth="1"/>
    <col min="2" max="2" width="20.33203125" customWidth="1"/>
    <col min="3" max="3" width="31.109375" customWidth="1"/>
    <col min="6" max="6" width="24.88671875" customWidth="1"/>
    <col min="7" max="7" width="20.44140625" customWidth="1"/>
    <col min="8" max="8" width="20.33203125" customWidth="1"/>
    <col min="9" max="9" width="17.88671875" customWidth="1"/>
    <col min="10" max="10" width="11.88671875" customWidth="1"/>
    <col min="11" max="11" width="16.5546875" customWidth="1"/>
    <col min="12" max="12" width="21.88671875" customWidth="1"/>
    <col min="13" max="13" width="13.109375" customWidth="1"/>
    <col min="15" max="15" width="24.33203125" customWidth="1"/>
    <col min="16" max="16" width="20.88671875" customWidth="1"/>
    <col min="17" max="17" width="13.5546875" customWidth="1"/>
  </cols>
  <sheetData>
    <row r="1" spans="1:17" x14ac:dyDescent="0.3">
      <c r="A1" t="s">
        <v>1</v>
      </c>
      <c r="B1" t="s">
        <v>2</v>
      </c>
      <c r="C1" t="s">
        <v>730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529</v>
      </c>
      <c r="B2" t="s">
        <v>530</v>
      </c>
      <c r="C2" t="s">
        <v>725</v>
      </c>
      <c r="D2" t="s">
        <v>18</v>
      </c>
      <c r="E2" t="s">
        <v>19</v>
      </c>
      <c r="F2" t="s">
        <v>19</v>
      </c>
      <c r="G2">
        <v>1723675819</v>
      </c>
      <c r="H2">
        <v>1616054279</v>
      </c>
      <c r="I2">
        <v>1616054279</v>
      </c>
      <c r="J2">
        <v>0</v>
      </c>
      <c r="K2">
        <v>0</v>
      </c>
      <c r="L2">
        <v>0</v>
      </c>
      <c r="M2">
        <v>1396499207.76</v>
      </c>
      <c r="N2">
        <v>1376932671.6800001</v>
      </c>
      <c r="O2">
        <v>219555071.24000001</v>
      </c>
      <c r="P2">
        <v>219555071.24000001</v>
      </c>
      <c r="Q2">
        <v>0.86414127663096885</v>
      </c>
    </row>
    <row r="3" spans="1:17" x14ac:dyDescent="0.3">
      <c r="A3" t="s">
        <v>529</v>
      </c>
      <c r="B3" t="s">
        <v>530</v>
      </c>
      <c r="C3" t="s">
        <v>725</v>
      </c>
      <c r="D3" t="s">
        <v>18</v>
      </c>
      <c r="E3" t="s">
        <v>19</v>
      </c>
      <c r="F3" t="s">
        <v>19</v>
      </c>
      <c r="G3">
        <v>2156302815</v>
      </c>
      <c r="H3">
        <v>2156302815</v>
      </c>
      <c r="I3">
        <v>1612706012.3900001</v>
      </c>
      <c r="J3">
        <v>0</v>
      </c>
      <c r="K3">
        <v>0</v>
      </c>
      <c r="L3">
        <v>0</v>
      </c>
      <c r="M3">
        <v>85063684.569999993</v>
      </c>
      <c r="N3">
        <v>62689500.140000001</v>
      </c>
      <c r="O3">
        <v>2071239130.4300001</v>
      </c>
      <c r="P3">
        <v>1527642327.8199999</v>
      </c>
      <c r="Q3">
        <v>3.9448858471206882E-2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N32"/>
  <sheetViews>
    <sheetView showGridLines="0" tabSelected="1" topLeftCell="A4" zoomScale="90" zoomScaleNormal="90" workbookViewId="0">
      <selection activeCell="J14" sqref="J14"/>
    </sheetView>
  </sheetViews>
  <sheetFormatPr baseColWidth="10" defaultRowHeight="14.4" x14ac:dyDescent="0.3"/>
  <cols>
    <col min="1" max="1" width="3.88671875" customWidth="1"/>
    <col min="2" max="2" width="50.21875" bestFit="1" customWidth="1"/>
    <col min="3" max="3" width="18.44140625" customWidth="1"/>
    <col min="4" max="4" width="18.5546875" customWidth="1"/>
    <col min="5" max="5" width="13" bestFit="1" customWidth="1"/>
    <col min="6" max="6" width="22.44140625" hidden="1" customWidth="1"/>
    <col min="7" max="7" width="17.6640625" style="27" hidden="1" customWidth="1"/>
    <col min="8" max="8" width="21.88671875" hidden="1" customWidth="1"/>
    <col min="9" max="9" width="14.33203125" customWidth="1"/>
    <col min="10" max="10" width="15.77734375" customWidth="1"/>
    <col min="11" max="11" width="18.88671875" bestFit="1" customWidth="1"/>
    <col min="12" max="12" width="17.6640625" bestFit="1" customWidth="1"/>
    <col min="13" max="13" width="11.6640625" bestFit="1" customWidth="1"/>
    <col min="14" max="14" width="34" customWidth="1"/>
  </cols>
  <sheetData>
    <row r="6" spans="2:14" x14ac:dyDescent="0.3">
      <c r="B6" s="101" t="s">
        <v>793</v>
      </c>
      <c r="C6" s="101"/>
      <c r="D6" s="101"/>
      <c r="E6" s="101"/>
    </row>
    <row r="7" spans="2:14" hidden="1" x14ac:dyDescent="0.3">
      <c r="B7" s="2" t="s">
        <v>4</v>
      </c>
    </row>
    <row r="9" spans="2:14" x14ac:dyDescent="0.3">
      <c r="B9" s="73" t="s">
        <v>730</v>
      </c>
      <c r="C9" s="73" t="s">
        <v>726</v>
      </c>
      <c r="D9" s="73" t="s">
        <v>727</v>
      </c>
      <c r="E9" s="73" t="s">
        <v>731</v>
      </c>
      <c r="F9" s="17" t="s">
        <v>743</v>
      </c>
      <c r="G9" s="17" t="s">
        <v>744</v>
      </c>
      <c r="H9" s="17" t="s">
        <v>745</v>
      </c>
    </row>
    <row r="10" spans="2:14" x14ac:dyDescent="0.3">
      <c r="B10" s="76" t="s">
        <v>705</v>
      </c>
      <c r="C10" s="77">
        <v>49447250554.32</v>
      </c>
      <c r="D10" s="77">
        <v>36519840550.630005</v>
      </c>
      <c r="E10" s="78">
        <v>0.73856160132728388</v>
      </c>
      <c r="F10" s="26">
        <v>0.9</v>
      </c>
      <c r="G10" s="28">
        <f>+E10-F10</f>
        <v>-0.16143839867271614</v>
      </c>
      <c r="H10" s="8">
        <f>+G10*C10</f>
        <v>-7982684948.2579966</v>
      </c>
      <c r="I10" s="21"/>
      <c r="J10" s="61"/>
    </row>
    <row r="11" spans="2:14" x14ac:dyDescent="0.3">
      <c r="B11" t="s">
        <v>765</v>
      </c>
      <c r="C11" s="8">
        <v>10171573049.950001</v>
      </c>
      <c r="D11" s="8">
        <v>7863963998.5299997</v>
      </c>
      <c r="E11" s="91">
        <v>0.77313154611504808</v>
      </c>
      <c r="F11" s="26">
        <v>0.9</v>
      </c>
      <c r="G11" s="28">
        <f>+E11-F11</f>
        <v>-0.12686845388495194</v>
      </c>
      <c r="H11" s="8">
        <f t="shared" ref="H11:H30" si="0">+G11*C11</f>
        <v>-1290451746.4250016</v>
      </c>
      <c r="I11" s="21"/>
      <c r="K11" s="4"/>
      <c r="L11" s="4"/>
      <c r="M11" s="46"/>
    </row>
    <row r="12" spans="2:14" x14ac:dyDescent="0.3">
      <c r="B12" t="s">
        <v>780</v>
      </c>
      <c r="C12" s="8">
        <v>2440214169.3699999</v>
      </c>
      <c r="D12" s="8">
        <v>1156121117.04</v>
      </c>
      <c r="E12" s="91">
        <v>0.47377854433919647</v>
      </c>
      <c r="F12" s="30">
        <v>0.9</v>
      </c>
      <c r="G12" s="31">
        <f t="shared" ref="G12:G30" si="1">+E12-F12</f>
        <v>-0.42622145566080355</v>
      </c>
      <c r="H12" s="29">
        <f t="shared" si="0"/>
        <v>-1040071635.393</v>
      </c>
      <c r="I12" s="21"/>
      <c r="K12" s="4"/>
      <c r="L12" s="4"/>
      <c r="M12" s="46"/>
      <c r="N12" s="47"/>
    </row>
    <row r="13" spans="2:14" x14ac:dyDescent="0.3">
      <c r="B13" t="s">
        <v>708</v>
      </c>
      <c r="C13" s="8">
        <v>3393034430</v>
      </c>
      <c r="D13" s="8">
        <v>2615788644</v>
      </c>
      <c r="E13" s="91">
        <v>0.77092900115369589</v>
      </c>
      <c r="F13" s="26">
        <v>0.9</v>
      </c>
      <c r="G13" s="28">
        <f t="shared" si="1"/>
        <v>-0.12907099884630413</v>
      </c>
      <c r="H13" s="8">
        <f t="shared" si="0"/>
        <v>-437942343.00000018</v>
      </c>
      <c r="I13" s="21"/>
      <c r="K13" s="4"/>
      <c r="L13" s="4"/>
      <c r="M13" s="46"/>
      <c r="N13" s="47"/>
    </row>
    <row r="14" spans="2:14" x14ac:dyDescent="0.3">
      <c r="B14" t="s">
        <v>709</v>
      </c>
      <c r="C14" s="8">
        <v>1806319950</v>
      </c>
      <c r="D14" s="8">
        <v>1275256420.1700001</v>
      </c>
      <c r="E14" s="91">
        <v>0.70599697477182821</v>
      </c>
      <c r="F14" s="26">
        <v>0.9</v>
      </c>
      <c r="G14" s="28">
        <f t="shared" si="1"/>
        <v>-0.19400302522817181</v>
      </c>
      <c r="H14" s="8">
        <f t="shared" si="0"/>
        <v>-350431534.83000004</v>
      </c>
      <c r="I14" s="21"/>
      <c r="K14" s="4"/>
      <c r="L14" s="4"/>
      <c r="M14" s="46"/>
      <c r="N14" s="47"/>
    </row>
    <row r="15" spans="2:14" x14ac:dyDescent="0.3">
      <c r="B15" t="s">
        <v>781</v>
      </c>
      <c r="C15" s="8">
        <v>541701009.5</v>
      </c>
      <c r="D15" s="8">
        <v>448020093.51999998</v>
      </c>
      <c r="E15" s="91">
        <v>0.82706158132053464</v>
      </c>
      <c r="F15" s="26">
        <v>0.9</v>
      </c>
      <c r="G15" s="28">
        <f t="shared" si="1"/>
        <v>-7.2938418679465378E-2</v>
      </c>
      <c r="H15" s="8">
        <f t="shared" si="0"/>
        <v>-39510815.030000053</v>
      </c>
      <c r="I15" s="21"/>
      <c r="K15" s="4"/>
      <c r="L15" s="4"/>
      <c r="M15" s="46"/>
      <c r="N15" s="47"/>
    </row>
    <row r="16" spans="2:14" x14ac:dyDescent="0.3">
      <c r="B16" t="s">
        <v>782</v>
      </c>
      <c r="C16" s="8">
        <v>327590632</v>
      </c>
      <c r="D16" s="8">
        <v>232806325.94</v>
      </c>
      <c r="E16" s="91">
        <v>0.71066234256662142</v>
      </c>
      <c r="F16" s="26">
        <v>0.9</v>
      </c>
      <c r="G16" s="28">
        <f t="shared" si="1"/>
        <v>-0.1893376574333786</v>
      </c>
      <c r="H16" s="8">
        <f t="shared" si="0"/>
        <v>-62025242.859999992</v>
      </c>
      <c r="I16" s="21"/>
      <c r="K16" s="4"/>
      <c r="L16" s="4"/>
      <c r="M16" s="46"/>
      <c r="N16" s="47"/>
    </row>
    <row r="17" spans="2:14" x14ac:dyDescent="0.3">
      <c r="B17" t="s">
        <v>712</v>
      </c>
      <c r="C17" s="8">
        <v>373744766</v>
      </c>
      <c r="D17" s="8">
        <v>293350208.25</v>
      </c>
      <c r="E17" s="91">
        <v>0.78489449200741446</v>
      </c>
      <c r="F17" s="30">
        <v>0.9</v>
      </c>
      <c r="G17" s="31">
        <f t="shared" si="1"/>
        <v>-0.11510550799258557</v>
      </c>
      <c r="H17" s="29">
        <f t="shared" si="0"/>
        <v>-43020081.150000021</v>
      </c>
      <c r="I17" s="21"/>
      <c r="K17" s="4"/>
      <c r="L17" s="4"/>
      <c r="M17" s="46"/>
      <c r="N17" s="47"/>
    </row>
    <row r="18" spans="2:14" x14ac:dyDescent="0.3">
      <c r="B18" t="s">
        <v>783</v>
      </c>
      <c r="C18" s="8">
        <v>178896029</v>
      </c>
      <c r="D18" s="8">
        <v>155565061.05000001</v>
      </c>
      <c r="E18" s="91">
        <v>0.86958364542569033</v>
      </c>
      <c r="F18" s="26">
        <v>0.9</v>
      </c>
      <c r="G18" s="28">
        <f t="shared" si="1"/>
        <v>-3.041635457430969E-2</v>
      </c>
      <c r="H18" s="8">
        <f t="shared" si="0"/>
        <v>-5441365.0499999886</v>
      </c>
      <c r="I18" s="21"/>
      <c r="K18" s="4"/>
      <c r="L18" s="4"/>
      <c r="M18" s="46"/>
      <c r="N18" s="47"/>
    </row>
    <row r="19" spans="2:14" x14ac:dyDescent="0.3">
      <c r="B19" t="s">
        <v>714</v>
      </c>
      <c r="C19" s="8">
        <v>172084157</v>
      </c>
      <c r="D19" s="8">
        <v>103098211.09</v>
      </c>
      <c r="E19" s="91">
        <v>0.59911506606619225</v>
      </c>
      <c r="F19" s="26">
        <v>0.9</v>
      </c>
      <c r="G19" s="28">
        <f t="shared" si="1"/>
        <v>-0.30088493393380777</v>
      </c>
      <c r="H19" s="8">
        <f t="shared" si="0"/>
        <v>-51777530.210000008</v>
      </c>
      <c r="I19" s="21"/>
      <c r="K19" s="4"/>
      <c r="L19" s="4"/>
      <c r="M19" s="46"/>
      <c r="N19" s="47"/>
    </row>
    <row r="20" spans="2:14" x14ac:dyDescent="0.3">
      <c r="B20" t="s">
        <v>784</v>
      </c>
      <c r="C20" s="8">
        <v>2095690633</v>
      </c>
      <c r="D20" s="8">
        <v>1581252692.79</v>
      </c>
      <c r="E20" s="91">
        <v>0.75452581974202104</v>
      </c>
      <c r="F20" s="26">
        <v>0.9</v>
      </c>
      <c r="G20" s="28">
        <f t="shared" si="1"/>
        <v>-0.14547418025797898</v>
      </c>
      <c r="H20" s="8">
        <f t="shared" si="0"/>
        <v>-304868876.91000009</v>
      </c>
      <c r="I20" s="21"/>
      <c r="K20" s="4"/>
      <c r="L20" s="4"/>
      <c r="M20" s="46"/>
      <c r="N20" s="47"/>
    </row>
    <row r="21" spans="2:14" x14ac:dyDescent="0.3">
      <c r="B21" t="s">
        <v>785</v>
      </c>
      <c r="C21" s="8">
        <v>3372364647</v>
      </c>
      <c r="D21" s="8">
        <v>2577874864.73</v>
      </c>
      <c r="E21" s="91">
        <v>0.76441166201384392</v>
      </c>
      <c r="F21" s="26">
        <v>0.9</v>
      </c>
      <c r="G21" s="28">
        <f t="shared" si="1"/>
        <v>-0.1355883379861561</v>
      </c>
      <c r="H21" s="8">
        <f t="shared" si="0"/>
        <v>-457253317.56999999</v>
      </c>
      <c r="I21" s="21"/>
      <c r="K21" s="4"/>
      <c r="L21" s="4"/>
      <c r="M21" s="46"/>
    </row>
    <row r="22" spans="2:14" x14ac:dyDescent="0.3">
      <c r="B22" t="s">
        <v>766</v>
      </c>
      <c r="C22" s="8">
        <v>3625774486</v>
      </c>
      <c r="D22" s="8">
        <v>2806153099.9699998</v>
      </c>
      <c r="E22" s="91">
        <v>0.77394584544770828</v>
      </c>
      <c r="F22" s="26">
        <v>0.9</v>
      </c>
      <c r="G22" s="28">
        <f t="shared" si="1"/>
        <v>-0.12605415455229174</v>
      </c>
      <c r="H22" s="8">
        <f t="shared" si="0"/>
        <v>-457043937.43000013</v>
      </c>
      <c r="I22" s="21"/>
      <c r="K22" s="4"/>
      <c r="L22" s="4"/>
      <c r="M22" s="46"/>
      <c r="N22" s="47"/>
    </row>
    <row r="23" spans="2:14" x14ac:dyDescent="0.3">
      <c r="B23" t="s">
        <v>718</v>
      </c>
      <c r="C23" s="8">
        <v>2887381032</v>
      </c>
      <c r="D23" s="8">
        <v>2282987370.5500002</v>
      </c>
      <c r="E23" s="91">
        <v>0.79067755355054237</v>
      </c>
      <c r="F23" s="26">
        <v>0.9</v>
      </c>
      <c r="G23" s="28">
        <f t="shared" si="1"/>
        <v>-0.10932244644945766</v>
      </c>
      <c r="H23" s="8">
        <f t="shared" si="0"/>
        <v>-315655558.24999976</v>
      </c>
      <c r="I23" s="21"/>
      <c r="K23" s="4"/>
      <c r="L23" s="4"/>
      <c r="M23" s="46"/>
      <c r="N23" s="47"/>
    </row>
    <row r="24" spans="2:14" x14ac:dyDescent="0.3">
      <c r="B24" t="s">
        <v>786</v>
      </c>
      <c r="C24" s="8">
        <v>3128895928</v>
      </c>
      <c r="D24" s="8">
        <v>2450031186.9200001</v>
      </c>
      <c r="E24" s="91">
        <v>0.78303377398879093</v>
      </c>
      <c r="F24" s="26">
        <v>0.9</v>
      </c>
      <c r="G24" s="28">
        <f t="shared" si="1"/>
        <v>-0.1169662260112091</v>
      </c>
      <c r="H24" s="8">
        <f t="shared" si="0"/>
        <v>-365975148.27999979</v>
      </c>
      <c r="I24" s="21"/>
      <c r="K24" s="4"/>
      <c r="L24" s="4"/>
      <c r="M24" s="46"/>
      <c r="N24" s="47"/>
    </row>
    <row r="25" spans="2:14" x14ac:dyDescent="0.3">
      <c r="B25" t="s">
        <v>720</v>
      </c>
      <c r="C25" s="8">
        <v>3564990677.5</v>
      </c>
      <c r="D25" s="8">
        <v>2480966860.29</v>
      </c>
      <c r="E25" s="91">
        <v>0.69592520281983261</v>
      </c>
      <c r="F25" s="26">
        <v>0.9</v>
      </c>
      <c r="G25" s="28">
        <f t="shared" si="1"/>
        <v>-0.20407479718016741</v>
      </c>
      <c r="H25" s="8">
        <f t="shared" si="0"/>
        <v>-727524749.46000016</v>
      </c>
      <c r="I25" s="21"/>
      <c r="K25" s="4"/>
      <c r="L25" s="4"/>
      <c r="M25" s="46"/>
    </row>
    <row r="26" spans="2:14" x14ac:dyDescent="0.3">
      <c r="B26" t="s">
        <v>721</v>
      </c>
      <c r="C26" s="8">
        <v>3349893226</v>
      </c>
      <c r="D26" s="8">
        <v>2711846641.3000002</v>
      </c>
      <c r="E26" s="91">
        <v>0.80953226217843643</v>
      </c>
      <c r="F26" s="26">
        <v>0.9</v>
      </c>
      <c r="G26" s="28">
        <f t="shared" si="1"/>
        <v>-9.0467737821563587E-2</v>
      </c>
      <c r="H26" s="8">
        <f t="shared" si="0"/>
        <v>-303057262.09999985</v>
      </c>
      <c r="I26" s="21"/>
      <c r="K26" s="4"/>
      <c r="L26" s="4"/>
      <c r="M26" s="46"/>
    </row>
    <row r="27" spans="2:14" x14ac:dyDescent="0.3">
      <c r="B27" t="s">
        <v>787</v>
      </c>
      <c r="C27" s="8">
        <v>1180053220</v>
      </c>
      <c r="D27" s="8">
        <v>1043278579.27</v>
      </c>
      <c r="E27" s="91">
        <v>0.8840945150507703</v>
      </c>
      <c r="F27" s="26">
        <v>0.9</v>
      </c>
      <c r="G27" s="28">
        <f t="shared" si="1"/>
        <v>-1.590548494922972E-2</v>
      </c>
      <c r="H27" s="8">
        <f t="shared" si="0"/>
        <v>-18769318.730000068</v>
      </c>
      <c r="I27" s="21"/>
      <c r="K27" s="4"/>
      <c r="L27" s="4"/>
      <c r="M27" s="46"/>
    </row>
    <row r="28" spans="2:14" x14ac:dyDescent="0.3">
      <c r="B28" t="s">
        <v>788</v>
      </c>
      <c r="C28" s="8">
        <v>1696969175</v>
      </c>
      <c r="D28" s="8">
        <v>777456176.76999998</v>
      </c>
      <c r="E28" s="91">
        <v>0.45814395937392322</v>
      </c>
      <c r="F28" s="30">
        <v>0.9</v>
      </c>
      <c r="G28" s="31">
        <f t="shared" si="1"/>
        <v>-0.44185604062607681</v>
      </c>
      <c r="H28" s="29">
        <f t="shared" si="0"/>
        <v>-749816080.73000002</v>
      </c>
      <c r="I28" s="21"/>
      <c r="K28" s="4"/>
      <c r="L28" s="4"/>
      <c r="M28" s="46"/>
    </row>
    <row r="29" spans="2:14" x14ac:dyDescent="0.3">
      <c r="B29" t="s">
        <v>789</v>
      </c>
      <c r="C29" s="8">
        <v>3080160507</v>
      </c>
      <c r="D29" s="8">
        <v>2470321604.5300002</v>
      </c>
      <c r="E29" s="91">
        <v>0.80201067409179672</v>
      </c>
      <c r="F29" s="26">
        <v>0.9</v>
      </c>
      <c r="G29" s="28">
        <f t="shared" si="1"/>
        <v>-9.7989325908203306E-2</v>
      </c>
      <c r="H29" s="8">
        <f t="shared" si="0"/>
        <v>-301822851.76999974</v>
      </c>
      <c r="I29" s="21"/>
      <c r="K29" s="4"/>
      <c r="L29" s="4"/>
      <c r="M29" s="46"/>
    </row>
    <row r="30" spans="2:14" x14ac:dyDescent="0.3">
      <c r="B30" t="s">
        <v>790</v>
      </c>
      <c r="C30" s="8">
        <v>2059918830</v>
      </c>
      <c r="D30" s="8">
        <v>1193701393.9200001</v>
      </c>
      <c r="E30" s="91">
        <v>0.57948952965297185</v>
      </c>
      <c r="F30" s="26">
        <v>0.9</v>
      </c>
      <c r="G30" s="28">
        <f t="shared" si="1"/>
        <v>-0.32051047034702818</v>
      </c>
      <c r="H30" s="8">
        <f t="shared" si="0"/>
        <v>-660225553.07999992</v>
      </c>
      <c r="I30" s="21"/>
      <c r="K30" s="4"/>
      <c r="L30" s="4"/>
      <c r="M30" s="46"/>
    </row>
    <row r="32" spans="2:14" x14ac:dyDescent="0.3">
      <c r="K32" s="4"/>
      <c r="L32" s="4"/>
      <c r="M32" s="4"/>
    </row>
  </sheetData>
  <sortState xmlns:xlrd2="http://schemas.microsoft.com/office/spreadsheetml/2017/richdata2" ref="J11:M30">
    <sortCondition ref="M11:M30"/>
  </sortState>
  <mergeCells count="1">
    <mergeCell ref="B6:E6"/>
  </mergeCells>
  <conditionalFormatting pivot="1" sqref="E11 E13:E14 E17 E19 E23 E25:E26">
    <cfRule type="cellIs" dxfId="48" priority="5" operator="lessThan">
      <formula>0.4</formula>
    </cfRule>
  </conditionalFormatting>
  <conditionalFormatting pivot="1" sqref="E11 E13:E14 E17 E19 E23 E25:E26">
    <cfRule type="cellIs" dxfId="47" priority="4" operator="lessThan">
      <formula>0.45</formula>
    </cfRule>
  </conditionalFormatting>
  <conditionalFormatting pivot="1" sqref="E17">
    <cfRule type="cellIs" dxfId="46" priority="3" operator="lessThan">
      <formula>0.5</formula>
    </cfRule>
  </conditionalFormatting>
  <conditionalFormatting pivot="1" sqref="E10:E30">
    <cfRule type="cellIs" dxfId="45" priority="2" operator="lessThan">
      <formula>0.6</formula>
    </cfRule>
  </conditionalFormatting>
  <conditionalFormatting pivot="1" sqref="E25">
    <cfRule type="cellIs" dxfId="44" priority="1" operator="lessThan">
      <formula>0.7</formula>
    </cfRule>
  </conditionalFormatting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RowHeight="14.4" x14ac:dyDescent="0.3"/>
  <cols>
    <col min="1" max="1" width="54.5546875" bestFit="1" customWidth="1"/>
    <col min="2" max="3" width="17.5546875" bestFit="1" customWidth="1"/>
    <col min="4" max="4" width="13.109375" bestFit="1" customWidth="1"/>
    <col min="6" max="6" width="14.109375" bestFit="1" customWidth="1"/>
    <col min="7" max="7" width="15.5546875" bestFit="1" customWidth="1"/>
  </cols>
  <sheetData>
    <row r="1" spans="1:8" ht="15" thickBot="1" x14ac:dyDescent="0.35">
      <c r="A1" s="18" t="s">
        <v>730</v>
      </c>
      <c r="B1" s="19" t="s">
        <v>726</v>
      </c>
      <c r="C1" s="19" t="s">
        <v>727</v>
      </c>
      <c r="D1" s="20" t="s">
        <v>731</v>
      </c>
      <c r="E1" s="17" t="s">
        <v>732</v>
      </c>
      <c r="F1" s="17" t="s">
        <v>733</v>
      </c>
    </row>
    <row r="2" spans="1:8" x14ac:dyDescent="0.3">
      <c r="A2" s="11" t="s">
        <v>724</v>
      </c>
      <c r="B2" s="12">
        <v>3031963841</v>
      </c>
      <c r="C2" s="12">
        <v>1490036876.1500001</v>
      </c>
      <c r="D2" s="13">
        <v>0.49144282527411581</v>
      </c>
      <c r="E2" s="21">
        <f t="shared" ref="E2:E22" si="0">7.5%*7</f>
        <v>0.52500000000000002</v>
      </c>
      <c r="F2" s="23">
        <f t="shared" ref="F2:F22" si="1">+D2-E2</f>
        <v>-3.3557174725884209E-2</v>
      </c>
      <c r="G2" t="s">
        <v>734</v>
      </c>
    </row>
    <row r="3" spans="1:8" x14ac:dyDescent="0.3">
      <c r="A3" s="11" t="s">
        <v>717</v>
      </c>
      <c r="B3" s="12">
        <v>3635826436</v>
      </c>
      <c r="C3" s="12">
        <v>1689816444.5699999</v>
      </c>
      <c r="D3" s="13">
        <v>0.46476818250682855</v>
      </c>
      <c r="E3" s="21">
        <f t="shared" si="0"/>
        <v>0.52500000000000002</v>
      </c>
      <c r="F3" s="23">
        <f t="shared" si="1"/>
        <v>-6.0231817493171469E-2</v>
      </c>
      <c r="G3" t="s">
        <v>734</v>
      </c>
    </row>
    <row r="4" spans="1:8" x14ac:dyDescent="0.3">
      <c r="A4" s="11" t="s">
        <v>719</v>
      </c>
      <c r="B4" s="12">
        <v>3113779167</v>
      </c>
      <c r="C4" s="12">
        <v>1440522423.5599999</v>
      </c>
      <c r="D4" s="13">
        <v>0.46262831957601058</v>
      </c>
      <c r="E4" s="21">
        <f t="shared" si="0"/>
        <v>0.52500000000000002</v>
      </c>
      <c r="F4" s="23">
        <f t="shared" si="1"/>
        <v>-6.237168042398944E-2</v>
      </c>
      <c r="G4" t="s">
        <v>734</v>
      </c>
    </row>
    <row r="5" spans="1:8" x14ac:dyDescent="0.3">
      <c r="A5" s="11" t="s">
        <v>718</v>
      </c>
      <c r="B5" s="12">
        <v>3080984340</v>
      </c>
      <c r="C5" s="12">
        <v>1408784326.77</v>
      </c>
      <c r="D5" s="13">
        <v>0.45725137530884041</v>
      </c>
      <c r="E5" s="21">
        <f t="shared" si="0"/>
        <v>0.52500000000000002</v>
      </c>
      <c r="F5" s="23">
        <f t="shared" si="1"/>
        <v>-6.7748624691159609E-2</v>
      </c>
      <c r="G5" t="s">
        <v>734</v>
      </c>
    </row>
    <row r="6" spans="1:8" x14ac:dyDescent="0.3">
      <c r="A6" s="11" t="s">
        <v>711</v>
      </c>
      <c r="B6" s="12">
        <v>323147285</v>
      </c>
      <c r="C6" s="12">
        <v>144404339.84</v>
      </c>
      <c r="D6" s="13">
        <v>0.44686849168483656</v>
      </c>
      <c r="E6" s="21">
        <f t="shared" si="0"/>
        <v>0.52500000000000002</v>
      </c>
      <c r="F6" s="23">
        <f t="shared" si="1"/>
        <v>-7.8131508315163467E-2</v>
      </c>
      <c r="G6" t="s">
        <v>734</v>
      </c>
    </row>
    <row r="7" spans="1:8" x14ac:dyDescent="0.3">
      <c r="A7" s="11" t="s">
        <v>708</v>
      </c>
      <c r="B7" s="12">
        <v>3619463091</v>
      </c>
      <c r="C7" s="12">
        <v>1613390691.21</v>
      </c>
      <c r="D7" s="13">
        <v>0.44575414934380386</v>
      </c>
      <c r="E7" s="21">
        <f t="shared" si="0"/>
        <v>0.52500000000000002</v>
      </c>
      <c r="F7" s="23">
        <f t="shared" si="1"/>
        <v>-7.924585065619616E-2</v>
      </c>
      <c r="G7" t="s">
        <v>734</v>
      </c>
    </row>
    <row r="8" spans="1:8" x14ac:dyDescent="0.3">
      <c r="A8" s="11" t="s">
        <v>706</v>
      </c>
      <c r="B8" s="12">
        <v>10033763839</v>
      </c>
      <c r="C8" s="12">
        <v>4451587403.6300001</v>
      </c>
      <c r="D8" s="13">
        <v>0.44366077127779607</v>
      </c>
      <c r="E8" s="21">
        <f t="shared" si="0"/>
        <v>0.52500000000000002</v>
      </c>
      <c r="F8" s="23">
        <f t="shared" si="1"/>
        <v>-8.1339228722203949E-2</v>
      </c>
      <c r="G8" t="s">
        <v>734</v>
      </c>
    </row>
    <row r="9" spans="1:8" x14ac:dyDescent="0.3">
      <c r="A9" s="11" t="s">
        <v>716</v>
      </c>
      <c r="B9" s="12">
        <v>3378919875</v>
      </c>
      <c r="C9" s="12">
        <v>1495226568.04</v>
      </c>
      <c r="D9" s="13">
        <v>0.44251613632596126</v>
      </c>
      <c r="E9" s="21">
        <f t="shared" si="0"/>
        <v>0.52500000000000002</v>
      </c>
      <c r="F9" s="23">
        <f t="shared" si="1"/>
        <v>-8.248386367403876E-2</v>
      </c>
      <c r="G9" t="s">
        <v>734</v>
      </c>
    </row>
    <row r="10" spans="1:8" x14ac:dyDescent="0.3">
      <c r="A10" s="11" t="s">
        <v>713</v>
      </c>
      <c r="B10" s="12">
        <v>195962331</v>
      </c>
      <c r="C10" s="12">
        <v>85703563.439999998</v>
      </c>
      <c r="D10" s="13">
        <v>0.43734713198527936</v>
      </c>
      <c r="E10" s="21">
        <f t="shared" si="0"/>
        <v>0.52500000000000002</v>
      </c>
      <c r="F10" s="23">
        <f t="shared" si="1"/>
        <v>-8.7652868014720664E-2</v>
      </c>
      <c r="G10" t="s">
        <v>734</v>
      </c>
      <c r="H10" t="s">
        <v>735</v>
      </c>
    </row>
    <row r="11" spans="1:8" hidden="1" x14ac:dyDescent="0.3">
      <c r="A11" s="11" t="s">
        <v>705</v>
      </c>
      <c r="B11" s="12">
        <v>48807045414</v>
      </c>
      <c r="C11" s="12">
        <v>20556239759.68</v>
      </c>
      <c r="D11" s="13">
        <v>0.42117361510646922</v>
      </c>
      <c r="E11" s="21">
        <f t="shared" si="0"/>
        <v>0.52500000000000002</v>
      </c>
      <c r="F11" s="22">
        <f t="shared" si="1"/>
        <v>-0.1038263848935308</v>
      </c>
      <c r="G11" t="s">
        <v>736</v>
      </c>
    </row>
    <row r="12" spans="1:8" x14ac:dyDescent="0.3">
      <c r="A12" s="11" t="s">
        <v>715</v>
      </c>
      <c r="B12" s="12">
        <v>2037574566</v>
      </c>
      <c r="C12" s="12">
        <v>831938220.63</v>
      </c>
      <c r="D12" s="13">
        <v>0.40829829470397894</v>
      </c>
      <c r="E12" s="21">
        <f t="shared" si="0"/>
        <v>0.52500000000000002</v>
      </c>
      <c r="F12" s="22">
        <f t="shared" si="1"/>
        <v>-0.11670170529602109</v>
      </c>
      <c r="G12" t="s">
        <v>736</v>
      </c>
    </row>
    <row r="13" spans="1:8" x14ac:dyDescent="0.3">
      <c r="A13" s="11" t="s">
        <v>721</v>
      </c>
      <c r="B13" s="12">
        <v>3312103187</v>
      </c>
      <c r="C13" s="12">
        <v>1332814055.1900001</v>
      </c>
      <c r="D13" s="13">
        <v>0.40240716545948607</v>
      </c>
      <c r="E13" s="21">
        <f t="shared" si="0"/>
        <v>0.52500000000000002</v>
      </c>
      <c r="F13" s="22">
        <f t="shared" si="1"/>
        <v>-0.12259283454051395</v>
      </c>
      <c r="G13" t="s">
        <v>736</v>
      </c>
    </row>
    <row r="14" spans="1:8" x14ac:dyDescent="0.3">
      <c r="A14" s="11" t="s">
        <v>709</v>
      </c>
      <c r="B14" s="12">
        <v>1894508352</v>
      </c>
      <c r="C14" s="12">
        <v>741558475.74000001</v>
      </c>
      <c r="D14" s="13">
        <v>0.39142528717656455</v>
      </c>
      <c r="E14" s="21">
        <f t="shared" si="0"/>
        <v>0.52500000000000002</v>
      </c>
      <c r="F14" s="22">
        <f t="shared" si="1"/>
        <v>-0.13357471282343547</v>
      </c>
      <c r="G14" t="s">
        <v>736</v>
      </c>
    </row>
    <row r="15" spans="1:8" x14ac:dyDescent="0.3">
      <c r="A15" s="11" t="s">
        <v>710</v>
      </c>
      <c r="B15" s="12">
        <v>567505798</v>
      </c>
      <c r="C15" s="12">
        <v>221339761.63999999</v>
      </c>
      <c r="D15" s="13">
        <v>0.39002202694676258</v>
      </c>
      <c r="E15" s="21">
        <f t="shared" si="0"/>
        <v>0.52500000000000002</v>
      </c>
      <c r="F15" s="22">
        <f t="shared" si="1"/>
        <v>-0.13497797305323744</v>
      </c>
      <c r="G15" t="s">
        <v>736</v>
      </c>
    </row>
    <row r="16" spans="1:8" x14ac:dyDescent="0.3">
      <c r="A16" s="11" t="s">
        <v>720</v>
      </c>
      <c r="B16" s="12">
        <v>3501399645</v>
      </c>
      <c r="C16" s="12">
        <v>1355495365.6600001</v>
      </c>
      <c r="D16" s="13">
        <v>0.38712957762352207</v>
      </c>
      <c r="E16" s="21">
        <f t="shared" si="0"/>
        <v>0.52500000000000002</v>
      </c>
      <c r="F16" s="22">
        <f t="shared" si="1"/>
        <v>-0.13787042237647795</v>
      </c>
      <c r="G16" t="s">
        <v>736</v>
      </c>
    </row>
    <row r="17" spans="1:8" x14ac:dyDescent="0.3">
      <c r="A17" s="11" t="s">
        <v>725</v>
      </c>
      <c r="B17" s="12">
        <v>1723675819</v>
      </c>
      <c r="C17" s="12">
        <v>654492559.66999996</v>
      </c>
      <c r="D17" s="13">
        <v>0.37970745569181763</v>
      </c>
      <c r="E17" s="21">
        <f t="shared" si="0"/>
        <v>0.52500000000000002</v>
      </c>
      <c r="F17" s="22">
        <f t="shared" si="1"/>
        <v>-0.14529254430818239</v>
      </c>
      <c r="G17" t="s">
        <v>736</v>
      </c>
    </row>
    <row r="18" spans="1:8" x14ac:dyDescent="0.3">
      <c r="A18" s="11" t="s">
        <v>707</v>
      </c>
      <c r="B18" s="12">
        <v>2132452939</v>
      </c>
      <c r="C18" s="12">
        <v>800354523.17999995</v>
      </c>
      <c r="D18" s="13">
        <v>0.37532107205860354</v>
      </c>
      <c r="E18" s="21">
        <f t="shared" si="0"/>
        <v>0.52500000000000002</v>
      </c>
      <c r="F18" s="22">
        <f t="shared" si="1"/>
        <v>-0.14967892794139648</v>
      </c>
      <c r="G18" t="s">
        <v>736</v>
      </c>
    </row>
    <row r="19" spans="1:8" x14ac:dyDescent="0.3">
      <c r="A19" s="11" t="s">
        <v>714</v>
      </c>
      <c r="B19" s="12">
        <v>135351146</v>
      </c>
      <c r="C19" s="12">
        <v>48726440.219999999</v>
      </c>
      <c r="D19" s="13">
        <v>0.36000020435733882</v>
      </c>
      <c r="E19" s="21">
        <f t="shared" si="0"/>
        <v>0.52500000000000002</v>
      </c>
      <c r="F19" s="22">
        <f t="shared" si="1"/>
        <v>-0.16499979564266121</v>
      </c>
      <c r="G19" t="s">
        <v>736</v>
      </c>
    </row>
    <row r="20" spans="1:8" x14ac:dyDescent="0.3">
      <c r="A20" s="11" t="s">
        <v>712</v>
      </c>
      <c r="B20" s="12">
        <v>355711642</v>
      </c>
      <c r="C20" s="12">
        <v>124799075.97</v>
      </c>
      <c r="D20" s="13">
        <v>0.35084338333239035</v>
      </c>
      <c r="E20" s="21">
        <f t="shared" si="0"/>
        <v>0.52500000000000002</v>
      </c>
      <c r="F20" s="22">
        <f t="shared" si="1"/>
        <v>-0.17415661666760968</v>
      </c>
      <c r="G20" t="s">
        <v>736</v>
      </c>
      <c r="H20" t="s">
        <v>735</v>
      </c>
    </row>
    <row r="21" spans="1:8" x14ac:dyDescent="0.3">
      <c r="A21" s="11" t="s">
        <v>722</v>
      </c>
      <c r="B21" s="12">
        <v>1171626652</v>
      </c>
      <c r="C21" s="12">
        <v>349037026.88</v>
      </c>
      <c r="D21" s="13">
        <v>0.29790806336146747</v>
      </c>
      <c r="E21" s="21">
        <f t="shared" si="0"/>
        <v>0.52500000000000002</v>
      </c>
      <c r="F21" s="24">
        <f t="shared" si="1"/>
        <v>-0.22709193663853255</v>
      </c>
      <c r="G21" t="s">
        <v>737</v>
      </c>
    </row>
    <row r="22" spans="1:8" x14ac:dyDescent="0.3">
      <c r="A22" s="14" t="s">
        <v>723</v>
      </c>
      <c r="B22" s="15">
        <v>1561325463</v>
      </c>
      <c r="C22" s="15">
        <v>276211617.69</v>
      </c>
      <c r="D22" s="16">
        <v>0.17690841803045648</v>
      </c>
      <c r="E22" s="21">
        <f t="shared" si="0"/>
        <v>0.52500000000000002</v>
      </c>
      <c r="F22" s="24">
        <f t="shared" si="1"/>
        <v>-0.34809158196954354</v>
      </c>
      <c r="G22" t="s">
        <v>737</v>
      </c>
      <c r="H22" t="s">
        <v>738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2" priority="1" operator="between">
      <formula>0.4</formula>
      <formula>0.3</formula>
    </cfRule>
    <cfRule type="cellIs" dxfId="1" priority="2" operator="lessThan">
      <formula>0.3</formula>
    </cfRule>
    <cfRule type="cellIs" dxfId="0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213 MCJ</vt:lpstr>
      <vt:lpstr>POR PROGRAMA</vt:lpstr>
      <vt:lpstr>Hoja2</vt:lpstr>
      <vt:lpstr>RESUMEN 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Marilyn Cárdenas Mora</cp:lastModifiedBy>
  <dcterms:created xsi:type="dcterms:W3CDTF">2023-04-18T01:36:13Z</dcterms:created>
  <dcterms:modified xsi:type="dcterms:W3CDTF">2024-12-09T17:00:59Z</dcterms:modified>
</cp:coreProperties>
</file>